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刘文政\前期采购\项目\H6\价格\供应商报价\瑞隆祥\2021.11.1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建议!$A$1:$N$33</definedName>
  </definedNames>
  <calcPr calcId="162913"/>
</workbook>
</file>

<file path=xl/calcChain.xml><?xml version="1.0" encoding="utf-8"?>
<calcChain xmlns="http://schemas.openxmlformats.org/spreadsheetml/2006/main">
  <c r="I20" i="9" l="1"/>
  <c r="K20" i="9" s="1"/>
  <c r="K19" i="9"/>
  <c r="M19" i="9" s="1"/>
  <c r="M9" i="9"/>
  <c r="M10" i="9"/>
  <c r="M11" i="9"/>
  <c r="M12" i="9"/>
  <c r="M13" i="9"/>
  <c r="M14" i="9"/>
  <c r="L9" i="9"/>
  <c r="L10" i="9"/>
  <c r="L11" i="9"/>
  <c r="L12" i="9"/>
  <c r="L13" i="9"/>
  <c r="L14" i="9"/>
  <c r="K9" i="9"/>
  <c r="K10" i="9"/>
  <c r="K11" i="9"/>
  <c r="K12" i="9"/>
  <c r="K13" i="9"/>
  <c r="K14" i="9"/>
  <c r="M16" i="9"/>
  <c r="M17" i="9"/>
  <c r="L17" i="9"/>
  <c r="K16" i="9"/>
  <c r="L16" i="9" s="1"/>
  <c r="K17" i="9"/>
  <c r="K18" i="9"/>
  <c r="M18" i="9" s="1"/>
  <c r="K21" i="9"/>
  <c r="M21" i="9" s="1"/>
  <c r="M15" i="9"/>
  <c r="L15" i="9"/>
  <c r="K15" i="9"/>
  <c r="M20" i="9" l="1"/>
  <c r="L20" i="9"/>
  <c r="L19" i="9"/>
  <c r="L21" i="9"/>
  <c r="L18" i="9"/>
  <c r="K22" i="9"/>
  <c r="I17" i="9"/>
  <c r="I15" i="9"/>
  <c r="M22" i="9" l="1"/>
  <c r="L22" i="9"/>
</calcChain>
</file>

<file path=xl/sharedStrings.xml><?xml version="1.0" encoding="utf-8"?>
<sst xmlns="http://schemas.openxmlformats.org/spreadsheetml/2006/main" count="91" uniqueCount="82">
  <si>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</si>
  <si>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</si>
  <si>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</si>
  <si>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</si>
  <si>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</si>
  <si>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</si>
  <si>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</si>
  <si>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</si>
  <si>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</si>
  <si>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</si>
  <si>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</si>
  <si>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</si>
  <si>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</si>
  <si>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</si>
  <si>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</si>
  <si>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</si>
  <si>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</si>
  <si>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</si>
  <si>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</si>
  <si>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</si>
  <si>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</si>
  <si>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</si>
  <si>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</si>
  <si>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</si>
  <si>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</si>
  <si>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</si>
  <si>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</si>
  <si>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</si>
  <si>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</si>
  <si>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</si>
  <si>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</si>
  <si>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r>
      <t>三、含税价格和未税价格有冲突时，以未税价格为准；价格执行期从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</si>
  <si>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r>
      <t>乙方：</t>
    </r>
    <r>
      <rPr>
        <u/>
        <sz val="12"/>
        <rFont val="楷体"/>
        <family val="3"/>
        <charset val="134"/>
      </rPr>
      <t>北京瑞隆祥模具有限公司</t>
    </r>
    <phoneticPr fontId="4" type="noConversion"/>
  </si>
  <si>
    <t>BEC0010017</t>
    <phoneticPr fontId="7" type="noConversion"/>
  </si>
  <si>
    <t>风扇保护壳</t>
    <phoneticPr fontId="7" type="noConversion"/>
  </si>
  <si>
    <t>4mm紧固箍</t>
    <phoneticPr fontId="5" type="noConversion"/>
  </si>
  <si>
    <t>驾驶员靠背腰托总成</t>
    <phoneticPr fontId="5" type="noConversion"/>
  </si>
  <si>
    <t>内绞驾固定板</t>
    <phoneticPr fontId="5" type="noConversion"/>
  </si>
  <si>
    <t>仰角连杆2塑料轴套</t>
    <phoneticPr fontId="5" type="noConversion"/>
  </si>
  <si>
    <t>仰角连杆3塑料垫片</t>
    <phoneticPr fontId="5" type="noConversion"/>
  </si>
  <si>
    <t>变阻尼调节拉线支架</t>
    <phoneticPr fontId="5" type="noConversion"/>
  </si>
  <si>
    <t>外绞架固定块</t>
    <phoneticPr fontId="5" type="noConversion"/>
  </si>
  <si>
    <t>变阻尼拉线连接塑料件</t>
    <phoneticPr fontId="5" type="noConversion"/>
  </si>
  <si>
    <t>安全带高调解锁按钮限位块</t>
    <phoneticPr fontId="5" type="noConversion"/>
  </si>
  <si>
    <t>副驾驶靠背两气袋腰托总成</t>
    <phoneticPr fontId="5" type="noConversion"/>
  </si>
  <si>
    <t>侧翼塑料支撑板</t>
    <phoneticPr fontId="5" type="noConversion"/>
  </si>
  <si>
    <t>件</t>
    <phoneticPr fontId="5" type="noConversion"/>
  </si>
  <si>
    <t>件</t>
    <phoneticPr fontId="5" type="noConversion"/>
  </si>
  <si>
    <t>件</t>
    <phoneticPr fontId="5" type="noConversion"/>
  </si>
  <si>
    <t>件</t>
    <phoneticPr fontId="5" type="noConversion"/>
  </si>
  <si>
    <t>件</t>
    <phoneticPr fontId="5" type="noConversion"/>
  </si>
  <si>
    <t>件</t>
    <phoneticPr fontId="5" type="noConversion"/>
  </si>
  <si>
    <t>主驾驶速降开关按钮帽</t>
    <phoneticPr fontId="5" type="noConversion"/>
  </si>
  <si>
    <t>副驾驶速降开关按钮帽</t>
    <phoneticPr fontId="5" type="noConversion"/>
  </si>
  <si>
    <t>18.5g</t>
    <phoneticPr fontId="5" type="noConversion"/>
  </si>
  <si>
    <t>起订量20g以下3000件起订，小于3000件需支付300元开机费，20g以上1000件起订，小于1000件需支付500元开机费。BPC0000063和SHT0011779除外</t>
    <phoneticPr fontId="5" type="noConversion"/>
  </si>
  <si>
    <t>0.12g</t>
    <phoneticPr fontId="5" type="noConversion"/>
  </si>
  <si>
    <t>22.61g</t>
    <phoneticPr fontId="5" type="noConversion"/>
  </si>
  <si>
    <t>0.55g</t>
    <phoneticPr fontId="5" type="noConversion"/>
  </si>
  <si>
    <t>0.29g</t>
    <phoneticPr fontId="5" type="noConversion"/>
  </si>
  <si>
    <t>26.09g</t>
    <phoneticPr fontId="5" type="noConversion"/>
  </si>
  <si>
    <t>47.94g</t>
    <phoneticPr fontId="5" type="noConversion"/>
  </si>
  <si>
    <t>1g</t>
    <phoneticPr fontId="5" type="noConversion"/>
  </si>
  <si>
    <t>0.36g</t>
    <phoneticPr fontId="5" type="noConversion"/>
  </si>
  <si>
    <t>57.5g</t>
    <phoneticPr fontId="5" type="noConversion"/>
  </si>
  <si>
    <t>15.35g</t>
    <phoneticPr fontId="5" type="noConversion"/>
  </si>
  <si>
    <t>15.34g</t>
    <phoneticPr fontId="5" type="noConversion"/>
  </si>
  <si>
    <t>BPC0010012</t>
    <phoneticPr fontId="7" type="noConversion"/>
  </si>
  <si>
    <t>BPC0000063</t>
    <phoneticPr fontId="7" type="noConversion"/>
  </si>
  <si>
    <t>SHT0010203</t>
    <phoneticPr fontId="7" type="noConversion"/>
  </si>
  <si>
    <t>BAS0010006</t>
    <phoneticPr fontId="7" type="noConversion"/>
  </si>
  <si>
    <t>BAS0010007</t>
    <phoneticPr fontId="7" type="noConversion"/>
  </si>
  <si>
    <t>SHT0011500</t>
    <phoneticPr fontId="7" type="noConversion"/>
  </si>
  <si>
    <t>SHT0010202</t>
    <phoneticPr fontId="7" type="noConversion"/>
  </si>
  <si>
    <t>SHT0011056</t>
    <phoneticPr fontId="7" type="noConversion"/>
  </si>
  <si>
    <t>SHT0010877</t>
    <phoneticPr fontId="7" type="noConversion"/>
  </si>
  <si>
    <t>SHT0011779</t>
    <phoneticPr fontId="7" type="noConversion"/>
  </si>
  <si>
    <t>SHT0011360</t>
    <phoneticPr fontId="7" type="noConversion"/>
  </si>
  <si>
    <t>SHT0011552</t>
    <phoneticPr fontId="7" type="noConversion"/>
  </si>
  <si>
    <t>SHT0011578</t>
    <phoneticPr fontId="7" type="noConversion"/>
  </si>
  <si>
    <t>零部件采购价格协议</t>
    <phoneticPr fontId="7" type="noConversion"/>
  </si>
  <si>
    <t xml:space="preserve">                                                协议编号：QQ-HBZYXY-2021-026-05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</si>
</sst>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80" formatCode="0.0000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6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0" fontId="14" fillId="0" borderId="1" xfId="6" applyFont="1" applyFill="1" applyBorder="1" applyAlignment="1">
      <alignment horizontal="center" vertical="center" wrapText="1"/>
    </xf>
    <xf numFmtId="0" fontId="17" fillId="0" borderId="1" xfId="6" applyFont="1" applyFill="1" applyBorder="1" applyAlignment="1">
      <alignment horizontal="center" vertical="center"/>
    </xf>
    <xf numFmtId="0" fontId="9" fillId="0" borderId="1" xfId="6" applyFont="1" applyFill="1" applyBorder="1" applyAlignment="1">
      <alignment horizontal="center" vertical="center"/>
    </xf>
    <xf numFmtId="0" fontId="17" fillId="0" borderId="1" xfId="6" applyFont="1" applyFill="1" applyBorder="1" applyAlignment="1">
      <alignment horizontal="center" vertical="center" wrapText="1"/>
    </xf>
    <xf numFmtId="0" fontId="16" fillId="0" borderId="2" xfId="6" applyFont="1" applyFill="1" applyBorder="1" applyAlignment="1">
      <alignment horizontal="center" vertical="center" shrinkToFit="1"/>
    </xf>
    <xf numFmtId="0" fontId="17" fillId="0" borderId="0" xfId="6" applyFont="1" applyFill="1" applyBorder="1">
      <alignment vertical="center"/>
    </xf>
    <xf numFmtId="0" fontId="17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9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3" xfId="6" applyFont="1" applyFill="1" applyBorder="1" applyAlignment="1">
      <alignment horizontal="center" vertical="center"/>
    </xf>
    <xf numFmtId="0" fontId="17" fillId="0" borderId="3" xfId="7" applyFont="1" applyFill="1" applyBorder="1" applyAlignment="1">
      <alignment horizontal="center" vertical="center"/>
    </xf>
    <xf numFmtId="0" fontId="14" fillId="0" borderId="3" xfId="6" applyFont="1" applyFill="1" applyBorder="1" applyAlignment="1">
      <alignment horizontal="center" vertical="center" wrapText="1"/>
    </xf>
    <xf numFmtId="180" fontId="9" fillId="0" borderId="1" xfId="6" applyNumberFormat="1" applyFont="1" applyFill="1" applyBorder="1" applyAlignment="1">
      <alignment horizontal="center" vertical="center"/>
    </xf>
    <xf numFmtId="180" fontId="17" fillId="0" borderId="3" xfId="7" applyNumberFormat="1" applyFont="1" applyFill="1" applyBorder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4" xfId="6" applyFont="1" applyFill="1" applyBorder="1" applyAlignment="1">
      <alignment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176" fontId="14" fillId="2" borderId="3" xfId="6" applyNumberFormat="1" applyFont="1" applyFill="1" applyBorder="1" applyAlignment="1">
      <alignment horizontal="center" vertical="center" wrapText="1"/>
    </xf>
    <xf numFmtId="176" fontId="14" fillId="2" borderId="5" xfId="6" applyNumberFormat="1" applyFont="1" applyFill="1" applyBorder="1" applyAlignment="1">
      <alignment horizontal="center" vertical="center" wrapText="1"/>
    </xf>
    <xf numFmtId="176" fontId="14" fillId="2" borderId="6" xfId="6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5"/>
  <sheetViews>
    <sheetView tabSelected="1" topLeftCell="A13" zoomScale="130" zoomScaleNormal="130" zoomScaleSheetLayoutView="70" workbookViewId="0">
      <selection activeCell="H8" sqref="H8"/>
    </sheetView>
  </sheetViews>
  <sheetFormatPr defaultRowHeight="14.25" x14ac:dyDescent="0.15"/>
  <cols>
    <col min="1" max="1" width="6.5" style="3" customWidth="1"/>
    <col min="2" max="2" width="12.25" style="39" customWidth="1"/>
    <col min="3" max="3" width="24" style="3" customWidth="1"/>
    <col min="4" max="4" width="12.375" style="35" customWidth="1"/>
    <col min="5" max="5" width="5.625" style="36" customWidth="1"/>
    <col min="6" max="6" width="6.875" style="37" customWidth="1"/>
    <col min="7" max="7" width="8.75" style="37" customWidth="1"/>
    <col min="8" max="8" width="9.375" style="37" customWidth="1"/>
    <col min="9" max="9" width="8.5" style="37" customWidth="1"/>
    <col min="10" max="10" width="16" style="37" customWidth="1"/>
    <col min="11" max="11" width="10.5" style="37" customWidth="1"/>
    <col min="12" max="12" width="9.75" style="37" bestFit="1" customWidth="1"/>
    <col min="13" max="13" width="12.75" style="37" bestFit="1" customWidth="1"/>
    <col min="14" max="14" width="15.25" style="38" customWidth="1"/>
    <col min="15" max="15" width="5.875" style="38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70" t="s">
        <v>80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1"/>
    </row>
    <row r="2" spans="1:205" ht="16.5" customHeight="1" x14ac:dyDescent="0.15">
      <c r="A2" s="71" t="s">
        <v>81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4"/>
    </row>
    <row r="3" spans="1:205" x14ac:dyDescent="0.15">
      <c r="A3" s="72" t="s">
        <v>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5"/>
    </row>
    <row r="4" spans="1:205" ht="21" customHeight="1" x14ac:dyDescent="0.15">
      <c r="A4" s="72" t="s">
        <v>32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5"/>
    </row>
    <row r="5" spans="1:205" x14ac:dyDescent="0.15">
      <c r="A5" s="73" t="s">
        <v>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6"/>
    </row>
    <row r="6" spans="1:205" x14ac:dyDescent="0.15">
      <c r="A6" s="60" t="s">
        <v>21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7"/>
    </row>
    <row r="7" spans="1:205" ht="60" customHeight="1" x14ac:dyDescent="0.15">
      <c r="A7" s="64" t="s">
        <v>0</v>
      </c>
      <c r="B7" s="65" t="s">
        <v>1</v>
      </c>
      <c r="C7" s="66" t="s">
        <v>2</v>
      </c>
      <c r="D7" s="66" t="s">
        <v>3</v>
      </c>
      <c r="E7" s="67" t="s">
        <v>4</v>
      </c>
      <c r="F7" s="68" t="s">
        <v>8</v>
      </c>
      <c r="G7" s="68"/>
      <c r="H7" s="62" t="s">
        <v>9</v>
      </c>
      <c r="I7" s="62"/>
      <c r="J7" s="62"/>
      <c r="K7" s="40" t="s">
        <v>10</v>
      </c>
      <c r="L7" s="40" t="s">
        <v>11</v>
      </c>
      <c r="M7" s="40" t="s">
        <v>12</v>
      </c>
      <c r="N7" s="63" t="s">
        <v>5</v>
      </c>
      <c r="O7" s="8"/>
    </row>
    <row r="8" spans="1:205" ht="21.75" customHeight="1" x14ac:dyDescent="0.15">
      <c r="A8" s="64"/>
      <c r="B8" s="65"/>
      <c r="C8" s="66"/>
      <c r="D8" s="66"/>
      <c r="E8" s="67"/>
      <c r="F8" s="9" t="s">
        <v>13</v>
      </c>
      <c r="G8" s="9" t="s">
        <v>14</v>
      </c>
      <c r="H8" s="41" t="s">
        <v>15</v>
      </c>
      <c r="I8" s="41" t="s">
        <v>16</v>
      </c>
      <c r="J8" s="41" t="s">
        <v>17</v>
      </c>
      <c r="K8" s="59" t="s">
        <v>14</v>
      </c>
      <c r="L8" s="59"/>
      <c r="M8" s="59"/>
      <c r="N8" s="63"/>
      <c r="O8" s="8"/>
    </row>
    <row r="9" spans="1:205" ht="21.75" customHeight="1" x14ac:dyDescent="0.15">
      <c r="A9" s="10">
        <v>1</v>
      </c>
      <c r="B9" s="11" t="s">
        <v>33</v>
      </c>
      <c r="C9" s="11" t="s">
        <v>34</v>
      </c>
      <c r="D9" s="45" t="s">
        <v>54</v>
      </c>
      <c r="E9" s="46" t="s">
        <v>46</v>
      </c>
      <c r="F9" s="47">
        <v>0</v>
      </c>
      <c r="G9" s="47">
        <v>1.63</v>
      </c>
      <c r="H9" s="13">
        <v>0</v>
      </c>
      <c r="I9" s="13">
        <v>0</v>
      </c>
      <c r="J9" s="13">
        <v>0</v>
      </c>
      <c r="K9" s="53">
        <f t="shared" ref="K9:K14" si="0">G9+I9</f>
        <v>1.63</v>
      </c>
      <c r="L9" s="53">
        <f t="shared" ref="L9:L14" si="1">K9*0.13</f>
        <v>0.21190000000000001</v>
      </c>
      <c r="M9" s="53">
        <f t="shared" ref="M9:M14" si="2">K9*1.13</f>
        <v>1.8418999999999996</v>
      </c>
      <c r="N9" s="74" t="s">
        <v>55</v>
      </c>
      <c r="O9" s="8"/>
    </row>
    <row r="10" spans="1:205" ht="21.75" customHeight="1" x14ac:dyDescent="0.15">
      <c r="A10" s="10">
        <v>2</v>
      </c>
      <c r="B10" s="11" t="s">
        <v>67</v>
      </c>
      <c r="C10" s="11" t="s">
        <v>35</v>
      </c>
      <c r="D10" s="55" t="s">
        <v>56</v>
      </c>
      <c r="E10" s="46" t="s">
        <v>47</v>
      </c>
      <c r="F10" s="47"/>
      <c r="G10" s="47">
        <v>0.12</v>
      </c>
      <c r="H10" s="13">
        <v>0</v>
      </c>
      <c r="I10" s="13">
        <v>0</v>
      </c>
      <c r="J10" s="13">
        <v>0</v>
      </c>
      <c r="K10" s="53">
        <f t="shared" si="0"/>
        <v>0.12</v>
      </c>
      <c r="L10" s="53">
        <f t="shared" si="1"/>
        <v>1.5599999999999999E-2</v>
      </c>
      <c r="M10" s="53">
        <f t="shared" si="2"/>
        <v>0.13559999999999997</v>
      </c>
      <c r="N10" s="75"/>
      <c r="O10" s="8"/>
    </row>
    <row r="11" spans="1:205" ht="21.75" customHeight="1" x14ac:dyDescent="0.15">
      <c r="A11" s="10">
        <v>3</v>
      </c>
      <c r="B11" s="11" t="s">
        <v>68</v>
      </c>
      <c r="C11" s="11" t="s">
        <v>36</v>
      </c>
      <c r="D11" s="55"/>
      <c r="E11" s="46" t="s">
        <v>46</v>
      </c>
      <c r="F11" s="47"/>
      <c r="G11" s="47">
        <v>19.3</v>
      </c>
      <c r="H11" s="13">
        <v>0</v>
      </c>
      <c r="I11" s="13">
        <v>0</v>
      </c>
      <c r="J11" s="13">
        <v>0</v>
      </c>
      <c r="K11" s="53">
        <f t="shared" si="0"/>
        <v>19.3</v>
      </c>
      <c r="L11" s="53">
        <f t="shared" si="1"/>
        <v>2.5090000000000003</v>
      </c>
      <c r="M11" s="53">
        <f t="shared" si="2"/>
        <v>21.808999999999997</v>
      </c>
      <c r="N11" s="75"/>
      <c r="O11" s="8"/>
    </row>
    <row r="12" spans="1:205" ht="21.75" customHeight="1" x14ac:dyDescent="0.15">
      <c r="A12" s="10">
        <v>4</v>
      </c>
      <c r="B12" s="11" t="s">
        <v>69</v>
      </c>
      <c r="C12" s="11" t="s">
        <v>37</v>
      </c>
      <c r="D12" s="55" t="s">
        <v>57</v>
      </c>
      <c r="E12" s="46" t="s">
        <v>48</v>
      </c>
      <c r="F12" s="47"/>
      <c r="G12" s="47">
        <v>1.59</v>
      </c>
      <c r="H12" s="13">
        <v>0</v>
      </c>
      <c r="I12" s="13">
        <v>0</v>
      </c>
      <c r="J12" s="13">
        <v>0</v>
      </c>
      <c r="K12" s="53">
        <f t="shared" si="0"/>
        <v>1.59</v>
      </c>
      <c r="L12" s="53">
        <f t="shared" si="1"/>
        <v>0.20670000000000002</v>
      </c>
      <c r="M12" s="53">
        <f t="shared" si="2"/>
        <v>1.7967</v>
      </c>
      <c r="N12" s="75"/>
      <c r="O12" s="8"/>
    </row>
    <row r="13" spans="1:205" ht="21.75" customHeight="1" x14ac:dyDescent="0.15">
      <c r="A13" s="48">
        <v>5</v>
      </c>
      <c r="B13" s="11" t="s">
        <v>70</v>
      </c>
      <c r="C13" s="49" t="s">
        <v>38</v>
      </c>
      <c r="D13" s="55" t="s">
        <v>58</v>
      </c>
      <c r="E13" s="46" t="s">
        <v>49</v>
      </c>
      <c r="F13" s="47"/>
      <c r="G13" s="47">
        <v>0.17</v>
      </c>
      <c r="H13" s="13">
        <v>0</v>
      </c>
      <c r="I13" s="13">
        <v>0</v>
      </c>
      <c r="J13" s="13">
        <v>0</v>
      </c>
      <c r="K13" s="53">
        <f t="shared" si="0"/>
        <v>0.17</v>
      </c>
      <c r="L13" s="53">
        <f t="shared" si="1"/>
        <v>2.2100000000000002E-2</v>
      </c>
      <c r="M13" s="53">
        <f t="shared" si="2"/>
        <v>0.19209999999999999</v>
      </c>
      <c r="N13" s="75"/>
      <c r="O13" s="8"/>
    </row>
    <row r="14" spans="1:205" ht="21.75" customHeight="1" x14ac:dyDescent="0.15">
      <c r="A14" s="44">
        <v>6</v>
      </c>
      <c r="B14" s="11" t="s">
        <v>71</v>
      </c>
      <c r="C14" s="49" t="s">
        <v>39</v>
      </c>
      <c r="D14" s="55" t="s">
        <v>59</v>
      </c>
      <c r="E14" s="46" t="s">
        <v>47</v>
      </c>
      <c r="F14" s="47"/>
      <c r="G14" s="47">
        <v>0.1</v>
      </c>
      <c r="H14" s="13">
        <v>0</v>
      </c>
      <c r="I14" s="13">
        <v>0</v>
      </c>
      <c r="J14" s="13">
        <v>0</v>
      </c>
      <c r="K14" s="53">
        <f t="shared" si="0"/>
        <v>0.1</v>
      </c>
      <c r="L14" s="53">
        <f t="shared" si="1"/>
        <v>1.3000000000000001E-2</v>
      </c>
      <c r="M14" s="53">
        <f t="shared" si="2"/>
        <v>0.11299999999999999</v>
      </c>
      <c r="N14" s="75"/>
      <c r="O14" s="8"/>
    </row>
    <row r="15" spans="1:205" ht="21.75" customHeight="1" x14ac:dyDescent="0.15">
      <c r="A15" s="44">
        <v>7</v>
      </c>
      <c r="B15" s="11" t="s">
        <v>72</v>
      </c>
      <c r="C15" s="45" t="s">
        <v>40</v>
      </c>
      <c r="D15" s="55" t="s">
        <v>60</v>
      </c>
      <c r="E15" s="46" t="s">
        <v>50</v>
      </c>
      <c r="F15" s="47"/>
      <c r="G15" s="47">
        <v>1.43</v>
      </c>
      <c r="H15" s="41">
        <v>69911.5</v>
      </c>
      <c r="I15" s="41">
        <f>H15/J15</f>
        <v>1.3982300000000001</v>
      </c>
      <c r="J15" s="41">
        <v>50000</v>
      </c>
      <c r="K15" s="43">
        <f>G15+I15</f>
        <v>2.82823</v>
      </c>
      <c r="L15" s="43">
        <f>K15*0.13</f>
        <v>0.36766989999999999</v>
      </c>
      <c r="M15" s="43">
        <f>K15*1.13</f>
        <v>3.1958998999999997</v>
      </c>
      <c r="N15" s="75"/>
      <c r="O15" s="8"/>
    </row>
    <row r="16" spans="1:205" s="19" customFormat="1" ht="13.5" x14ac:dyDescent="0.15">
      <c r="A16" s="44">
        <v>8</v>
      </c>
      <c r="B16" s="11" t="s">
        <v>73</v>
      </c>
      <c r="C16" s="11" t="s">
        <v>41</v>
      </c>
      <c r="D16" s="55" t="s">
        <v>61</v>
      </c>
      <c r="E16" s="12" t="s">
        <v>47</v>
      </c>
      <c r="F16" s="11"/>
      <c r="G16" s="47">
        <v>2.48</v>
      </c>
      <c r="H16" s="13">
        <v>0</v>
      </c>
      <c r="I16" s="14">
        <v>0</v>
      </c>
      <c r="J16" s="15">
        <v>0</v>
      </c>
      <c r="K16" s="53">
        <f t="shared" ref="K16:K22" si="3">G16+I16</f>
        <v>2.48</v>
      </c>
      <c r="L16" s="53">
        <f t="shared" ref="L16:L22" si="4">K16*0.13</f>
        <v>0.32240000000000002</v>
      </c>
      <c r="M16" s="53">
        <f t="shared" ref="M16:M22" si="5">K16*1.13</f>
        <v>2.8023999999999996</v>
      </c>
      <c r="N16" s="75"/>
      <c r="O16" s="16"/>
      <c r="P16" s="17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</row>
    <row r="17" spans="1:205" s="19" customFormat="1" ht="13.5" x14ac:dyDescent="0.15">
      <c r="A17" s="44">
        <v>9</v>
      </c>
      <c r="B17" s="11" t="s">
        <v>74</v>
      </c>
      <c r="C17" s="11" t="s">
        <v>42</v>
      </c>
      <c r="D17" s="55" t="s">
        <v>62</v>
      </c>
      <c r="E17" s="12" t="s">
        <v>51</v>
      </c>
      <c r="F17" s="11"/>
      <c r="G17" s="47">
        <v>0.56000000000000005</v>
      </c>
      <c r="H17" s="13">
        <v>54867.26</v>
      </c>
      <c r="I17" s="51">
        <f>H17/J17</f>
        <v>1.0973452000000001</v>
      </c>
      <c r="J17" s="15">
        <v>50000</v>
      </c>
      <c r="K17" s="53">
        <f t="shared" si="3"/>
        <v>1.6573452000000002</v>
      </c>
      <c r="L17" s="53">
        <f t="shared" si="4"/>
        <v>0.21545487600000005</v>
      </c>
      <c r="M17" s="53">
        <f t="shared" si="5"/>
        <v>1.8728000760000001</v>
      </c>
      <c r="N17" s="75"/>
      <c r="O17" s="16"/>
      <c r="P17" s="17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</row>
    <row r="18" spans="1:205" s="19" customFormat="1" ht="13.5" x14ac:dyDescent="0.15">
      <c r="A18" s="44">
        <v>10</v>
      </c>
      <c r="B18" s="11" t="s">
        <v>75</v>
      </c>
      <c r="C18" s="11" t="s">
        <v>43</v>
      </c>
      <c r="D18" s="55" t="s">
        <v>63</v>
      </c>
      <c r="E18" s="12" t="s">
        <v>46</v>
      </c>
      <c r="F18" s="11"/>
      <c r="G18" s="47">
        <v>0.15</v>
      </c>
      <c r="H18" s="13">
        <v>0</v>
      </c>
      <c r="I18" s="13">
        <v>0</v>
      </c>
      <c r="J18" s="13">
        <v>0</v>
      </c>
      <c r="K18" s="53">
        <f t="shared" si="3"/>
        <v>0.15</v>
      </c>
      <c r="L18" s="53">
        <f t="shared" si="4"/>
        <v>1.95E-2</v>
      </c>
      <c r="M18" s="53">
        <f t="shared" si="5"/>
        <v>0.16949999999999998</v>
      </c>
      <c r="N18" s="75"/>
      <c r="O18" s="16"/>
      <c r="P18" s="17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</row>
    <row r="19" spans="1:205" s="19" customFormat="1" ht="13.5" x14ac:dyDescent="0.15">
      <c r="A19" s="54">
        <v>11</v>
      </c>
      <c r="B19" s="11" t="s">
        <v>76</v>
      </c>
      <c r="C19" s="11" t="s">
        <v>44</v>
      </c>
      <c r="D19" s="55"/>
      <c r="E19" s="12" t="s">
        <v>48</v>
      </c>
      <c r="F19" s="11"/>
      <c r="G19" s="56">
        <v>19.3</v>
      </c>
      <c r="H19" s="13">
        <v>0</v>
      </c>
      <c r="I19" s="13">
        <v>0</v>
      </c>
      <c r="J19" s="13">
        <v>0</v>
      </c>
      <c r="K19" s="53">
        <f t="shared" ref="K19:K20" si="6">G19+I19</f>
        <v>19.3</v>
      </c>
      <c r="L19" s="53">
        <f t="shared" si="4"/>
        <v>2.5090000000000003</v>
      </c>
      <c r="M19" s="53">
        <f t="shared" ref="M19:M20" si="7">K19*1.13</f>
        <v>21.808999999999997</v>
      </c>
      <c r="N19" s="75"/>
      <c r="O19" s="16"/>
      <c r="P19" s="17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</row>
    <row r="20" spans="1:205" s="19" customFormat="1" ht="13.5" x14ac:dyDescent="0.15">
      <c r="A20" s="54">
        <v>12</v>
      </c>
      <c r="B20" s="11" t="s">
        <v>77</v>
      </c>
      <c r="C20" s="49" t="s">
        <v>45</v>
      </c>
      <c r="D20" s="55" t="s">
        <v>64</v>
      </c>
      <c r="E20" s="50" t="s">
        <v>46</v>
      </c>
      <c r="F20" s="49"/>
      <c r="G20" s="56">
        <v>1.71</v>
      </c>
      <c r="H20" s="49">
        <v>69911.5</v>
      </c>
      <c r="I20" s="52">
        <f>H20/J20</f>
        <v>1.3982300000000001</v>
      </c>
      <c r="J20" s="49">
        <v>50000</v>
      </c>
      <c r="K20" s="53">
        <f t="shared" si="6"/>
        <v>3.1082299999999998</v>
      </c>
      <c r="L20" s="53">
        <f t="shared" si="4"/>
        <v>0.40406989999999998</v>
      </c>
      <c r="M20" s="53">
        <f t="shared" si="7"/>
        <v>3.5122998999999995</v>
      </c>
      <c r="N20" s="75"/>
      <c r="O20" s="16"/>
      <c r="P20" s="17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</row>
    <row r="21" spans="1:205" s="19" customFormat="1" ht="13.5" x14ac:dyDescent="0.15">
      <c r="A21" s="44">
        <v>13</v>
      </c>
      <c r="B21" s="11" t="s">
        <v>78</v>
      </c>
      <c r="C21" s="11" t="s">
        <v>52</v>
      </c>
      <c r="D21" s="55" t="s">
        <v>65</v>
      </c>
      <c r="E21" s="12" t="s">
        <v>48</v>
      </c>
      <c r="F21" s="11"/>
      <c r="G21" s="47">
        <v>1.1000000000000001</v>
      </c>
      <c r="H21" s="13">
        <v>0</v>
      </c>
      <c r="I21" s="13">
        <v>0</v>
      </c>
      <c r="J21" s="13">
        <v>0</v>
      </c>
      <c r="K21" s="53">
        <f t="shared" si="3"/>
        <v>1.1000000000000001</v>
      </c>
      <c r="L21" s="53">
        <f t="shared" si="4"/>
        <v>0.14300000000000002</v>
      </c>
      <c r="M21" s="53">
        <f t="shared" si="5"/>
        <v>1.2429999999999999</v>
      </c>
      <c r="N21" s="75"/>
      <c r="O21" s="16"/>
      <c r="P21" s="17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</row>
    <row r="22" spans="1:205" s="19" customFormat="1" ht="13.5" x14ac:dyDescent="0.15">
      <c r="A22" s="44">
        <v>14</v>
      </c>
      <c r="B22" s="11" t="s">
        <v>79</v>
      </c>
      <c r="C22" s="11" t="s">
        <v>53</v>
      </c>
      <c r="D22" s="55" t="s">
        <v>66</v>
      </c>
      <c r="E22" s="50" t="s">
        <v>46</v>
      </c>
      <c r="F22" s="49"/>
      <c r="G22" s="47">
        <v>1.1000000000000001</v>
      </c>
      <c r="H22" s="49">
        <v>0</v>
      </c>
      <c r="I22" s="52">
        <v>0</v>
      </c>
      <c r="J22" s="49">
        <v>0</v>
      </c>
      <c r="K22" s="53">
        <f t="shared" si="3"/>
        <v>1.1000000000000001</v>
      </c>
      <c r="L22" s="53">
        <f t="shared" si="4"/>
        <v>0.14300000000000002</v>
      </c>
      <c r="M22" s="53">
        <f t="shared" si="5"/>
        <v>1.2429999999999999</v>
      </c>
      <c r="N22" s="76"/>
      <c r="O22" s="16"/>
      <c r="P22" s="17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</row>
    <row r="23" spans="1:205" s="21" customFormat="1" x14ac:dyDescent="0.15">
      <c r="A23" s="69" t="s">
        <v>22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42"/>
      <c r="P23" s="20"/>
    </row>
    <row r="24" spans="1:205" s="21" customFormat="1" x14ac:dyDescent="0.15">
      <c r="A24" s="57" t="s">
        <v>31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22"/>
      <c r="P24" s="20"/>
    </row>
    <row r="25" spans="1:205" s="21" customFormat="1" x14ac:dyDescent="0.15">
      <c r="A25" s="61" t="s">
        <v>18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22"/>
      <c r="P25" s="20"/>
    </row>
    <row r="26" spans="1:205" s="21" customFormat="1" ht="26.25" customHeight="1" x14ac:dyDescent="0.15">
      <c r="A26" s="57" t="s">
        <v>19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22"/>
      <c r="P26" s="20"/>
    </row>
    <row r="27" spans="1:205" s="21" customFormat="1" x14ac:dyDescent="0.15">
      <c r="A27" s="58" t="s">
        <v>20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23"/>
      <c r="P27" s="20"/>
    </row>
    <row r="28" spans="1:205" s="21" customFormat="1" ht="23.25" customHeight="1" x14ac:dyDescent="0.1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0"/>
    </row>
    <row r="29" spans="1:205" s="21" customFormat="1" x14ac:dyDescent="0.15">
      <c r="A29" s="24" t="s">
        <v>28</v>
      </c>
      <c r="B29" s="25"/>
      <c r="C29" s="26"/>
      <c r="H29" s="21" t="s">
        <v>23</v>
      </c>
      <c r="I29" s="27"/>
      <c r="J29" s="26"/>
      <c r="K29" s="28"/>
      <c r="L29" s="28"/>
      <c r="M29" s="28"/>
      <c r="N29" s="29"/>
      <c r="O29" s="30"/>
      <c r="P29" s="20"/>
    </row>
    <row r="30" spans="1:205" s="21" customFormat="1" x14ac:dyDescent="0.15">
      <c r="A30" s="26" t="s">
        <v>29</v>
      </c>
      <c r="B30" s="25"/>
      <c r="C30" s="26"/>
      <c r="H30" s="21" t="s">
        <v>24</v>
      </c>
      <c r="I30" s="26"/>
      <c r="J30" s="26"/>
      <c r="K30" s="28"/>
      <c r="L30" s="26"/>
      <c r="M30" s="26"/>
      <c r="N30" s="31"/>
      <c r="O30" s="32"/>
      <c r="P30" s="20"/>
    </row>
    <row r="31" spans="1:205" s="21" customFormat="1" x14ac:dyDescent="0.15">
      <c r="A31" s="26"/>
      <c r="B31" s="25"/>
      <c r="C31" s="26"/>
      <c r="I31" s="26"/>
      <c r="J31" s="26"/>
      <c r="K31" s="28"/>
      <c r="L31" s="26"/>
      <c r="M31" s="26"/>
      <c r="N31" s="31"/>
      <c r="O31" s="32"/>
      <c r="P31" s="20"/>
    </row>
    <row r="32" spans="1:205" s="21" customFormat="1" x14ac:dyDescent="0.15">
      <c r="A32" s="24" t="s">
        <v>30</v>
      </c>
      <c r="B32" s="24"/>
      <c r="C32" s="33"/>
      <c r="H32" s="21" t="s">
        <v>25</v>
      </c>
      <c r="I32" s="24"/>
      <c r="J32" s="33"/>
      <c r="K32" s="28"/>
      <c r="L32" s="28"/>
      <c r="M32" s="28"/>
      <c r="N32" s="31"/>
      <c r="O32" s="32"/>
      <c r="P32" s="20"/>
    </row>
    <row r="33" spans="1:16" s="21" customFormat="1" ht="14.25" customHeight="1" x14ac:dyDescent="0.15">
      <c r="A33" s="28"/>
      <c r="B33" s="34" t="s">
        <v>27</v>
      </c>
      <c r="C33" s="28"/>
      <c r="I33" s="28" t="s">
        <v>26</v>
      </c>
      <c r="J33" s="28"/>
      <c r="K33" s="28"/>
      <c r="L33" s="28"/>
      <c r="M33" s="28"/>
      <c r="N33" s="31"/>
      <c r="O33" s="32"/>
      <c r="P33" s="20"/>
    </row>
    <row r="34" spans="1:16" x14ac:dyDescent="0.15">
      <c r="B34" s="3"/>
    </row>
    <row r="35" spans="1:16" x14ac:dyDescent="0.15">
      <c r="B35" s="3"/>
    </row>
    <row r="36" spans="1:16" x14ac:dyDescent="0.15">
      <c r="B36" s="3"/>
    </row>
    <row r="37" spans="1:16" x14ac:dyDescent="0.15">
      <c r="B37" s="3"/>
    </row>
    <row r="38" spans="1:16" x14ac:dyDescent="0.15">
      <c r="B38" s="3"/>
    </row>
    <row r="39" spans="1:16" x14ac:dyDescent="0.15">
      <c r="B39" s="3"/>
    </row>
    <row r="40" spans="1:16" x14ac:dyDescent="0.15">
      <c r="B40" s="3"/>
    </row>
    <row r="41" spans="1:16" x14ac:dyDescent="0.15">
      <c r="B41" s="3"/>
    </row>
    <row r="42" spans="1:16" x14ac:dyDescent="0.15">
      <c r="B42" s="3"/>
    </row>
    <row r="43" spans="1:16" x14ac:dyDescent="0.15">
      <c r="B43" s="3"/>
    </row>
    <row r="44" spans="1:16" x14ac:dyDescent="0.15">
      <c r="B44" s="3"/>
    </row>
    <row r="45" spans="1:16" x14ac:dyDescent="0.15">
      <c r="B45" s="3"/>
    </row>
    <row r="46" spans="1:16" x14ac:dyDescent="0.15">
      <c r="B46" s="3"/>
    </row>
    <row r="47" spans="1:16" x14ac:dyDescent="0.15">
      <c r="B47" s="3"/>
    </row>
    <row r="48" spans="1:16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  <row r="52" spans="2:2" x14ac:dyDescent="0.15">
      <c r="B52" s="3"/>
    </row>
    <row r="53" spans="2:2" x14ac:dyDescent="0.15">
      <c r="B53" s="3"/>
    </row>
    <row r="54" spans="2:2" x14ac:dyDescent="0.15">
      <c r="B54" s="3"/>
    </row>
    <row r="55" spans="2:2" x14ac:dyDescent="0.15">
      <c r="B55" s="3"/>
    </row>
  </sheetData>
  <mergeCells count="21">
    <mergeCell ref="A1:N1"/>
    <mergeCell ref="A2:N2"/>
    <mergeCell ref="A3:N3"/>
    <mergeCell ref="A4:N4"/>
    <mergeCell ref="A5:N5"/>
    <mergeCell ref="A24:N24"/>
    <mergeCell ref="A26:N26"/>
    <mergeCell ref="A27:N27"/>
    <mergeCell ref="K8:M8"/>
    <mergeCell ref="A6:N6"/>
    <mergeCell ref="A25:N25"/>
    <mergeCell ref="H7:J7"/>
    <mergeCell ref="N7:N8"/>
    <mergeCell ref="A7:A8"/>
    <mergeCell ref="B7:B8"/>
    <mergeCell ref="C7:C8"/>
    <mergeCell ref="D7:D8"/>
    <mergeCell ref="E7:E8"/>
    <mergeCell ref="F7:G7"/>
    <mergeCell ref="A23:N23"/>
    <mergeCell ref="N9:N22"/>
  </mergeCells>
  <phoneticPr fontId="5" type="noConversion"/>
  <conditionalFormatting sqref="D34:D1048576 I29:I33 D1:D28">
    <cfRule type="duplicateValues" dxfId="1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2021-10-13T07:11:27Z</cp:lastPrinted>
  <dcterms:created xsi:type="dcterms:W3CDTF">2006-09-13T11:21:00Z</dcterms:created>
  <dcterms:modified xsi:type="dcterms:W3CDTF">2021-11-01T07:37:00Z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