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街西\"/>
    </mc:Choice>
  </mc:AlternateContent>
  <xr:revisionPtr revIDLastSave="0" documentId="13_ncr:1_{4A51DAA3-91E9-4045-8762-E6E880450C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4" i="1"/>
  <c r="J5" i="1"/>
  <c r="J4" i="1"/>
  <c r="E5" i="1"/>
  <c r="I5" i="1" s="1"/>
  <c r="K5" i="1"/>
  <c r="D5" i="1"/>
  <c r="D4" i="1"/>
  <c r="E4" i="1" s="1"/>
  <c r="I4" i="1" s="1"/>
  <c r="K4" i="1"/>
</calcChain>
</file>

<file path=xl/sharedStrings.xml><?xml version="1.0" encoding="utf-8"?>
<sst xmlns="http://schemas.openxmlformats.org/spreadsheetml/2006/main" count="27" uniqueCount="24">
  <si>
    <t>QAD号</t>
    <phoneticPr fontId="1" type="noConversion"/>
  </si>
  <si>
    <t>名称</t>
    <phoneticPr fontId="1" type="noConversion"/>
  </si>
  <si>
    <t>原材料单价</t>
    <phoneticPr fontId="1" type="noConversion"/>
  </si>
  <si>
    <t>包装运费</t>
    <phoneticPr fontId="1" type="noConversion"/>
  </si>
  <si>
    <t>一张板出产品数量</t>
    <phoneticPr fontId="1" type="noConversion"/>
  </si>
  <si>
    <t>制造费</t>
    <phoneticPr fontId="1" type="noConversion"/>
  </si>
  <si>
    <t>财务费管理费</t>
    <phoneticPr fontId="1" type="noConversion"/>
  </si>
  <si>
    <t>利润</t>
    <phoneticPr fontId="1" type="noConversion"/>
  </si>
  <si>
    <t>服务费</t>
    <phoneticPr fontId="1" type="noConversion"/>
  </si>
  <si>
    <t>未税合计</t>
    <phoneticPr fontId="1" type="noConversion"/>
  </si>
  <si>
    <t>废料价格</t>
    <phoneticPr fontId="1" type="noConversion"/>
  </si>
  <si>
    <t>废料㎡</t>
    <phoneticPr fontId="1" type="noConversion"/>
  </si>
  <si>
    <t>材料费(减废料)</t>
    <phoneticPr fontId="1" type="noConversion"/>
  </si>
  <si>
    <t>K1绝缘板核算</t>
    <phoneticPr fontId="1" type="noConversion"/>
  </si>
  <si>
    <t>进料规格尺寸：2000*1000*1mm*36元</t>
    <phoneticPr fontId="1" type="noConversion"/>
  </si>
  <si>
    <t>SLT0000442</t>
  </si>
  <si>
    <t>K1 四人连体绝缘板</t>
  </si>
  <si>
    <t>规格mm</t>
    <phoneticPr fontId="1" type="noConversion"/>
  </si>
  <si>
    <t>810*543*1mm</t>
    <phoneticPr fontId="1" type="noConversion"/>
  </si>
  <si>
    <t>废纸单价</t>
    <phoneticPr fontId="1" type="noConversion"/>
  </si>
  <si>
    <t>2021年价格</t>
    <phoneticPr fontId="1" type="noConversion"/>
  </si>
  <si>
    <t>2020年价格</t>
    <phoneticPr fontId="1" type="noConversion"/>
  </si>
  <si>
    <t>20年送潍坊时，就是通过河北工厂车辆代运，因此运费不变</t>
    <phoneticPr fontId="1" type="noConversion"/>
  </si>
  <si>
    <t>废料kg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</si>
</sst>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0.00_ "/>
    <numFmt numFmtId="178" formatCode="0.0_ "/>
    <numFmt numFmtId="179" formatCode="0.00000"/>
    <numFmt numFmtId="187" formatCode="0.0000"/>
    <numFmt numFmtId="189" formatCode="0.0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4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176" fontId="3" fillId="0" borderId="3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18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87" fontId="3" fillId="2" borderId="1" xfId="1" applyNumberFormat="1" applyFont="1" applyFill="1" applyBorder="1" applyAlignment="1">
      <alignment horizontal="center" vertical="center" wrapText="1"/>
    </xf>
  </cellXfs>
  <cellStyles count="4">
    <cellStyle name="百分比 2" xfId="3" xr:uid="{7E6E9CD6-3745-4954-A436-81454F93C366}"/>
    <cellStyle name="常规" xfId="0" builtinId="0"/>
    <cellStyle name="常规 2" xfId="1" xr:uid="{9907FEE4-4E9B-41D6-AA97-83E6554363AF}"/>
    <cellStyle name="常规 2 2 6" xfId="2" xr:uid="{E9F286AE-DFA8-43EB-9361-494DB0C9B58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17</xdr:col>
      <xdr:colOff>828866</xdr:colOff>
      <xdr:row>65</xdr:row>
      <xdr:rowOff>120634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4684938-A4C8-4304-A433-64FC0DDF4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0760"/>
          <a:ext cx="13714286" cy="102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13</xdr:col>
      <xdr:colOff>532114</xdr:colOff>
      <xdr:row>148</xdr:row>
      <xdr:rowOff>44006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6CB3C70-0005-46A3-B938-A50E2DC57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312140"/>
          <a:ext cx="10285714" cy="137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17</xdr:col>
      <xdr:colOff>828866</xdr:colOff>
      <xdr:row>209</xdr:row>
      <xdr:rowOff>120634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278F1E3-2732-4531-86F8-F614AC1EC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7508200"/>
          <a:ext cx="13714286" cy="102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17</xdr:col>
      <xdr:colOff>828866</xdr:colOff>
      <xdr:row>271</xdr:row>
      <xdr:rowOff>120634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4CC371E9-E7F7-4B2A-B70F-854BD5132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8374320"/>
          <a:ext cx="13714286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tabSelected="1" zoomScaleNormal="100" workbookViewId="0">
      <selection activeCell="H6" sqref="H6"/>
    </sheetView>
  </sheetViews>
  <sheetFormatPr defaultRowHeight="13.8" x14ac:dyDescent="0.25"/>
  <cols>
    <col min="1" max="1" width="15.88671875" customWidth="1"/>
    <col min="2" max="2" width="20.5546875" customWidth="1"/>
    <col min="3" max="3" width="13" customWidth="1"/>
    <col min="4" max="4" width="9.44140625" customWidth="1"/>
    <col min="5" max="5" width="9.44140625" style="13" customWidth="1"/>
    <col min="6" max="6" width="10.88671875" customWidth="1"/>
    <col min="7" max="7" width="8.21875" customWidth="1"/>
    <col min="8" max="8" width="8.21875" style="13" customWidth="1"/>
    <col min="9" max="9" width="10.77734375" customWidth="1"/>
    <col min="10" max="10" width="8.44140625" customWidth="1"/>
    <col min="11" max="11" width="9.44140625" customWidth="1"/>
    <col min="12" max="12" width="8.88671875" customWidth="1"/>
    <col min="13" max="13" width="9" customWidth="1"/>
    <col min="14" max="14" width="9" style="13" customWidth="1"/>
    <col min="15" max="15" width="9" customWidth="1"/>
    <col min="16" max="16" width="10.44140625" customWidth="1"/>
    <col min="17" max="17" width="17.21875" customWidth="1"/>
    <col min="18" max="18" width="21.109375" customWidth="1"/>
  </cols>
  <sheetData>
    <row r="1" spans="1:18" x14ac:dyDescent="0.25">
      <c r="A1" s="12" t="s">
        <v>13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8" x14ac:dyDescent="0.25">
      <c r="A2" s="11" t="s">
        <v>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8" ht="28.8" customHeight="1" thickBot="1" x14ac:dyDescent="0.3">
      <c r="A3" s="1" t="s">
        <v>0</v>
      </c>
      <c r="B3" s="1" t="s">
        <v>1</v>
      </c>
      <c r="C3" s="1" t="s">
        <v>17</v>
      </c>
      <c r="D3" s="1" t="s">
        <v>11</v>
      </c>
      <c r="E3" s="1" t="s">
        <v>23</v>
      </c>
      <c r="F3" s="3" t="s">
        <v>4</v>
      </c>
      <c r="G3" s="3" t="s">
        <v>2</v>
      </c>
      <c r="H3" s="3" t="s">
        <v>19</v>
      </c>
      <c r="I3" s="1" t="s">
        <v>10</v>
      </c>
      <c r="J3" s="3" t="s">
        <v>12</v>
      </c>
      <c r="K3" s="1" t="s">
        <v>5</v>
      </c>
      <c r="L3" s="1" t="s">
        <v>3</v>
      </c>
      <c r="M3" s="3" t="s">
        <v>6</v>
      </c>
      <c r="N3" s="1" t="s">
        <v>7</v>
      </c>
      <c r="O3" s="3" t="s">
        <v>8</v>
      </c>
      <c r="P3" s="1" t="s">
        <v>9</v>
      </c>
    </row>
    <row r="4" spans="1:18" ht="47.4" customHeight="1" thickBot="1" x14ac:dyDescent="0.3">
      <c r="A4" s="14" t="s">
        <v>15</v>
      </c>
      <c r="B4" s="15" t="s">
        <v>16</v>
      </c>
      <c r="C4" s="2" t="s">
        <v>18</v>
      </c>
      <c r="D4" s="18">
        <f>((2000*1000)-((810*543)*3))/1000000</f>
        <v>0.68050999999999995</v>
      </c>
      <c r="E4" s="9">
        <f>(0.412/(0.81*0.543))*D4</f>
        <v>0.63745110610917843</v>
      </c>
      <c r="F4" s="1">
        <v>3</v>
      </c>
      <c r="G4" s="1">
        <v>36</v>
      </c>
      <c r="H4" s="1">
        <v>2.5</v>
      </c>
      <c r="I4" s="10">
        <f>E4*H4</f>
        <v>1.593627765272946</v>
      </c>
      <c r="J4" s="4">
        <f>(G4-H4)/F4</f>
        <v>11.166666666666666</v>
      </c>
      <c r="K4" s="16">
        <f>6000/26/800</f>
        <v>0.28846153846153849</v>
      </c>
      <c r="L4" s="1">
        <v>0.1</v>
      </c>
      <c r="M4" s="7">
        <v>0.05</v>
      </c>
      <c r="N4" s="7">
        <v>0.05</v>
      </c>
      <c r="O4" s="8">
        <v>0.4</v>
      </c>
      <c r="P4" s="5">
        <f>(J4+K4+L4)*(1+M4+N4)+O4</f>
        <v>13.110641025641026</v>
      </c>
      <c r="Q4" s="6" t="s">
        <v>20</v>
      </c>
      <c r="R4" s="6"/>
    </row>
    <row r="5" spans="1:18" s="13" customFormat="1" ht="47.4" customHeight="1" x14ac:dyDescent="0.25">
      <c r="A5" s="14" t="s">
        <v>15</v>
      </c>
      <c r="B5" s="15" t="s">
        <v>16</v>
      </c>
      <c r="C5" s="2" t="s">
        <v>18</v>
      </c>
      <c r="D5" s="18">
        <f>((2000*1000)-((810*543)*3))/1000000</f>
        <v>0.68050999999999995</v>
      </c>
      <c r="E5" s="9">
        <f>(0.412/(0.81*0.543))*D5</f>
        <v>0.63745110610917843</v>
      </c>
      <c r="F5" s="1">
        <v>3</v>
      </c>
      <c r="G5" s="1">
        <v>30</v>
      </c>
      <c r="H5" s="1">
        <v>2.5</v>
      </c>
      <c r="I5" s="10">
        <f>E5*H5</f>
        <v>1.593627765272946</v>
      </c>
      <c r="J5" s="4">
        <f>(G5-H5)/F5</f>
        <v>9.1666666666666661</v>
      </c>
      <c r="K5" s="16">
        <f>6000/26/800</f>
        <v>0.28846153846153849</v>
      </c>
      <c r="L5" s="1">
        <v>0.1</v>
      </c>
      <c r="M5" s="7">
        <v>0.05</v>
      </c>
      <c r="N5" s="7">
        <v>0.05</v>
      </c>
      <c r="O5" s="8">
        <v>0.4</v>
      </c>
      <c r="P5" s="5">
        <f>(J5+K5+L5)*(1+M5+N5)+O5</f>
        <v>10.910641025641025</v>
      </c>
      <c r="Q5" s="6" t="s">
        <v>21</v>
      </c>
      <c r="R5" s="17" t="s">
        <v>22</v>
      </c>
    </row>
  </sheetData>
  <mergeCells count="2">
    <mergeCell ref="A2:P2"/>
    <mergeCell ref="A1:P1"/>
  </mergeCells>
  <phoneticPr fontId="1" type="noConversion"/>
  <conditionalFormatting sqref="A4">
    <cfRule type="duplicateValues" dxfId="1" priority="3"/>
  </conditionalFormatting>
  <conditionalFormatting sqref="A5">
    <cfRule type="duplicateValues" dxfId="0" priority="1"/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2021-08-16T03:03:42Z</cp:lastPrinted>
  <dcterms:created xsi:type="dcterms:W3CDTF">2015-06-05T18:19:34Z</dcterms:created>
  <dcterms:modified xsi:type="dcterms:W3CDTF">2021-11-02T02:13:58Z</dcterms:modified>
</cp:coreProperties>
</file>