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externalReferences>
    <externalReference r:id="rId3"/>
  </externalReferences>
  <calcPr calcId="144525"/>
  <pivotCaches>
    <pivotCache cacheId="0" r:id="rId2"/>
  </pivotCaches>
</workbook>
</file>

<file path=xl/sharedStrings.xml><?xml version="1.0" encoding="utf-8"?>
<sst xmlns="http://schemas.openxmlformats.org/spreadsheetml/2006/main" count="96" uniqueCount="49">
  <si>
    <t>2021年9月份挂靠劳务人员保险缴费明细表（后视镜）</t>
  </si>
  <si>
    <t>项目</t>
  </si>
  <si>
    <t>姓名</t>
  </si>
  <si>
    <t>车间</t>
  </si>
  <si>
    <t>性别</t>
  </si>
  <si>
    <t>上保时间</t>
  </si>
  <si>
    <t>身份证号</t>
  </si>
  <si>
    <t>检测</t>
  </si>
  <si>
    <t>是否在职</t>
  </si>
  <si>
    <t>替换明细</t>
  </si>
  <si>
    <t>协议</t>
  </si>
  <si>
    <t>天数</t>
  </si>
  <si>
    <t>保险费</t>
  </si>
  <si>
    <t>管理费</t>
  </si>
  <si>
    <t>合计金额</t>
  </si>
  <si>
    <t>备注</t>
  </si>
  <si>
    <t>初会勇</t>
  </si>
  <si>
    <t>销售服务部</t>
  </si>
  <si>
    <t>男</t>
  </si>
  <si>
    <t>370728197001283496</t>
  </si>
  <si>
    <t>是</t>
  </si>
  <si>
    <t>√</t>
  </si>
  <si>
    <t>王克杰</t>
  </si>
  <si>
    <t>370983198801063395</t>
  </si>
  <si>
    <t>芦建军</t>
  </si>
  <si>
    <t>370122196808177197</t>
  </si>
  <si>
    <t>万传志</t>
  </si>
  <si>
    <t>340505195712201215</t>
  </si>
  <si>
    <t>王砚兵</t>
  </si>
  <si>
    <t>370728197103050212</t>
  </si>
  <si>
    <t>赵洪升</t>
  </si>
  <si>
    <t>371121198109251515</t>
  </si>
  <si>
    <t>崔鑫</t>
  </si>
  <si>
    <t>女</t>
  </si>
  <si>
    <t>370782199611121627</t>
  </si>
  <si>
    <t>于磊磊</t>
  </si>
  <si>
    <t>133030198101315498</t>
  </si>
  <si>
    <t>张家赫</t>
  </si>
  <si>
    <t>制造管理部-注塑车间</t>
  </si>
  <si>
    <t>130983200405050336</t>
  </si>
  <si>
    <t>田高峰</t>
  </si>
  <si>
    <t>132930199202191116</t>
  </si>
  <si>
    <t>范泽英</t>
  </si>
  <si>
    <t>130925198202287022</t>
  </si>
  <si>
    <t>替换张家赫</t>
  </si>
  <si>
    <t>替换田高峰</t>
  </si>
  <si>
    <t>合计：</t>
  </si>
  <si>
    <t>求和项:合计金额</t>
  </si>
  <si>
    <t>总计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</si>
</sst>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27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微软雅黑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/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0" borderId="0"/>
    <xf numFmtId="0" fontId="25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176" fontId="0" fillId="0" borderId="0" xfId="0" applyNumberFormat="1" applyFill="1" applyAlignment="1">
      <alignment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32" applyFont="1" applyFill="1" applyBorder="1" applyAlignment="1">
      <alignment horizontal="center" vertical="center" wrapText="1"/>
    </xf>
    <xf numFmtId="0" fontId="5" fillId="0" borderId="1" xfId="32" applyFont="1" applyFill="1" applyBorder="1" applyAlignment="1">
      <alignment horizontal="left" vertical="center" wrapText="1"/>
    </xf>
    <xf numFmtId="49" fontId="5" fillId="0" borderId="1" xfId="32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5" fillId="0" borderId="1" xfId="5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176" fontId="3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154;&#20107;\5&#34218;&#37228;&#19982;&#31119;&#21033;\&#24847;&#22806;&#38505;\&#25346;&#38752;&#21171;&#21153;&#20445;&#38505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1月 "/>
      <sheetName val="10月"/>
      <sheetName val="9月"/>
      <sheetName val="8月"/>
      <sheetName val="7月"/>
      <sheetName val="6月"/>
      <sheetName val="5月"/>
      <sheetName val="Sheet1"/>
      <sheetName val="4月"/>
      <sheetName val="3月"/>
      <sheetName val="2月"/>
      <sheetName val="1月"/>
    </sheetNames>
    <sheetDataSet>
      <sheetData sheetId="0"/>
      <sheetData sheetId="1"/>
      <sheetData sheetId="2">
        <row r="2">
          <cell r="C2" t="str">
            <v>车间</v>
          </cell>
          <cell r="D2" t="str">
            <v>性别</v>
          </cell>
          <cell r="E2" t="str">
            <v>上保时间</v>
          </cell>
          <cell r="F2" t="str">
            <v>身份证号</v>
          </cell>
          <cell r="G2" t="str">
            <v>检测</v>
          </cell>
          <cell r="H2" t="str">
            <v>是否在职</v>
          </cell>
          <cell r="I2" t="str">
            <v>替换明细</v>
          </cell>
          <cell r="J2" t="str">
            <v>协议</v>
          </cell>
          <cell r="K2" t="str">
            <v>天数</v>
          </cell>
          <cell r="L2" t="str">
            <v>保险费</v>
          </cell>
          <cell r="M2" t="str">
            <v>管理费</v>
          </cell>
          <cell r="N2" t="str">
            <v>合计金额</v>
          </cell>
        </row>
        <row r="3">
          <cell r="C3" t="str">
            <v>销售服务部</v>
          </cell>
          <cell r="D3" t="str">
            <v>男</v>
          </cell>
          <cell r="E3">
            <v>44440</v>
          </cell>
          <cell r="F3" t="str">
            <v>370728197001283496</v>
          </cell>
          <cell r="G3" t="str">
            <v>√</v>
          </cell>
          <cell r="H3" t="str">
            <v>是</v>
          </cell>
        </row>
        <row r="3">
          <cell r="J3" t="str">
            <v>√</v>
          </cell>
          <cell r="K3">
            <v>30</v>
          </cell>
          <cell r="L3">
            <v>59</v>
          </cell>
          <cell r="M3">
            <v>30</v>
          </cell>
          <cell r="N3">
            <v>89</v>
          </cell>
        </row>
        <row r="4">
          <cell r="C4" t="str">
            <v>销售服务部</v>
          </cell>
          <cell r="D4" t="str">
            <v>男</v>
          </cell>
          <cell r="E4">
            <v>44440</v>
          </cell>
          <cell r="F4" t="str">
            <v>370983198801063395</v>
          </cell>
          <cell r="G4" t="str">
            <v>√</v>
          </cell>
          <cell r="H4" t="str">
            <v>是</v>
          </cell>
        </row>
        <row r="4">
          <cell r="J4" t="str">
            <v>√</v>
          </cell>
          <cell r="K4">
            <v>30</v>
          </cell>
          <cell r="L4">
            <v>59</v>
          </cell>
          <cell r="M4">
            <v>30</v>
          </cell>
          <cell r="N4">
            <v>89</v>
          </cell>
        </row>
        <row r="5">
          <cell r="C5" t="str">
            <v>销售服务部</v>
          </cell>
          <cell r="D5" t="str">
            <v>男</v>
          </cell>
          <cell r="E5">
            <v>44440</v>
          </cell>
          <cell r="F5" t="str">
            <v>370122196808177197</v>
          </cell>
          <cell r="G5" t="str">
            <v>√</v>
          </cell>
          <cell r="H5" t="str">
            <v>是</v>
          </cell>
        </row>
        <row r="5">
          <cell r="J5" t="str">
            <v>√</v>
          </cell>
          <cell r="K5">
            <v>30</v>
          </cell>
          <cell r="L5">
            <v>59</v>
          </cell>
          <cell r="M5">
            <v>30</v>
          </cell>
          <cell r="N5">
            <v>89</v>
          </cell>
        </row>
        <row r="6">
          <cell r="C6" t="str">
            <v>销售服务部</v>
          </cell>
          <cell r="D6" t="str">
            <v>男</v>
          </cell>
          <cell r="E6">
            <v>44440</v>
          </cell>
          <cell r="F6" t="str">
            <v>340505195712201215</v>
          </cell>
          <cell r="G6" t="str">
            <v>√</v>
          </cell>
          <cell r="H6" t="str">
            <v>是</v>
          </cell>
        </row>
        <row r="6">
          <cell r="J6" t="str">
            <v>√</v>
          </cell>
          <cell r="K6">
            <v>30</v>
          </cell>
          <cell r="L6">
            <v>59</v>
          </cell>
          <cell r="M6">
            <v>30</v>
          </cell>
          <cell r="N6">
            <v>89</v>
          </cell>
        </row>
        <row r="7">
          <cell r="C7" t="str">
            <v>销售服务部</v>
          </cell>
          <cell r="D7" t="str">
            <v>男</v>
          </cell>
          <cell r="E7">
            <v>44440</v>
          </cell>
          <cell r="F7" t="str">
            <v>370728197103050212</v>
          </cell>
          <cell r="G7" t="str">
            <v>√</v>
          </cell>
          <cell r="H7" t="str">
            <v>是</v>
          </cell>
        </row>
        <row r="7">
          <cell r="J7" t="str">
            <v>√</v>
          </cell>
          <cell r="K7">
            <v>30</v>
          </cell>
          <cell r="L7">
            <v>59</v>
          </cell>
          <cell r="M7">
            <v>30</v>
          </cell>
          <cell r="N7">
            <v>89</v>
          </cell>
        </row>
        <row r="8">
          <cell r="C8" t="str">
            <v>销售服务部</v>
          </cell>
          <cell r="D8" t="str">
            <v>男</v>
          </cell>
          <cell r="E8">
            <v>44440</v>
          </cell>
          <cell r="F8" t="str">
            <v>371121198109251515</v>
          </cell>
          <cell r="G8" t="str">
            <v>√</v>
          </cell>
          <cell r="H8" t="str">
            <v>是</v>
          </cell>
        </row>
        <row r="8">
          <cell r="J8" t="str">
            <v>√</v>
          </cell>
          <cell r="K8">
            <v>30</v>
          </cell>
          <cell r="L8">
            <v>59</v>
          </cell>
          <cell r="M8">
            <v>30</v>
          </cell>
          <cell r="N8">
            <v>89</v>
          </cell>
        </row>
        <row r="9">
          <cell r="C9" t="str">
            <v>销售服务部</v>
          </cell>
          <cell r="D9" t="str">
            <v>女</v>
          </cell>
          <cell r="E9">
            <v>44440</v>
          </cell>
          <cell r="F9" t="str">
            <v>370782199611121627</v>
          </cell>
          <cell r="G9" t="str">
            <v>√</v>
          </cell>
          <cell r="H9" t="str">
            <v>是</v>
          </cell>
        </row>
        <row r="9">
          <cell r="J9" t="str">
            <v>√</v>
          </cell>
          <cell r="K9">
            <v>30</v>
          </cell>
          <cell r="L9">
            <v>59</v>
          </cell>
          <cell r="M9">
            <v>30</v>
          </cell>
          <cell r="N9">
            <v>89</v>
          </cell>
        </row>
        <row r="10">
          <cell r="C10" t="str">
            <v>销售服务部</v>
          </cell>
          <cell r="D10" t="str">
            <v>男</v>
          </cell>
          <cell r="E10">
            <v>44440</v>
          </cell>
          <cell r="F10" t="str">
            <v>133030198101315498</v>
          </cell>
          <cell r="G10" t="str">
            <v>√</v>
          </cell>
          <cell r="H10" t="str">
            <v>是</v>
          </cell>
        </row>
        <row r="10">
          <cell r="J10" t="str">
            <v>√</v>
          </cell>
          <cell r="K10">
            <v>30</v>
          </cell>
          <cell r="L10">
            <v>59</v>
          </cell>
          <cell r="M10">
            <v>30</v>
          </cell>
          <cell r="N10">
            <v>89</v>
          </cell>
        </row>
        <row r="11">
          <cell r="C11" t="str">
            <v>制造管理部-注塑车间</v>
          </cell>
          <cell r="D11" t="str">
            <v>男</v>
          </cell>
          <cell r="E11">
            <v>44441</v>
          </cell>
          <cell r="F11" t="str">
            <v>130983200405050336</v>
          </cell>
          <cell r="G11" t="str">
            <v>√</v>
          </cell>
          <cell r="H11" t="str">
            <v>是</v>
          </cell>
        </row>
        <row r="11">
          <cell r="J11" t="str">
            <v>√</v>
          </cell>
          <cell r="K11">
            <v>29</v>
          </cell>
          <cell r="L11">
            <v>57.014</v>
          </cell>
          <cell r="M11">
            <v>29</v>
          </cell>
          <cell r="N11">
            <v>86.014</v>
          </cell>
        </row>
        <row r="12">
          <cell r="C12" t="str">
            <v>制造管理部-注塑车间</v>
          </cell>
          <cell r="D12" t="str">
            <v>男</v>
          </cell>
          <cell r="E12">
            <v>44446</v>
          </cell>
          <cell r="F12" t="str">
            <v>132930199202191116</v>
          </cell>
          <cell r="G12" t="str">
            <v>√</v>
          </cell>
          <cell r="H12" t="str">
            <v>是</v>
          </cell>
        </row>
        <row r="12">
          <cell r="J12" t="str">
            <v>√</v>
          </cell>
          <cell r="K12">
            <v>24</v>
          </cell>
          <cell r="L12">
            <v>47.184</v>
          </cell>
          <cell r="M12">
            <v>24</v>
          </cell>
          <cell r="N12">
            <v>71.184</v>
          </cell>
        </row>
        <row r="13">
          <cell r="C13" t="str">
            <v>制造管理部-注塑车间</v>
          </cell>
          <cell r="D13" t="str">
            <v>女</v>
          </cell>
          <cell r="E13">
            <v>44449</v>
          </cell>
          <cell r="F13" t="str">
            <v>130925198202287022</v>
          </cell>
          <cell r="G13" t="str">
            <v>√</v>
          </cell>
          <cell r="H13" t="str">
            <v>是</v>
          </cell>
          <cell r="I13" t="str">
            <v>替换张家赫</v>
          </cell>
          <cell r="J13" t="str">
            <v>√</v>
          </cell>
          <cell r="K13">
            <v>21</v>
          </cell>
          <cell r="L13">
            <v>0</v>
          </cell>
          <cell r="M13">
            <v>0</v>
          </cell>
          <cell r="N13">
            <v>0</v>
          </cell>
        </row>
        <row r="14">
          <cell r="C14" t="str">
            <v>制造管理部-注塑车间</v>
          </cell>
          <cell r="D14" t="str">
            <v>男</v>
          </cell>
          <cell r="E14">
            <v>44455</v>
          </cell>
          <cell r="F14" t="str">
            <v>130983200405050336</v>
          </cell>
          <cell r="G14" t="str">
            <v>√</v>
          </cell>
          <cell r="H14" t="str">
            <v>是</v>
          </cell>
          <cell r="I14" t="str">
            <v>替换田高峰</v>
          </cell>
          <cell r="J14" t="str">
            <v>√</v>
          </cell>
          <cell r="K14">
            <v>15</v>
          </cell>
          <cell r="L14">
            <v>0</v>
          </cell>
          <cell r="M14">
            <v>0</v>
          </cell>
          <cell r="N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20154;&#20107;\5&#34218;&#37228;&#19982;&#31119;&#21033;\&#24847;&#22806;&#38505;\&#25346;&#38752;&#21171;&#21153;&#20445;&#38505;&#26126;&#32454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466.3925115741" refreshedBy="MuQun" recordCount="0">
  <cacheSource type="worksheet">
    <worksheetSource ref="C2:N14" sheet="9月" r:id="rId2"/>
  </cacheSource>
  <cacheFields count="12">
    <cacheField name="车间" numFmtId="0">
      <sharedItems count="2">
        <s v="销售服务部"/>
        <s v="制造管理部-注塑车间"/>
      </sharedItems>
    </cacheField>
    <cacheField name="性别" numFmtId="0">
      <sharedItems count="2">
        <s v="男"/>
        <s v="女"/>
      </sharedItems>
    </cacheField>
    <cacheField name="上保时间" numFmtId="177">
      <sharedItems containsSemiMixedTypes="0" containsString="0" containsNonDate="0" containsDate="1" minDate="2021-09-01T00:00:00" maxDate="2021-09-16T00:00:00" count="5">
        <d v="2021-09-01T00:00:00"/>
        <d v="2021-09-02T00:00:00"/>
        <d v="2021-09-07T00:00:00"/>
        <d v="2021-09-10T00:00:00"/>
        <d v="2021-09-16T00:00:00"/>
      </sharedItems>
    </cacheField>
    <cacheField name="身份证号" numFmtId="0">
      <sharedItems count="11">
        <s v="370728197001283496"/>
        <s v="370983198801063395"/>
        <s v="370122196808177197"/>
        <s v="340505195712201215"/>
        <s v="370728197103050212"/>
        <s v="371121198109251515"/>
        <s v="370782199611121627"/>
        <s v="133030198101315498"/>
        <s v="130983200405050336"/>
        <s v="132930199202191116"/>
        <s v="130925198202287022"/>
      </sharedItems>
    </cacheField>
    <cacheField name="检测" numFmtId="49">
      <sharedItems count="1">
        <s v="√"/>
      </sharedItems>
    </cacheField>
    <cacheField name="是否在职" numFmtId="49">
      <sharedItems count="1">
        <s v="是"/>
      </sharedItems>
    </cacheField>
    <cacheField name="替换明细" numFmtId="0">
      <sharedItems containsBlank="1" count="3">
        <m/>
        <s v="替换张家赫"/>
        <s v="替换田高峰"/>
      </sharedItems>
    </cacheField>
    <cacheField name="协议" numFmtId="0">
      <sharedItems count="1">
        <s v="√"/>
      </sharedItems>
    </cacheField>
    <cacheField name="天数" numFmtId="0">
      <sharedItems containsSemiMixedTypes="0" containsString="0" containsNumber="1" containsInteger="1" minValue="0" maxValue="30" count="5">
        <n v="30"/>
        <n v="29"/>
        <n v="24"/>
        <n v="21"/>
        <n v="15"/>
      </sharedItems>
    </cacheField>
    <cacheField name="保险费" numFmtId="176">
      <sharedItems containsSemiMixedTypes="0" containsString="0" containsNumber="1" minValue="0" maxValue="59" count="4">
        <n v="59"/>
        <n v="57.014"/>
        <n v="47.184"/>
        <n v="0"/>
      </sharedItems>
    </cacheField>
    <cacheField name="管理费" numFmtId="176">
      <sharedItems containsSemiMixedTypes="0" containsString="0" containsNumber="1" containsInteger="1" minValue="0" maxValue="30" count="4">
        <n v="30"/>
        <n v="29"/>
        <n v="24"/>
        <n v="0"/>
      </sharedItems>
    </cacheField>
    <cacheField name="合计金额" numFmtId="176">
      <sharedItems containsSemiMixedTypes="0" containsString="0" containsNumber="1" minValue="0" maxValue="89" count="4">
        <n v="89"/>
        <n v="86.014"/>
        <n v="71.184"/>
        <n v="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G23:H26" firstHeaderRow="1" firstDataRow="1" firstDataCol="1"/>
  <pivotFields count="12">
    <pivotField axis="axisRow" compact="0" showAll="0">
      <items count="3">
        <item x="0"/>
        <item x="1"/>
        <item t="default"/>
      </items>
    </pivotField>
    <pivotField compact="0" showAll="0">
      <items count="3">
        <item x="0"/>
        <item x="1"/>
        <item t="default"/>
      </items>
    </pivotField>
    <pivotField compact="0" numFmtId="177" showAll="0">
      <items count="6">
        <item x="0"/>
        <item x="1"/>
        <item x="2"/>
        <item x="3"/>
        <item x="4"/>
        <item t="default"/>
      </items>
    </pivotField>
    <pivotField compact="0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4">
        <item x="0"/>
        <item x="1"/>
        <item x="2"/>
        <item t="default"/>
      </items>
    </pivotField>
    <pivotField compact="0" showAll="0">
      <items count="2">
        <item x="0"/>
        <item t="default"/>
      </items>
    </pivotField>
    <pivotField compact="0" showAll="0">
      <items count="6">
        <item x="0"/>
        <item x="1"/>
        <item x="2"/>
        <item x="3"/>
        <item x="4"/>
        <item t="default"/>
      </items>
    </pivotField>
    <pivotField compact="0" numFmtId="176" showAll="0">
      <items count="5">
        <item x="0"/>
        <item x="1"/>
        <item x="2"/>
        <item x="3"/>
        <item t="default"/>
      </items>
    </pivotField>
    <pivotField compact="0" numFmtId="176" showAll="0">
      <items count="5">
        <item x="0"/>
        <item x="1"/>
        <item x="2"/>
        <item x="3"/>
        <item t="default"/>
      </items>
    </pivotField>
    <pivotField dataField="1" compact="0" numFmtId="176" showAll="0">
      <items count="5">
        <item x="0"/>
        <item x="1"/>
        <item x="2"/>
        <item x="3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求和项:合计金额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workbookViewId="0">
      <selection activeCell="D23" sqref="D23"/>
    </sheetView>
  </sheetViews>
  <sheetFormatPr defaultColWidth="9" defaultRowHeight="13.5"/>
  <cols>
    <col min="1" max="1" width="7" style="4" customWidth="1"/>
    <col min="2" max="2" width="9" style="4"/>
    <col min="3" max="3" width="20.25" style="5" customWidth="1"/>
    <col min="4" max="4" width="8.375" style="4" customWidth="1"/>
    <col min="5" max="5" width="12.375" style="4" customWidth="1"/>
    <col min="6" max="6" width="23.125" style="4" customWidth="1"/>
    <col min="7" max="7" width="20.25" style="4" customWidth="1"/>
    <col min="8" max="8" width="17.25" style="4" customWidth="1"/>
    <col min="9" max="9" width="10.625" style="4" customWidth="1"/>
    <col min="10" max="11" width="9" style="4"/>
    <col min="12" max="14" width="9" style="6"/>
    <col min="15" max="16384" width="9" style="4"/>
  </cols>
  <sheetData>
    <row r="1" s="1" customFormat="1" ht="38" customHeight="1" spans="1:15">
      <c r="A1" s="7" t="s">
        <v>0</v>
      </c>
      <c r="B1" s="7"/>
      <c r="C1" s="8"/>
      <c r="D1" s="7"/>
      <c r="E1" s="9"/>
      <c r="F1" s="7"/>
      <c r="G1" s="7"/>
      <c r="H1" s="7"/>
      <c r="I1" s="7"/>
      <c r="J1" s="7"/>
      <c r="K1" s="7"/>
      <c r="L1" s="22"/>
      <c r="M1" s="22"/>
      <c r="N1" s="22"/>
      <c r="O1" s="7"/>
    </row>
    <row r="2" s="1" customFormat="1" ht="35" customHeight="1" spans="1:15">
      <c r="A2" s="10" t="s">
        <v>1</v>
      </c>
      <c r="B2" s="11" t="s">
        <v>2</v>
      </c>
      <c r="C2" s="12" t="s">
        <v>3</v>
      </c>
      <c r="D2" s="11" t="s">
        <v>4</v>
      </c>
      <c r="E2" s="13" t="s">
        <v>5</v>
      </c>
      <c r="F2" s="13" t="s">
        <v>6</v>
      </c>
      <c r="G2" s="13" t="s">
        <v>7</v>
      </c>
      <c r="H2" s="11" t="s">
        <v>8</v>
      </c>
      <c r="I2" s="23" t="s">
        <v>9</v>
      </c>
      <c r="J2" s="23" t="s">
        <v>10</v>
      </c>
      <c r="K2" s="24" t="s">
        <v>11</v>
      </c>
      <c r="L2" s="25" t="s">
        <v>12</v>
      </c>
      <c r="M2" s="25" t="s">
        <v>13</v>
      </c>
      <c r="N2" s="25" t="s">
        <v>14</v>
      </c>
      <c r="O2" s="23" t="s">
        <v>15</v>
      </c>
    </row>
    <row r="3" s="2" customFormat="1" ht="19" customHeight="1" spans="1:15">
      <c r="A3" s="10">
        <f t="shared" ref="A3:A14" si="0">ROW()-2</f>
        <v>1</v>
      </c>
      <c r="B3" s="14" t="s">
        <v>16</v>
      </c>
      <c r="C3" s="12" t="s">
        <v>17</v>
      </c>
      <c r="D3" s="15" t="s">
        <v>18</v>
      </c>
      <c r="E3" s="16">
        <v>44440</v>
      </c>
      <c r="F3" s="13" t="s">
        <v>19</v>
      </c>
      <c r="G3" s="13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7" t="s">
        <v>20</v>
      </c>
      <c r="I3" s="23"/>
      <c r="J3" s="23" t="s">
        <v>21</v>
      </c>
      <c r="K3" s="23">
        <v>30</v>
      </c>
      <c r="L3" s="26">
        <v>59</v>
      </c>
      <c r="M3" s="26">
        <f t="shared" ref="M3:M12" si="1">K3*1</f>
        <v>30</v>
      </c>
      <c r="N3" s="26">
        <f t="shared" ref="N3:N12" si="2">L3+M3</f>
        <v>89</v>
      </c>
      <c r="O3" s="26"/>
    </row>
    <row r="4" s="2" customFormat="1" ht="19" customHeight="1" spans="1:15">
      <c r="A4" s="10">
        <f t="shared" si="0"/>
        <v>2</v>
      </c>
      <c r="B4" s="14" t="s">
        <v>22</v>
      </c>
      <c r="C4" s="12" t="s">
        <v>17</v>
      </c>
      <c r="D4" s="15" t="s">
        <v>18</v>
      </c>
      <c r="E4" s="16">
        <v>44440</v>
      </c>
      <c r="F4" s="18" t="s">
        <v>23</v>
      </c>
      <c r="G4" s="18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17" t="s">
        <v>20</v>
      </c>
      <c r="I4" s="23"/>
      <c r="J4" s="23" t="s">
        <v>21</v>
      </c>
      <c r="K4" s="23">
        <v>30</v>
      </c>
      <c r="L4" s="26">
        <v>59</v>
      </c>
      <c r="M4" s="26">
        <f t="shared" si="1"/>
        <v>30</v>
      </c>
      <c r="N4" s="26">
        <f t="shared" si="2"/>
        <v>89</v>
      </c>
      <c r="O4" s="26"/>
    </row>
    <row r="5" s="2" customFormat="1" ht="19" customHeight="1" spans="1:15">
      <c r="A5" s="10">
        <f t="shared" si="0"/>
        <v>3</v>
      </c>
      <c r="B5" s="14" t="s">
        <v>24</v>
      </c>
      <c r="C5" s="12" t="s">
        <v>17</v>
      </c>
      <c r="D5" s="15" t="s">
        <v>18</v>
      </c>
      <c r="E5" s="16">
        <v>44440</v>
      </c>
      <c r="F5" s="18" t="s">
        <v>25</v>
      </c>
      <c r="G5" s="18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7" t="s">
        <v>20</v>
      </c>
      <c r="I5" s="23"/>
      <c r="J5" s="23" t="s">
        <v>21</v>
      </c>
      <c r="K5" s="23">
        <v>30</v>
      </c>
      <c r="L5" s="26">
        <v>59</v>
      </c>
      <c r="M5" s="26">
        <f t="shared" si="1"/>
        <v>30</v>
      </c>
      <c r="N5" s="26">
        <f t="shared" si="2"/>
        <v>89</v>
      </c>
      <c r="O5" s="26"/>
    </row>
    <row r="6" s="2" customFormat="1" ht="19" customHeight="1" spans="1:15">
      <c r="A6" s="10">
        <f t="shared" si="0"/>
        <v>4</v>
      </c>
      <c r="B6" s="14" t="s">
        <v>26</v>
      </c>
      <c r="C6" s="12" t="s">
        <v>17</v>
      </c>
      <c r="D6" s="15" t="s">
        <v>18</v>
      </c>
      <c r="E6" s="16">
        <v>44440</v>
      </c>
      <c r="F6" s="18" t="s">
        <v>27</v>
      </c>
      <c r="G6" s="18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17" t="s">
        <v>20</v>
      </c>
      <c r="I6" s="23"/>
      <c r="J6" s="23" t="s">
        <v>21</v>
      </c>
      <c r="K6" s="23">
        <v>30</v>
      </c>
      <c r="L6" s="26">
        <v>59</v>
      </c>
      <c r="M6" s="26">
        <f t="shared" si="1"/>
        <v>30</v>
      </c>
      <c r="N6" s="26">
        <f t="shared" si="2"/>
        <v>89</v>
      </c>
      <c r="O6" s="26"/>
    </row>
    <row r="7" s="3" customFormat="1" ht="17.25" spans="1:15">
      <c r="A7" s="10">
        <f t="shared" si="0"/>
        <v>5</v>
      </c>
      <c r="B7" s="19" t="s">
        <v>28</v>
      </c>
      <c r="C7" s="12" t="s">
        <v>17</v>
      </c>
      <c r="D7" s="19" t="s">
        <v>18</v>
      </c>
      <c r="E7" s="16">
        <v>44440</v>
      </c>
      <c r="F7" s="19" t="s">
        <v>29</v>
      </c>
      <c r="G7" s="18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17" t="s">
        <v>20</v>
      </c>
      <c r="I7" s="20"/>
      <c r="J7" s="23" t="s">
        <v>21</v>
      </c>
      <c r="K7" s="23">
        <v>30</v>
      </c>
      <c r="L7" s="26">
        <v>59</v>
      </c>
      <c r="M7" s="27">
        <f t="shared" si="1"/>
        <v>30</v>
      </c>
      <c r="N7" s="26">
        <f t="shared" si="2"/>
        <v>89</v>
      </c>
      <c r="O7" s="20"/>
    </row>
    <row r="8" s="3" customFormat="1" ht="17.25" spans="1:15">
      <c r="A8" s="10">
        <f t="shared" si="0"/>
        <v>6</v>
      </c>
      <c r="B8" s="19" t="s">
        <v>30</v>
      </c>
      <c r="C8" s="12" t="s">
        <v>17</v>
      </c>
      <c r="D8" s="19" t="s">
        <v>18</v>
      </c>
      <c r="E8" s="16">
        <v>44440</v>
      </c>
      <c r="F8" s="19" t="s">
        <v>31</v>
      </c>
      <c r="G8" s="18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17" t="s">
        <v>20</v>
      </c>
      <c r="I8" s="20"/>
      <c r="J8" s="23" t="s">
        <v>21</v>
      </c>
      <c r="K8" s="23">
        <v>30</v>
      </c>
      <c r="L8" s="26">
        <v>59</v>
      </c>
      <c r="M8" s="27">
        <f t="shared" si="1"/>
        <v>30</v>
      </c>
      <c r="N8" s="26">
        <f t="shared" si="2"/>
        <v>89</v>
      </c>
      <c r="O8" s="20"/>
    </row>
    <row r="9" s="3" customFormat="1" ht="17.25" spans="1:15">
      <c r="A9" s="10">
        <f t="shared" si="0"/>
        <v>7</v>
      </c>
      <c r="B9" s="19" t="s">
        <v>32</v>
      </c>
      <c r="C9" s="12" t="s">
        <v>17</v>
      </c>
      <c r="D9" s="19" t="s">
        <v>33</v>
      </c>
      <c r="E9" s="16">
        <v>44440</v>
      </c>
      <c r="F9" s="19" t="s">
        <v>34</v>
      </c>
      <c r="G9" s="18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17" t="s">
        <v>20</v>
      </c>
      <c r="I9" s="20"/>
      <c r="J9" s="23" t="s">
        <v>21</v>
      </c>
      <c r="K9" s="23">
        <v>30</v>
      </c>
      <c r="L9" s="26">
        <v>59</v>
      </c>
      <c r="M9" s="27">
        <f t="shared" si="1"/>
        <v>30</v>
      </c>
      <c r="N9" s="26">
        <f t="shared" si="2"/>
        <v>89</v>
      </c>
      <c r="O9" s="20"/>
    </row>
    <row r="10" s="3" customFormat="1" ht="17.25" spans="1:15">
      <c r="A10" s="10">
        <f t="shared" si="0"/>
        <v>8</v>
      </c>
      <c r="B10" s="19" t="s">
        <v>35</v>
      </c>
      <c r="C10" s="12" t="s">
        <v>17</v>
      </c>
      <c r="D10" s="19" t="s">
        <v>18</v>
      </c>
      <c r="E10" s="16">
        <v>44440</v>
      </c>
      <c r="F10" s="29" t="s">
        <v>36</v>
      </c>
      <c r="G10" s="18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17" t="s">
        <v>20</v>
      </c>
      <c r="I10" s="20"/>
      <c r="J10" s="23" t="s">
        <v>21</v>
      </c>
      <c r="K10" s="23">
        <v>30</v>
      </c>
      <c r="L10" s="26">
        <v>59</v>
      </c>
      <c r="M10" s="27">
        <f t="shared" si="1"/>
        <v>30</v>
      </c>
      <c r="N10" s="26">
        <f t="shared" si="2"/>
        <v>89</v>
      </c>
      <c r="O10" s="20"/>
    </row>
    <row r="11" s="3" customFormat="1" ht="18" customHeight="1" spans="1:15">
      <c r="A11" s="10">
        <f t="shared" si="0"/>
        <v>9</v>
      </c>
      <c r="B11" s="19" t="s">
        <v>37</v>
      </c>
      <c r="C11" s="12" t="s">
        <v>38</v>
      </c>
      <c r="D11" s="19" t="s">
        <v>18</v>
      </c>
      <c r="E11" s="16">
        <v>44441</v>
      </c>
      <c r="F11" s="29" t="s">
        <v>39</v>
      </c>
      <c r="G11" s="18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17" t="s">
        <v>20</v>
      </c>
      <c r="I11" s="20"/>
      <c r="J11" s="23" t="s">
        <v>21</v>
      </c>
      <c r="K11" s="23">
        <f t="shared" ref="K11:K14" si="3">DAY(EOMONTH(E11,0))-DAY(E11)+1</f>
        <v>29</v>
      </c>
      <c r="L11" s="27">
        <f>K11*1.966</f>
        <v>57.014</v>
      </c>
      <c r="M11" s="27">
        <f t="shared" si="1"/>
        <v>29</v>
      </c>
      <c r="N11" s="26">
        <f t="shared" si="2"/>
        <v>86.014</v>
      </c>
      <c r="O11" s="20"/>
    </row>
    <row r="12" s="3" customFormat="1" ht="17.25" spans="1:15">
      <c r="A12" s="10">
        <f t="shared" si="0"/>
        <v>10</v>
      </c>
      <c r="B12" s="19" t="s">
        <v>40</v>
      </c>
      <c r="C12" s="12" t="s">
        <v>38</v>
      </c>
      <c r="D12" s="19" t="s">
        <v>18</v>
      </c>
      <c r="E12" s="16">
        <v>44446</v>
      </c>
      <c r="F12" s="29" t="s">
        <v>41</v>
      </c>
      <c r="G12" s="18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17" t="s">
        <v>20</v>
      </c>
      <c r="I12" s="20"/>
      <c r="J12" s="23" t="s">
        <v>21</v>
      </c>
      <c r="K12" s="23">
        <f t="shared" si="3"/>
        <v>24</v>
      </c>
      <c r="L12" s="27">
        <f>K12*1.966</f>
        <v>47.184</v>
      </c>
      <c r="M12" s="27">
        <f t="shared" si="1"/>
        <v>24</v>
      </c>
      <c r="N12" s="26">
        <f t="shared" si="2"/>
        <v>71.184</v>
      </c>
      <c r="O12" s="20"/>
    </row>
    <row r="13" s="3" customFormat="1" ht="17.25" spans="1:15">
      <c r="A13" s="10">
        <f t="shared" si="0"/>
        <v>11</v>
      </c>
      <c r="B13" s="19" t="s">
        <v>42</v>
      </c>
      <c r="C13" s="12" t="s">
        <v>38</v>
      </c>
      <c r="D13" s="19" t="s">
        <v>33</v>
      </c>
      <c r="E13" s="16">
        <v>44449</v>
      </c>
      <c r="F13" s="29" t="s">
        <v>43</v>
      </c>
      <c r="G13" s="18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17" t="s">
        <v>20</v>
      </c>
      <c r="I13" s="20" t="s">
        <v>44</v>
      </c>
      <c r="J13" s="23" t="s">
        <v>21</v>
      </c>
      <c r="K13" s="23">
        <f t="shared" si="3"/>
        <v>21</v>
      </c>
      <c r="L13" s="27">
        <v>0</v>
      </c>
      <c r="M13" s="27">
        <v>0</v>
      </c>
      <c r="N13" s="27">
        <v>0</v>
      </c>
      <c r="O13" s="20"/>
    </row>
    <row r="14" s="3" customFormat="1" ht="18" customHeight="1" spans="1:15">
      <c r="A14" s="10">
        <f t="shared" si="0"/>
        <v>12</v>
      </c>
      <c r="B14" s="19" t="s">
        <v>37</v>
      </c>
      <c r="C14" s="12" t="s">
        <v>38</v>
      </c>
      <c r="D14" s="19" t="s">
        <v>18</v>
      </c>
      <c r="E14" s="16">
        <v>44455</v>
      </c>
      <c r="F14" s="29" t="s">
        <v>39</v>
      </c>
      <c r="G14" s="18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17" t="s">
        <v>20</v>
      </c>
      <c r="I14" s="20" t="s">
        <v>45</v>
      </c>
      <c r="J14" s="23" t="s">
        <v>21</v>
      </c>
      <c r="K14" s="23">
        <f t="shared" si="3"/>
        <v>15</v>
      </c>
      <c r="L14" s="27">
        <v>0</v>
      </c>
      <c r="M14" s="27">
        <v>0</v>
      </c>
      <c r="N14" s="27">
        <v>0</v>
      </c>
      <c r="O14" s="20"/>
    </row>
    <row r="15" s="3" customFormat="1" ht="17.25" spans="1:15">
      <c r="A15" s="20" t="s">
        <v>46</v>
      </c>
      <c r="B15" s="20"/>
      <c r="C15" s="21"/>
      <c r="D15" s="20"/>
      <c r="E15" s="16"/>
      <c r="F15" s="19"/>
      <c r="G15" s="20"/>
      <c r="H15" s="20"/>
      <c r="I15" s="20"/>
      <c r="J15" s="20"/>
      <c r="K15" s="20"/>
      <c r="L15" s="28"/>
      <c r="M15" s="28"/>
      <c r="N15" s="28">
        <f>SUM(N3:N14)</f>
        <v>869.198</v>
      </c>
      <c r="O15" s="20"/>
    </row>
    <row r="16" s="3" customFormat="1" ht="16.5" spans="1:15">
      <c r="A16" s="20"/>
      <c r="B16" s="20"/>
      <c r="C16" s="21"/>
      <c r="D16" s="20"/>
      <c r="E16" s="20"/>
      <c r="F16" s="19"/>
      <c r="G16" s="20"/>
      <c r="H16" s="20"/>
      <c r="I16" s="20"/>
      <c r="J16" s="20"/>
      <c r="K16" s="20"/>
      <c r="L16" s="28"/>
      <c r="M16" s="28"/>
      <c r="N16" s="28"/>
      <c r="O16" s="20"/>
    </row>
    <row r="17" s="3" customFormat="1" ht="16.5" spans="1:15">
      <c r="A17" s="20"/>
      <c r="B17" s="20"/>
      <c r="C17" s="21"/>
      <c r="D17" s="20"/>
      <c r="E17" s="20"/>
      <c r="F17" s="19"/>
      <c r="G17" s="20"/>
      <c r="H17" s="20"/>
      <c r="I17" s="20"/>
      <c r="J17" s="20"/>
      <c r="K17" s="20"/>
      <c r="L17" s="28"/>
      <c r="M17" s="28"/>
      <c r="N17" s="28"/>
      <c r="O17" s="20"/>
    </row>
    <row r="18" s="3" customFormat="1" ht="16.5" spans="1:15">
      <c r="A18" s="20"/>
      <c r="B18" s="20"/>
      <c r="C18" s="21"/>
      <c r="D18" s="20"/>
      <c r="E18" s="20"/>
      <c r="F18" s="20"/>
      <c r="G18" s="20"/>
      <c r="H18" s="20"/>
      <c r="I18" s="20"/>
      <c r="J18" s="20"/>
      <c r="K18" s="20"/>
      <c r="L18" s="28"/>
      <c r="M18" s="28"/>
      <c r="N18" s="28"/>
      <c r="O18" s="20"/>
    </row>
    <row r="19" s="4" customFormat="1" spans="3:14">
      <c r="C19" s="5"/>
      <c r="L19" s="6"/>
      <c r="M19" s="6"/>
      <c r="N19" s="6"/>
    </row>
    <row r="20" s="4" customFormat="1" spans="3:14">
      <c r="C20" s="5"/>
      <c r="L20" s="6"/>
      <c r="M20" s="6"/>
      <c r="N20" s="6"/>
    </row>
    <row r="21" s="4" customFormat="1" spans="3:14">
      <c r="C21" s="5"/>
      <c r="L21" s="6"/>
      <c r="M21" s="6"/>
      <c r="N21" s="6"/>
    </row>
    <row r="22" s="4" customFormat="1" spans="3:14">
      <c r="C22" s="5"/>
      <c r="L22" s="6"/>
      <c r="M22" s="6"/>
      <c r="N22" s="6"/>
    </row>
    <row r="23" spans="7:8">
      <c r="G23" s="4" t="s">
        <v>3</v>
      </c>
      <c r="H23" s="4" t="s">
        <v>47</v>
      </c>
    </row>
    <row r="24" spans="7:8">
      <c r="G24" s="4" t="s">
        <v>17</v>
      </c>
      <c r="H24" s="4">
        <v>712</v>
      </c>
    </row>
    <row r="25" spans="7:8">
      <c r="G25" s="4" t="s">
        <v>38</v>
      </c>
      <c r="H25" s="4">
        <v>157.198</v>
      </c>
    </row>
    <row r="26" spans="7:8">
      <c r="G26" s="4" t="s">
        <v>48</v>
      </c>
      <c r="H26" s="4">
        <v>869.198</v>
      </c>
    </row>
  </sheetData>
  <mergeCells count="1">
    <mergeCell ref="A1:O1"/>
  </mergeCells>
  <dataValidations count="1">
    <dataValidation type="list" allowBlank="1" showInputMessage="1" showErrorMessage="1" sqref="C11 C14 C12:C13">
      <formula1>"制造管理部-注塑车间,制造管理部-喷涂车间,制造管理部-组装车间"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MuQun</dc:creator>
  <cp:lastModifiedBy>小虾米</cp:lastModifiedBy>
  <dcterms:created xsi:type="dcterms:W3CDTF">2021-11-02T01:02:23Z</dcterms:created>
  <dcterms:modified xsi:type="dcterms:W3CDTF">2021-11-02T01:03:36Z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07222A9DD0FC44358B756B1CD50E4253</vt:lpwstr>
  </property>
  <property fmtid="{D5CDD505-2E9C-101B-9397-08002B2CF9AE}" pid="3" name="KSOProductBuildVer">
    <vt:lpwstr>2052-11.1.0.10938</vt:lpwstr>
  </property>
</Properties>
</file>