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9" i="9"/>
  <c r="L10" i="9"/>
  <c r="L11" i="9"/>
  <c r="L12" i="9"/>
  <c r="L9" i="9"/>
  <c r="K9" i="9"/>
  <c r="K10" i="9"/>
  <c r="K11" i="9"/>
  <c r="K12" i="9"/>
  <c r="M13" i="9" l="1"/>
  <c r="L13" i="9"/>
  <c r="K13" i="9"/>
  <c r="I13" i="9"/>
</calcChain>
</file>

<file path=xl/sharedStrings.xml><?xml version="1.0" encoding="utf-8"?>
<sst xmlns="http://schemas.openxmlformats.org/spreadsheetml/2006/main" count="57" uniqueCount="51">
  <si>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</si>
  <si>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</si>
  <si>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</si>
  <si>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</si>
  <si>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</si>
  <si>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</si>
  <si>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</si>
  <si>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</si>
  <si>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</si>
  <si>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</si>
  <si>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</si>
  <si>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</si>
  <si>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</si>
  <si>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</si>
  <si>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</si>
  <si>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</si>
  <si>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</si>
  <si>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</si>
  <si>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</si>
  <si>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</si>
  <si>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</si>
  <si>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</si>
  <si>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</si>
  <si>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</si>
  <si>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</si>
  <si>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</si>
  <si>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</si>
  <si>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</si>
  <si>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</si>
  <si>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</si>
  <si>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</si>
  <si>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</si>
  <si>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</si>
  <si>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</si>
  <si>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南皮县利辉五金接插件厂</t>
    </r>
    <phoneticPr fontId="4" type="noConversion"/>
  </si>
  <si>
    <t>SHT0011761</t>
    <phoneticPr fontId="5" type="noConversion"/>
  </si>
  <si>
    <t>滑轨总成</t>
    <phoneticPr fontId="5" type="noConversion"/>
  </si>
  <si>
    <t>现阶段TX2.0、
气弹簧升降副驾</t>
    <phoneticPr fontId="5" type="noConversion"/>
  </si>
  <si>
    <t>SHT0012434</t>
    <phoneticPr fontId="5" type="noConversion"/>
  </si>
  <si>
    <t>滑轨总成</t>
    <phoneticPr fontId="5" type="noConversion"/>
  </si>
  <si>
    <t>翻折副驾(TX和汕德卡)</t>
    <phoneticPr fontId="5" type="noConversion"/>
  </si>
  <si>
    <t>SHT0012496</t>
    <phoneticPr fontId="5" type="noConversion"/>
  </si>
  <si>
    <t>滑轨总成</t>
    <phoneticPr fontId="5" type="noConversion"/>
  </si>
  <si>
    <t>1.0机械减震座椅</t>
    <phoneticPr fontId="5" type="noConversion"/>
  </si>
  <si>
    <t>SHT0012875</t>
    <phoneticPr fontId="5" type="noConversion"/>
  </si>
  <si>
    <t>滑轨总成</t>
    <phoneticPr fontId="5" type="noConversion"/>
  </si>
  <si>
    <t>1.0气囊减震座椅</t>
    <phoneticPr fontId="5" type="noConversion"/>
  </si>
  <si>
    <t>SHT0013938</t>
    <phoneticPr fontId="5" type="noConversion"/>
  </si>
  <si>
    <t>未来气路线路变更后的TX2.O、汕德卡司机、
汕德卡高配副驾</t>
    <phoneticPr fontId="5" type="noConversion"/>
  </si>
  <si>
    <t>模具费按照1年或3万件分摊，先达为准。</t>
    <phoneticPr fontId="5" type="noConversion"/>
  </si>
  <si>
    <t xml:space="preserve">                                                协议编号：QQ-HBZYXY-2021-121-03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</si>
</sst>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3" xfId="7" applyFont="1" applyFill="1" applyBorder="1" applyAlignment="1">
      <alignment horizontal="center" vertical="center"/>
    </xf>
    <xf numFmtId="0" fontId="17" fillId="0" borderId="3" xfId="8" applyFont="1" applyFill="1" applyBorder="1" applyAlignment="1">
      <alignment horizontal="center" vertical="center"/>
    </xf>
    <xf numFmtId="0" fontId="16" fillId="0" borderId="3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7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7" fillId="0" borderId="3" xfId="8" applyFont="1" applyFill="1" applyBorder="1" applyAlignment="1">
      <alignment horizontal="center" vertical="center" wrapText="1"/>
    </xf>
    <xf numFmtId="43" fontId="17" fillId="0" borderId="3" xfId="6" applyNumberFormat="1" applyFont="1" applyFill="1" applyBorder="1" applyAlignment="1">
      <alignment horizontal="center" vertical="center"/>
    </xf>
    <xf numFmtId="2" fontId="17" fillId="0" borderId="3" xfId="8" applyNumberFormat="1" applyFont="1" applyFill="1" applyBorder="1" applyAlignment="1">
      <alignment horizontal="center" vertical="center"/>
    </xf>
    <xf numFmtId="1" fontId="17" fillId="0" borderId="1" xfId="8" applyNumberFormat="1" applyFont="1" applyFill="1" applyBorder="1" applyAlignment="1">
      <alignment horizontal="center" vertical="center"/>
    </xf>
    <xf numFmtId="43" fontId="17" fillId="0" borderId="1" xfId="6" applyNumberFormat="1" applyFont="1" applyFill="1" applyBorder="1" applyAlignment="1">
      <alignment horizontal="center" vertical="center"/>
    </xf>
    <xf numFmtId="43" fontId="17" fillId="0" borderId="3" xfId="8" applyNumberFormat="1" applyFont="1" applyFill="1" applyBorder="1" applyAlignment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115" zoomScaleNormal="115" zoomScaleSheetLayoutView="70" workbookViewId="0">
      <selection activeCell="I9" sqref="I9"/>
    </sheetView>
  </sheetViews>
  <sheetFormatPr defaultRowHeight="14.25" x14ac:dyDescent="0.15"/>
  <cols>
    <col min="1" max="1" width="5.25" style="3" customWidth="1"/>
    <col min="2" max="2" width="12.25" style="40" customWidth="1"/>
    <col min="3" max="3" width="11.75" style="3" customWidth="1"/>
    <col min="4" max="4" width="19.625" style="36" customWidth="1"/>
    <col min="5" max="5" width="4.75" style="37" customWidth="1"/>
    <col min="6" max="6" width="6.125" style="38" customWidth="1"/>
    <col min="7" max="7" width="5.75" style="38" customWidth="1"/>
    <col min="8" max="8" width="9.375" style="38" customWidth="1"/>
    <col min="9" max="9" width="5.875" style="38" customWidth="1"/>
    <col min="10" max="10" width="13.875" style="38" customWidth="1"/>
    <col min="11" max="11" width="8.75" style="38" customWidth="1"/>
    <col min="12" max="12" width="7.875" style="38" customWidth="1"/>
    <col min="13" max="13" width="8.625" style="38" customWidth="1"/>
    <col min="14" max="14" width="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x14ac:dyDescent="0.1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205" ht="21" customHeight="1" x14ac:dyDescent="0.15">
      <c r="A4" s="49" t="s">
        <v>34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205" x14ac:dyDescent="0.15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205" x14ac:dyDescent="0.15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1" t="s">
        <v>10</v>
      </c>
      <c r="L7" s="41" t="s">
        <v>11</v>
      </c>
      <c r="M7" s="41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13</v>
      </c>
      <c r="G8" s="9" t="s">
        <v>14</v>
      </c>
      <c r="H8" s="42" t="s">
        <v>15</v>
      </c>
      <c r="I8" s="42" t="s">
        <v>16</v>
      </c>
      <c r="J8" s="42" t="s">
        <v>17</v>
      </c>
      <c r="K8" s="53" t="s">
        <v>14</v>
      </c>
      <c r="L8" s="53"/>
      <c r="M8" s="53"/>
      <c r="N8" s="57"/>
      <c r="O8" s="8"/>
    </row>
    <row r="9" spans="1:205" s="20" customFormat="1" ht="32.25" customHeight="1" x14ac:dyDescent="0.15">
      <c r="A9" s="10">
        <v>1</v>
      </c>
      <c r="B9" s="64" t="s">
        <v>35</v>
      </c>
      <c r="C9" s="64" t="s">
        <v>36</v>
      </c>
      <c r="D9" s="65" t="s">
        <v>37</v>
      </c>
      <c r="E9" s="12" t="s">
        <v>18</v>
      </c>
      <c r="F9" s="11"/>
      <c r="G9" s="11">
        <v>56</v>
      </c>
      <c r="H9" s="13">
        <v>0</v>
      </c>
      <c r="I9" s="14">
        <v>0</v>
      </c>
      <c r="J9" s="14">
        <v>0</v>
      </c>
      <c r="K9" s="69">
        <f t="shared" ref="K9:K12" si="0">G9+I9</f>
        <v>56</v>
      </c>
      <c r="L9" s="72">
        <f>K9*0.13</f>
        <v>7.28</v>
      </c>
      <c r="M9" s="15">
        <f>K9*1.13</f>
        <v>63.279999999999994</v>
      </c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13.5" x14ac:dyDescent="0.15">
      <c r="A10" s="10">
        <v>2</v>
      </c>
      <c r="B10" s="64" t="s">
        <v>38</v>
      </c>
      <c r="C10" s="64" t="s">
        <v>39</v>
      </c>
      <c r="D10" s="66" t="s">
        <v>40</v>
      </c>
      <c r="E10" s="12" t="s">
        <v>18</v>
      </c>
      <c r="F10" s="11"/>
      <c r="G10" s="11">
        <v>65</v>
      </c>
      <c r="H10" s="13">
        <v>0</v>
      </c>
      <c r="I10" s="14">
        <v>0</v>
      </c>
      <c r="J10" s="14">
        <v>0</v>
      </c>
      <c r="K10" s="69">
        <f t="shared" si="0"/>
        <v>65</v>
      </c>
      <c r="L10" s="72">
        <f t="shared" ref="L10:L12" si="1">K10*0.13</f>
        <v>8.4500000000000011</v>
      </c>
      <c r="M10" s="15">
        <f t="shared" ref="M10:M12" si="2">K10*1.13</f>
        <v>73.449999999999989</v>
      </c>
      <c r="N10" s="16"/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0" customFormat="1" ht="13.5" x14ac:dyDescent="0.15">
      <c r="A11" s="10">
        <v>3</v>
      </c>
      <c r="B11" s="64" t="s">
        <v>41</v>
      </c>
      <c r="C11" s="64" t="s">
        <v>42</v>
      </c>
      <c r="D11" s="66" t="s">
        <v>43</v>
      </c>
      <c r="E11" s="12" t="s">
        <v>18</v>
      </c>
      <c r="F11" s="11"/>
      <c r="G11" s="11">
        <v>57</v>
      </c>
      <c r="H11" s="13">
        <v>0</v>
      </c>
      <c r="I11" s="14">
        <v>0</v>
      </c>
      <c r="J11" s="14">
        <v>0</v>
      </c>
      <c r="K11" s="69">
        <f t="shared" si="0"/>
        <v>57</v>
      </c>
      <c r="L11" s="72">
        <f t="shared" si="1"/>
        <v>7.41</v>
      </c>
      <c r="M11" s="15">
        <f t="shared" si="2"/>
        <v>64.41</v>
      </c>
      <c r="N11" s="16"/>
      <c r="O11" s="17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</row>
    <row r="12" spans="1:205" s="20" customFormat="1" ht="13.5" x14ac:dyDescent="0.15">
      <c r="A12" s="10">
        <v>4</v>
      </c>
      <c r="B12" s="64" t="s">
        <v>44</v>
      </c>
      <c r="C12" s="64" t="s">
        <v>45</v>
      </c>
      <c r="D12" s="66" t="s">
        <v>46</v>
      </c>
      <c r="E12" s="12" t="s">
        <v>18</v>
      </c>
      <c r="F12" s="11"/>
      <c r="G12" s="71">
        <v>57</v>
      </c>
      <c r="H12" s="13">
        <v>0</v>
      </c>
      <c r="I12" s="14">
        <v>0</v>
      </c>
      <c r="J12" s="14">
        <v>0</v>
      </c>
      <c r="K12" s="69">
        <f t="shared" si="0"/>
        <v>57</v>
      </c>
      <c r="L12" s="72">
        <f t="shared" si="1"/>
        <v>7.41</v>
      </c>
      <c r="M12" s="15">
        <f t="shared" si="2"/>
        <v>64.41</v>
      </c>
      <c r="N12" s="16"/>
      <c r="O12" s="17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</row>
    <row r="13" spans="1:205" s="20" customFormat="1" ht="38.25" customHeight="1" x14ac:dyDescent="0.15">
      <c r="A13" s="44">
        <v>5</v>
      </c>
      <c r="B13" s="64" t="s">
        <v>47</v>
      </c>
      <c r="C13" s="64" t="s">
        <v>45</v>
      </c>
      <c r="D13" s="67" t="s">
        <v>48</v>
      </c>
      <c r="E13" s="12" t="s">
        <v>18</v>
      </c>
      <c r="F13" s="45"/>
      <c r="G13" s="45">
        <v>58.7</v>
      </c>
      <c r="H13" s="45">
        <v>32000</v>
      </c>
      <c r="I13" s="70">
        <f>H13/30000</f>
        <v>1.0666666666666667</v>
      </c>
      <c r="J13" s="68" t="s">
        <v>49</v>
      </c>
      <c r="K13" s="69">
        <f>G13+I13</f>
        <v>59.766666666666673</v>
      </c>
      <c r="L13" s="69">
        <f>59.77*0.13</f>
        <v>7.7701000000000002</v>
      </c>
      <c r="M13" s="73">
        <f>59.77*1.13</f>
        <v>67.540099999999995</v>
      </c>
      <c r="N13" s="46"/>
      <c r="O13" s="17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</row>
    <row r="14" spans="1:205" s="22" customFormat="1" x14ac:dyDescent="0.15">
      <c r="A14" s="63" t="s">
        <v>23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3"/>
      <c r="P14" s="21"/>
    </row>
    <row r="15" spans="1:205" s="22" customFormat="1" x14ac:dyDescent="0.15">
      <c r="A15" s="51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3"/>
      <c r="P15" s="21"/>
    </row>
    <row r="16" spans="1:205" s="22" customFormat="1" x14ac:dyDescent="0.15">
      <c r="A16" s="55" t="s">
        <v>19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3"/>
      <c r="P16" s="21"/>
    </row>
    <row r="17" spans="1:16" s="22" customFormat="1" ht="26.25" customHeight="1" x14ac:dyDescent="0.15">
      <c r="A17" s="51" t="s">
        <v>20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3"/>
      <c r="P17" s="21"/>
    </row>
    <row r="18" spans="1:16" s="22" customFormat="1" x14ac:dyDescent="0.15">
      <c r="A18" s="52" t="s">
        <v>21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4"/>
      <c r="P18" s="21"/>
    </row>
    <row r="19" spans="1:16" s="22" customFormat="1" ht="23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1"/>
    </row>
    <row r="20" spans="1:16" s="22" customFormat="1" x14ac:dyDescent="0.15">
      <c r="A20" s="25" t="s">
        <v>30</v>
      </c>
      <c r="B20" s="26"/>
      <c r="C20" s="27"/>
      <c r="H20" s="22" t="s">
        <v>25</v>
      </c>
      <c r="I20" s="28"/>
      <c r="J20" s="27"/>
      <c r="K20" s="29"/>
      <c r="L20" s="29"/>
      <c r="M20" s="29"/>
      <c r="N20" s="30"/>
      <c r="O20" s="31"/>
      <c r="P20" s="21"/>
    </row>
    <row r="21" spans="1:16" s="22" customFormat="1" x14ac:dyDescent="0.15">
      <c r="A21" s="27" t="s">
        <v>31</v>
      </c>
      <c r="B21" s="26"/>
      <c r="C21" s="27"/>
      <c r="H21" s="22" t="s">
        <v>26</v>
      </c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7"/>
      <c r="B22" s="26"/>
      <c r="C22" s="27"/>
      <c r="I22" s="27"/>
      <c r="J22" s="27"/>
      <c r="K22" s="29"/>
      <c r="L22" s="27"/>
      <c r="M22" s="27"/>
      <c r="N22" s="32"/>
      <c r="O22" s="33"/>
      <c r="P22" s="21"/>
    </row>
    <row r="23" spans="1:16" s="22" customFormat="1" x14ac:dyDescent="0.15">
      <c r="A23" s="25" t="s">
        <v>32</v>
      </c>
      <c r="B23" s="25"/>
      <c r="C23" s="34"/>
      <c r="H23" s="22" t="s">
        <v>27</v>
      </c>
      <c r="I23" s="25"/>
      <c r="J23" s="34"/>
      <c r="K23" s="29"/>
      <c r="L23" s="29"/>
      <c r="M23" s="29"/>
      <c r="N23" s="32"/>
      <c r="O23" s="33"/>
      <c r="P23" s="21"/>
    </row>
    <row r="24" spans="1:16" s="22" customFormat="1" ht="14.25" customHeight="1" x14ac:dyDescent="0.15">
      <c r="A24" s="29"/>
      <c r="B24" s="35" t="s">
        <v>29</v>
      </c>
      <c r="C24" s="29"/>
      <c r="I24" s="29" t="s">
        <v>28</v>
      </c>
      <c r="J24" s="29"/>
      <c r="K24" s="29"/>
      <c r="L24" s="29"/>
      <c r="M24" s="29"/>
      <c r="N24" s="32"/>
      <c r="O24" s="33"/>
      <c r="P24" s="21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2021-11-05T01:55:57Z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