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9C5450A-6E63-420B-B734-995DAB33CE87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智凯3 (2)" sheetId="17" r:id="rId1"/>
    <sheet name="智凯1" sheetId="15" r:id="rId2"/>
    <sheet name="智凯2" sheetId="13" r:id="rId3"/>
    <sheet name="智凯3" sheetId="16" r:id="rId4"/>
    <sheet name="智凯4" sheetId="18" r:id="rId5"/>
    <sheet name="智凯5" sheetId="19" r:id="rId6"/>
    <sheet name="Sheet1" sheetId="14" r:id="rId7"/>
  </sheets>
  <definedNames>
    <definedName name="_xlnm.Print_Area" localSheetId="1">智凯1!$A$1:$L$24</definedName>
    <definedName name="_xlnm.Print_Area" localSheetId="2">智凯2!$A$1:$L$20</definedName>
    <definedName name="_xlnm.Print_Area" localSheetId="3">智凯3!$A$1:$L$20</definedName>
    <definedName name="_xlnm.Print_Area" localSheetId="0">'智凯3 (2)'!$A$1:$L$20</definedName>
    <definedName name="_xlnm.Print_Area" localSheetId="4">智凯4!$A$1:$L$27</definedName>
    <definedName name="_xlnm.Print_Area" localSheetId="5">智凯5!$A$1:$L$17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9" l="1"/>
  <c r="I9" i="19"/>
  <c r="K10" i="16" l="1"/>
  <c r="I10" i="16"/>
  <c r="I17" i="18"/>
  <c r="K17" i="18"/>
  <c r="I14" i="18"/>
  <c r="K14" i="18"/>
  <c r="I12" i="18"/>
  <c r="I13" i="18"/>
  <c r="I11" i="18"/>
  <c r="K11" i="18"/>
  <c r="K12" i="18"/>
  <c r="K13" i="18"/>
  <c r="I10" i="18"/>
  <c r="K10" i="18"/>
  <c r="K9" i="18"/>
  <c r="K10" i="17"/>
  <c r="K11" i="17"/>
  <c r="K9" i="17"/>
  <c r="K9" i="16"/>
  <c r="I16" i="15"/>
  <c r="K16" i="15"/>
  <c r="I15" i="15"/>
  <c r="K15" i="15"/>
  <c r="I14" i="15"/>
  <c r="K14" i="15"/>
  <c r="I13" i="15"/>
  <c r="K13" i="15"/>
  <c r="I12" i="15"/>
  <c r="K12" i="15"/>
  <c r="I11" i="15"/>
  <c r="K11" i="15"/>
  <c r="I10" i="15"/>
  <c r="K10" i="15"/>
  <c r="I9" i="15"/>
  <c r="K9" i="15"/>
  <c r="K9" i="13"/>
  <c r="E7" i="14"/>
</calcChain>
</file>

<file path=xl/sharedStrings.xml><?xml version="1.0" encoding="utf-8"?>
<sst xmlns="http://schemas.openxmlformats.org/spreadsheetml/2006/main" count="356" uniqueCount="134">
  <si>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</si>
  <si>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</si>
  <si>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</si>
  <si>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</si>
  <si>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</si>
  <si>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</si>
  <si>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</si>
  <si>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</si>
  <si>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</si>
  <si>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</si>
  <si>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</si>
  <si>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</si>
  <si>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</si>
  <si>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</si>
  <si>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</si>
  <si>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</si>
  <si>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</si>
  <si>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</si>
  <si>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</si>
  <si>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</si>
  <si>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</si>
  <si>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</si>
  <si>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</si>
  <si>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</si>
  <si>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</si>
  <si>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</si>
  <si>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</si>
  <si>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</si>
  <si>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</si>
  <si>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</si>
  <si>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</si>
  <si>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</si>
  <si>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</si>
  <si>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</si>
  <si>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</si>
  <si>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</si>
  <si>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</si>
  <si>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</si>
  <si>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</si>
  <si>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</si>
  <si>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</si>
  <si>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</si>
  <si>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</si>
  <si>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</si>
  <si>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</si>
  <si>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</si>
  <si>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</si>
  <si>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</si>
  <si>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</si>
  <si>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</si>
  <si>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</si>
  <si>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</si>
  <si>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</si>
  <si>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</si>
  <si>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</si>
  <si>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</si>
  <si>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1" type="noConversion"/>
  </si>
  <si>
    <t>SHT0013140</t>
    <phoneticPr fontId="33" type="noConversion"/>
  </si>
  <si>
    <t>扶手旋转轴</t>
    <phoneticPr fontId="33" type="noConversion"/>
  </si>
  <si>
    <t>02.03.60.061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</si>
  <si>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</si>
  <si>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</t>
    </r>
    <r>
      <rPr>
        <u/>
        <sz val="12"/>
        <rFont val="楷体_GB2312"/>
        <family val="3"/>
        <charset val="134"/>
      </rPr>
      <t>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</si>
  <si>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3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</si>
  <si>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协议编号：HBZYXY-2021-142-02</t>
    </r>
    <phoneticPr fontId="1" type="noConversion"/>
  </si>
  <si>
    <t>SLT0010642</t>
    <phoneticPr fontId="33" type="noConversion"/>
  </si>
  <si>
    <t>滑轨右连接板2</t>
    <phoneticPr fontId="33" type="noConversion"/>
  </si>
  <si>
    <t>模检焊具费用100%分摊至10万件产品中，自供货之日起执行</t>
    <phoneticPr fontId="1" type="noConversion"/>
  </si>
  <si>
    <t>SLT0010541</t>
    <phoneticPr fontId="33" type="noConversion"/>
  </si>
  <si>
    <t>阻尼器支架</t>
    <phoneticPr fontId="33" type="noConversion"/>
  </si>
  <si>
    <t>SLT0010546</t>
    <phoneticPr fontId="33" type="noConversion"/>
  </si>
  <si>
    <t>直线阀下支架</t>
    <phoneticPr fontId="33" type="noConversion"/>
  </si>
  <si>
    <t>SLT0010549</t>
    <phoneticPr fontId="33" type="noConversion"/>
  </si>
  <si>
    <t>外绞架加强板</t>
    <phoneticPr fontId="33" type="noConversion"/>
  </si>
  <si>
    <t>SLT0010559</t>
    <phoneticPr fontId="33" type="noConversion"/>
  </si>
  <si>
    <t>外绞架加强片</t>
    <phoneticPr fontId="33" type="noConversion"/>
  </si>
  <si>
    <t>SLT0010565</t>
    <phoneticPr fontId="33" type="noConversion"/>
  </si>
  <si>
    <t>内绞架加强片</t>
    <phoneticPr fontId="33" type="noConversion"/>
  </si>
  <si>
    <t>SLT0010679</t>
    <phoneticPr fontId="33" type="noConversion"/>
  </si>
  <si>
    <t>左侧护板固定钣金</t>
    <phoneticPr fontId="33" type="noConversion"/>
  </si>
  <si>
    <t>SLT0010553</t>
    <phoneticPr fontId="33" type="noConversion"/>
  </si>
  <si>
    <t>上盖板加强件</t>
    <phoneticPr fontId="3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</si>
  <si>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</si>
  <si>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SLT0010695</t>
    <phoneticPr fontId="33" type="noConversion"/>
  </si>
  <si>
    <t>SLT0010697</t>
    <phoneticPr fontId="1" type="noConversion"/>
  </si>
  <si>
    <t>扶手固定螺栓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</si>
  <si>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</si>
  <si>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</si>
  <si>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协议编号：HBZYXY-2021-142-01</t>
    </r>
    <phoneticPr fontId="1" type="noConversion"/>
  </si>
  <si>
    <t>SHT0013368</t>
  </si>
  <si>
    <t>左侧支架</t>
  </si>
  <si>
    <t>SHT0013369</t>
  </si>
  <si>
    <t>右侧支架</t>
  </si>
  <si>
    <t>SHT0013370</t>
  </si>
  <si>
    <t>支架中间钣金</t>
  </si>
  <si>
    <t>个</t>
    <phoneticPr fontId="1" type="noConversion"/>
  </si>
  <si>
    <t>100%分摊至4.5万件中或三年，先到者为准</t>
    <phoneticPr fontId="33" type="noConversion"/>
  </si>
  <si>
    <t>M3000翻折</t>
    <phoneticPr fontId="1" type="noConversion"/>
  </si>
  <si>
    <t>三、结算方式：依据零部件采购合同</t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</si>
  <si>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6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微软雅黑"/>
        <family val="3"/>
        <charset val="134"/>
      </rPr>
      <t>25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</si>
  <si>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</si>
  <si>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六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</si>
  <si>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协议编号：HBZYXY-2021-142-05</t>
    </r>
    <phoneticPr fontId="1" type="noConversion"/>
  </si>
  <si>
    <t>SLT0010414</t>
    <phoneticPr fontId="33" type="noConversion"/>
  </si>
  <si>
    <t>SLT0010380</t>
    <phoneticPr fontId="33" type="noConversion"/>
  </si>
  <si>
    <t>驾驶员左侧护板固定支架B</t>
    <phoneticPr fontId="1" type="noConversion"/>
  </si>
  <si>
    <t>模检焊具费用100%分摊至10万件产品中或3年，自供货之日起执行</t>
    <phoneticPr fontId="1" type="noConversion"/>
  </si>
  <si>
    <t>中间靠背左侧装车钣金</t>
    <phoneticPr fontId="1" type="noConversion"/>
  </si>
  <si>
    <t>SLT0010363</t>
    <phoneticPr fontId="1" type="noConversion"/>
  </si>
  <si>
    <t>SLT0010449</t>
    <phoneticPr fontId="1" type="noConversion"/>
  </si>
  <si>
    <t>拉簧挂接钣金</t>
    <phoneticPr fontId="1" type="noConversion"/>
  </si>
  <si>
    <t>SLT0010353</t>
    <phoneticPr fontId="1" type="noConversion"/>
  </si>
  <si>
    <t>副驾靠背右侧装车钣金</t>
    <phoneticPr fontId="1" type="noConversion"/>
  </si>
  <si>
    <t>SLT0010412</t>
    <phoneticPr fontId="1" type="noConversion"/>
  </si>
  <si>
    <t>驾驶员扶手安装钣金焊接总成</t>
    <phoneticPr fontId="1" type="noConversion"/>
  </si>
  <si>
    <t>SLT0010336</t>
    <phoneticPr fontId="1" type="noConversion"/>
  </si>
  <si>
    <t>驾驶员扶手安装钣金</t>
    <phoneticPr fontId="1" type="noConversion"/>
  </si>
  <si>
    <t>BFA0000518</t>
    <phoneticPr fontId="1" type="noConversion"/>
  </si>
  <si>
    <t>焊接方螺母</t>
    <phoneticPr fontId="1" type="noConversion"/>
  </si>
  <si>
    <t>SLT0010412的组成件</t>
    <phoneticPr fontId="1" type="noConversion"/>
  </si>
  <si>
    <t>SLT0010469</t>
    <phoneticPr fontId="1" type="noConversion"/>
  </si>
  <si>
    <t>中间靠背支撑钣金总成</t>
    <phoneticPr fontId="1" type="noConversion"/>
  </si>
  <si>
    <t>SLT0010366</t>
    <phoneticPr fontId="1" type="noConversion"/>
  </si>
  <si>
    <t>中间靠背支撑钣金</t>
    <phoneticPr fontId="1" type="noConversion"/>
  </si>
  <si>
    <t>Q37105</t>
    <phoneticPr fontId="1" type="noConversion"/>
  </si>
  <si>
    <t>SLT0010469的组成件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</si>
  <si>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</si>
  <si>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统帅2080项目</t>
    <phoneticPr fontId="1" type="noConversion"/>
  </si>
  <si>
    <t>全部分摊至1万件产品中或3年，先到为准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</si>
  <si>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协议编号：HBZYXY-2021-142-06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</si>
  <si>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协议编号：HBZYXY-2021-142-07</t>
    </r>
    <phoneticPr fontId="1" type="noConversion"/>
  </si>
  <si>
    <t>SHT0013914</t>
    <phoneticPr fontId="33" type="noConversion"/>
  </si>
  <si>
    <t>右侧调角器解锁把手</t>
    <phoneticPr fontId="33" type="noConversion"/>
  </si>
  <si>
    <t>X5000项目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</si>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</sst>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.0000_ "/>
    <numFmt numFmtId="179" formatCode="0_);[Red]\(0\)"/>
    <numFmt numFmtId="180" formatCode="_ * #,##0.0000_ ;_ * \-#,##0.0000_ ;_ * &quot;-&quot;??_ ;_ @_ "/>
  </numFmts>
  <fonts count="4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u/>
      <sz val="12"/>
      <name val="Microsoft YaHei UI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楷体_GB2312"/>
      <family val="3"/>
    </font>
    <font>
      <sz val="12"/>
      <name val="楷体_GB2312"/>
      <family val="3"/>
    </font>
    <font>
      <u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  <xf numFmtId="43" fontId="38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9" fontId="32" fillId="0" borderId="10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5" xfId="2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176" fontId="15" fillId="0" borderId="7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left" vertical="center" wrapText="1"/>
    </xf>
    <xf numFmtId="176" fontId="15" fillId="0" borderId="11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3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11" xfId="1" applyNumberFormat="1" applyFont="1" applyBorder="1" applyAlignment="1">
      <alignment horizontal="left" vertical="center" wrapText="1" shrinkToFit="1"/>
    </xf>
    <xf numFmtId="179" fontId="32" fillId="0" borderId="12" xfId="0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left" vertical="center" wrapText="1" shrinkToFit="1"/>
    </xf>
    <xf numFmtId="176" fontId="15" fillId="0" borderId="10" xfId="1" applyNumberFormat="1" applyFont="1" applyBorder="1" applyAlignment="1">
      <alignment horizontal="left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/>
    </xf>
    <xf numFmtId="180" fontId="40" fillId="0" borderId="10" xfId="13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4" borderId="10" xfId="2" applyNumberFormat="1" applyFont="1" applyFill="1" applyBorder="1" applyAlignment="1">
      <alignment horizontal="center" vertical="center" wrapText="1"/>
    </xf>
    <xf numFmtId="176" fontId="14" fillId="0" borderId="10" xfId="2" applyNumberFormat="1" applyFont="1" applyFill="1" applyBorder="1" applyAlignment="1">
      <alignment horizontal="center" vertical="center" wrapText="1"/>
    </xf>
    <xf numFmtId="177" fontId="21" fillId="3" borderId="10" xfId="0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0" fontId="16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>
      <alignment vertical="center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10" xfId="2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177" fontId="11" fillId="2" borderId="10" xfId="1" applyNumberFormat="1" applyFont="1" applyFill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千位分隔" xfId="13" builtinId="3"/>
    <cellStyle name="样式 1" xfId="11" xr:uid="{00000000-0005-0000-0000-00000B000000}"/>
    <cellStyle name="样式 1 5 21" xfId="12" xr:uid="{00000000-0005-0000-0000-00000C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A0B7-1F21-424F-8E66-34925B199302}">
  <dimension ref="A1:IJ43"/>
  <sheetViews>
    <sheetView view="pageBreakPreview" topLeftCell="A7" zoomScale="90" zoomScaleSheetLayoutView="90" workbookViewId="0">
      <selection activeCell="J9" sqref="J9:J11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7.33203125" style="17" customWidth="1"/>
    <col min="5" max="5" width="5.6640625" style="18" customWidth="1"/>
    <col min="6" max="6" width="8.77734375" style="19" customWidth="1"/>
    <col min="7" max="7" width="11.21875" style="19" customWidth="1"/>
    <col min="8" max="9" width="12.5546875" style="19" customWidth="1"/>
    <col min="10" max="10" width="19.77734375" style="19" customWidth="1"/>
    <col min="11" max="11" width="14.44140625" style="19" customWidth="1"/>
    <col min="12" max="12" width="17.109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97" t="s">
        <v>87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8" t="s">
        <v>21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8" t="s">
        <v>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95" t="s">
        <v>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04" t="s">
        <v>2</v>
      </c>
      <c r="B7" s="106" t="s">
        <v>3</v>
      </c>
      <c r="C7" s="108" t="s">
        <v>4</v>
      </c>
      <c r="D7" s="108" t="s">
        <v>5</v>
      </c>
      <c r="E7" s="110" t="s">
        <v>6</v>
      </c>
      <c r="F7" s="112" t="s">
        <v>16</v>
      </c>
      <c r="G7" s="112"/>
      <c r="H7" s="113" t="s">
        <v>29</v>
      </c>
      <c r="I7" s="113"/>
      <c r="J7" s="113"/>
      <c r="K7" s="34" t="s">
        <v>19</v>
      </c>
      <c r="L7" s="114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05"/>
      <c r="B8" s="107"/>
      <c r="C8" s="109"/>
      <c r="D8" s="109"/>
      <c r="E8" s="111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1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1.4" customHeight="1">
      <c r="A9" s="26">
        <v>1</v>
      </c>
      <c r="B9" s="49" t="s">
        <v>88</v>
      </c>
      <c r="C9" s="50" t="s">
        <v>89</v>
      </c>
      <c r="D9" s="4"/>
      <c r="E9" s="36" t="s">
        <v>94</v>
      </c>
      <c r="F9" s="22"/>
      <c r="G9" s="22">
        <v>3.54</v>
      </c>
      <c r="H9" s="101">
        <v>7200</v>
      </c>
      <c r="I9" s="84">
        <v>0.08</v>
      </c>
      <c r="J9" s="85" t="s">
        <v>95</v>
      </c>
      <c r="K9" s="37">
        <f>G9+I9</f>
        <v>3.62</v>
      </c>
      <c r="L9" s="29" t="s">
        <v>96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1.4" customHeight="1">
      <c r="A10" s="26">
        <v>2</v>
      </c>
      <c r="B10" s="49" t="s">
        <v>90</v>
      </c>
      <c r="C10" s="50" t="s">
        <v>91</v>
      </c>
      <c r="D10" s="4"/>
      <c r="E10" s="36" t="s">
        <v>94</v>
      </c>
      <c r="F10" s="23"/>
      <c r="G10" s="23">
        <v>3.54</v>
      </c>
      <c r="H10" s="101"/>
      <c r="I10" s="84">
        <v>0.08</v>
      </c>
      <c r="J10" s="85" t="s">
        <v>95</v>
      </c>
      <c r="K10" s="37">
        <f t="shared" ref="K10:K11" si="0">G10+I10</f>
        <v>3.62</v>
      </c>
      <c r="L10" s="29" t="s">
        <v>96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41.4" customHeight="1">
      <c r="A11" s="26">
        <v>3</v>
      </c>
      <c r="B11" s="49" t="s">
        <v>92</v>
      </c>
      <c r="C11" s="49" t="s">
        <v>93</v>
      </c>
      <c r="D11" s="4"/>
      <c r="E11" s="36" t="s">
        <v>94</v>
      </c>
      <c r="F11" s="23"/>
      <c r="G11" s="23">
        <v>2.0350000000000001</v>
      </c>
      <c r="H11" s="83">
        <v>4950</v>
      </c>
      <c r="I11" s="84">
        <v>0.11</v>
      </c>
      <c r="J11" s="85" t="s">
        <v>95</v>
      </c>
      <c r="K11" s="37">
        <f t="shared" si="0"/>
        <v>2.145</v>
      </c>
      <c r="L11" s="29" t="s">
        <v>96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5" customFormat="1" ht="30.75" customHeight="1">
      <c r="A12" s="116" t="s">
        <v>7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244" s="5" customFormat="1" ht="30.75" customHeight="1">
      <c r="A13" s="102" t="s">
        <v>97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spans="1:244" s="5" customFormat="1" ht="34.5" customHeight="1">
      <c r="A14" s="103" t="s">
        <v>98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244" s="5" customFormat="1" ht="41.25" customHeight="1">
      <c r="A15" s="103" t="s">
        <v>99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</row>
    <row r="16" spans="1:244" s="5" customFormat="1" ht="17.25" customHeight="1">
      <c r="A16" s="100" t="s">
        <v>100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pans="1:12" s="5" customFormat="1">
      <c r="A17" s="82"/>
      <c r="B17" s="6"/>
      <c r="C17" s="82"/>
      <c r="D17" s="82"/>
      <c r="E17" s="82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82"/>
      <c r="D20" s="9" t="s">
        <v>12</v>
      </c>
      <c r="E20" s="82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20">
    <mergeCell ref="A16:L16"/>
    <mergeCell ref="H9:H10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2 D1:D10 D14:D1048576">
    <cfRule type="duplicateValues" dxfId="11" priority="1"/>
  </conditionalFormatting>
  <conditionalFormatting sqref="D11">
    <cfRule type="duplicateValues" dxfId="10" priority="1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E618-7021-4554-BA03-FC100CD053C4}">
  <dimension ref="A1:IJ47"/>
  <sheetViews>
    <sheetView view="pageBreakPreview" zoomScale="90" zoomScaleSheetLayoutView="90" workbookViewId="0">
      <selection activeCell="J9" sqref="J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97" t="s">
        <v>63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8" t="s">
        <v>21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8" t="s">
        <v>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21" t="s">
        <v>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04" t="s">
        <v>2</v>
      </c>
      <c r="B7" s="106" t="s">
        <v>3</v>
      </c>
      <c r="C7" s="108" t="s">
        <v>4</v>
      </c>
      <c r="D7" s="108" t="s">
        <v>5</v>
      </c>
      <c r="E7" s="110" t="s">
        <v>6</v>
      </c>
      <c r="F7" s="118" t="s">
        <v>16</v>
      </c>
      <c r="G7" s="118"/>
      <c r="H7" s="113" t="s">
        <v>29</v>
      </c>
      <c r="I7" s="113"/>
      <c r="J7" s="113"/>
      <c r="K7" s="34" t="s">
        <v>19</v>
      </c>
      <c r="L7" s="114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05"/>
      <c r="B8" s="107"/>
      <c r="C8" s="109"/>
      <c r="D8" s="109"/>
      <c r="E8" s="111"/>
      <c r="F8" s="53" t="s">
        <v>13</v>
      </c>
      <c r="G8" s="5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1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1" customFormat="1" ht="31.2" customHeight="1">
      <c r="A9" s="54">
        <v>1</v>
      </c>
      <c r="B9" s="49" t="s">
        <v>64</v>
      </c>
      <c r="C9" s="50" t="s">
        <v>65</v>
      </c>
      <c r="D9" s="55"/>
      <c r="E9" s="56" t="s">
        <v>28</v>
      </c>
      <c r="F9" s="57"/>
      <c r="G9" s="57">
        <v>3.7</v>
      </c>
      <c r="H9" s="58">
        <v>6194.6902654867263</v>
      </c>
      <c r="I9" s="58">
        <f>H9/100000</f>
        <v>6.1946902654867263E-2</v>
      </c>
      <c r="J9" s="59" t="s">
        <v>66</v>
      </c>
      <c r="K9" s="58">
        <f>G9+I9</f>
        <v>3.7619469026548673</v>
      </c>
      <c r="L9" s="6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1" customFormat="1" ht="31.2" customHeight="1">
      <c r="A10" s="54">
        <v>2</v>
      </c>
      <c r="B10" s="49" t="s">
        <v>67</v>
      </c>
      <c r="C10" s="50" t="s">
        <v>68</v>
      </c>
      <c r="D10" s="55"/>
      <c r="E10" s="56" t="s">
        <v>28</v>
      </c>
      <c r="F10" s="62"/>
      <c r="G10" s="62">
        <v>0.45</v>
      </c>
      <c r="H10" s="63">
        <v>1769.911504424779</v>
      </c>
      <c r="I10" s="63">
        <f>H10/100000</f>
        <v>1.7699115044247791E-2</v>
      </c>
      <c r="J10" s="59" t="s">
        <v>66</v>
      </c>
      <c r="K10" s="58">
        <f t="shared" ref="K10:K16" si="0">G10+I10</f>
        <v>0.46769911504424783</v>
      </c>
      <c r="L10" s="6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1" customFormat="1" ht="31.2" customHeight="1">
      <c r="A11" s="54">
        <v>3</v>
      </c>
      <c r="B11" s="49" t="s">
        <v>69</v>
      </c>
      <c r="C11" s="50" t="s">
        <v>70</v>
      </c>
      <c r="D11" s="64"/>
      <c r="E11" s="56" t="s">
        <v>28</v>
      </c>
      <c r="F11" s="65"/>
      <c r="G11" s="65">
        <v>0.22</v>
      </c>
      <c r="H11" s="62">
        <v>1327.4336283185842</v>
      </c>
      <c r="I11" s="62">
        <f>H11/100000</f>
        <v>1.3274336283185842E-2</v>
      </c>
      <c r="J11" s="59" t="s">
        <v>66</v>
      </c>
      <c r="K11" s="58">
        <f t="shared" si="0"/>
        <v>0.23327433628318583</v>
      </c>
      <c r="L11" s="6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1" customFormat="1" ht="31.2" customHeight="1">
      <c r="A12" s="54">
        <v>4</v>
      </c>
      <c r="B12" s="49" t="s">
        <v>71</v>
      </c>
      <c r="C12" s="67" t="s">
        <v>72</v>
      </c>
      <c r="D12" s="64"/>
      <c r="E12" s="56" t="s">
        <v>28</v>
      </c>
      <c r="F12" s="65"/>
      <c r="G12" s="65">
        <v>1.85</v>
      </c>
      <c r="H12" s="62">
        <v>1061.9469026548672</v>
      </c>
      <c r="I12" s="62">
        <f t="shared" ref="I12:I16" si="1">H12/100000</f>
        <v>1.0619469026548672E-2</v>
      </c>
      <c r="J12" s="59" t="s">
        <v>66</v>
      </c>
      <c r="K12" s="58">
        <f t="shared" si="0"/>
        <v>1.8606194690265487</v>
      </c>
      <c r="L12" s="6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61" customFormat="1" ht="31.2" customHeight="1">
      <c r="A13" s="54">
        <v>5</v>
      </c>
      <c r="B13" s="49" t="s">
        <v>73</v>
      </c>
      <c r="C13" s="67" t="s">
        <v>74</v>
      </c>
      <c r="D13" s="64"/>
      <c r="E13" s="56" t="s">
        <v>28</v>
      </c>
      <c r="F13" s="65"/>
      <c r="G13" s="65">
        <v>0.15</v>
      </c>
      <c r="H13" s="62">
        <v>530.97345132743362</v>
      </c>
      <c r="I13" s="62">
        <f t="shared" si="1"/>
        <v>5.3097345132743362E-3</v>
      </c>
      <c r="J13" s="59" t="s">
        <v>66</v>
      </c>
      <c r="K13" s="58">
        <f t="shared" si="0"/>
        <v>0.15530973451327434</v>
      </c>
      <c r="L13" s="6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61" customFormat="1" ht="31.2" customHeight="1">
      <c r="A14" s="54">
        <v>6</v>
      </c>
      <c r="B14" s="49" t="s">
        <v>75</v>
      </c>
      <c r="C14" s="67" t="s">
        <v>76</v>
      </c>
      <c r="D14" s="64"/>
      <c r="E14" s="56" t="s">
        <v>28</v>
      </c>
      <c r="F14" s="65"/>
      <c r="G14" s="65">
        <v>0.11</v>
      </c>
      <c r="H14" s="62">
        <v>530.97345132743362</v>
      </c>
      <c r="I14" s="62">
        <f t="shared" si="1"/>
        <v>5.3097345132743362E-3</v>
      </c>
      <c r="J14" s="59" t="s">
        <v>66</v>
      </c>
      <c r="K14" s="58">
        <f t="shared" si="0"/>
        <v>0.11530973451327434</v>
      </c>
      <c r="L14" s="6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61" customFormat="1" ht="31.2" customHeight="1">
      <c r="A15" s="54">
        <v>7</v>
      </c>
      <c r="B15" s="49" t="s">
        <v>77</v>
      </c>
      <c r="C15" s="67" t="s">
        <v>78</v>
      </c>
      <c r="D15" s="64"/>
      <c r="E15" s="56" t="s">
        <v>28</v>
      </c>
      <c r="F15" s="65"/>
      <c r="G15" s="65">
        <v>0.6</v>
      </c>
      <c r="H15" s="62">
        <v>1769.911504424779</v>
      </c>
      <c r="I15" s="62">
        <f t="shared" si="1"/>
        <v>1.7699115044247791E-2</v>
      </c>
      <c r="J15" s="59" t="s">
        <v>66</v>
      </c>
      <c r="K15" s="58">
        <f t="shared" si="0"/>
        <v>0.61769911504424779</v>
      </c>
      <c r="L15" s="6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61" customFormat="1" ht="31.2" customHeight="1">
      <c r="A16" s="54">
        <v>8</v>
      </c>
      <c r="B16" s="49" t="s">
        <v>79</v>
      </c>
      <c r="C16" s="51" t="s">
        <v>80</v>
      </c>
      <c r="D16" s="55"/>
      <c r="E16" s="56" t="s">
        <v>28</v>
      </c>
      <c r="F16" s="62"/>
      <c r="G16" s="62">
        <v>0.13</v>
      </c>
      <c r="H16" s="62">
        <v>530.97345132743362</v>
      </c>
      <c r="I16" s="62">
        <f t="shared" si="1"/>
        <v>5.3097345132743362E-3</v>
      </c>
      <c r="J16" s="69" t="s">
        <v>66</v>
      </c>
      <c r="K16" s="58">
        <f t="shared" si="0"/>
        <v>0.13530973451327433</v>
      </c>
      <c r="L16" s="6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12" s="70" customFormat="1" ht="30.75" customHeight="1">
      <c r="A17" s="119" t="s">
        <v>7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</row>
    <row r="18" spans="1:12" s="70" customFormat="1" ht="34.5" customHeight="1">
      <c r="A18" s="120" t="s">
        <v>81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1:12" s="70" customFormat="1" ht="41.25" customHeight="1">
      <c r="A19" s="120" t="s">
        <v>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</row>
    <row r="20" spans="1:12" s="70" customFormat="1" ht="17.25" customHeight="1">
      <c r="A20" s="117" t="s">
        <v>9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</row>
    <row r="21" spans="1:12" s="70" customFormat="1">
      <c r="A21" s="71"/>
      <c r="B21" s="72"/>
      <c r="C21" s="71"/>
      <c r="D21" s="71"/>
      <c r="E21" s="71"/>
      <c r="F21" s="73"/>
      <c r="G21" s="73"/>
      <c r="H21" s="73"/>
      <c r="I21" s="73"/>
      <c r="J21" s="73"/>
      <c r="K21" s="73"/>
      <c r="L21" s="74"/>
    </row>
    <row r="22" spans="1:12" s="70" customFormat="1">
      <c r="A22" s="75" t="s">
        <v>10</v>
      </c>
      <c r="B22" s="76"/>
      <c r="C22" s="77"/>
      <c r="D22" s="78" t="s">
        <v>11</v>
      </c>
      <c r="E22" s="77"/>
      <c r="F22" s="79"/>
      <c r="G22" s="79"/>
      <c r="H22" s="79"/>
      <c r="I22" s="79"/>
      <c r="J22" s="79"/>
      <c r="K22" s="79"/>
      <c r="L22" s="80"/>
    </row>
    <row r="23" spans="1:12" s="70" customFormat="1">
      <c r="A23" s="75"/>
      <c r="B23" s="76"/>
      <c r="C23" s="77"/>
      <c r="D23" s="78"/>
      <c r="E23" s="77"/>
      <c r="F23" s="79"/>
      <c r="G23" s="79"/>
      <c r="H23" s="79"/>
      <c r="I23" s="79"/>
      <c r="J23" s="79"/>
      <c r="K23" s="79"/>
      <c r="L23" s="80"/>
    </row>
    <row r="24" spans="1:12" s="70" customFormat="1">
      <c r="A24" s="75" t="s">
        <v>12</v>
      </c>
      <c r="B24" s="75"/>
      <c r="C24" s="71"/>
      <c r="D24" s="75" t="s">
        <v>12</v>
      </c>
      <c r="E24" s="71"/>
      <c r="F24" s="79"/>
      <c r="G24" s="79"/>
      <c r="H24" s="79"/>
      <c r="I24" s="79"/>
      <c r="J24" s="79"/>
      <c r="K24" s="79"/>
      <c r="L24" s="80"/>
    </row>
    <row r="25" spans="1:12" s="70" customFormat="1" ht="14.4">
      <c r="B25" s="81"/>
      <c r="F25" s="79"/>
      <c r="G25" s="79"/>
      <c r="H25" s="79"/>
      <c r="I25" s="79"/>
      <c r="J25" s="79"/>
      <c r="K25" s="79"/>
      <c r="L25" s="80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</sheetData>
  <mergeCells count="18">
    <mergeCell ref="A6:L6"/>
    <mergeCell ref="A1:L1"/>
    <mergeCell ref="A2:L2"/>
    <mergeCell ref="A3:L3"/>
    <mergeCell ref="A4:L4"/>
    <mergeCell ref="A5:L5"/>
    <mergeCell ref="A20:L20"/>
    <mergeCell ref="A7:A8"/>
    <mergeCell ref="B7:B8"/>
    <mergeCell ref="C7:C8"/>
    <mergeCell ref="D7:D8"/>
    <mergeCell ref="E7:E8"/>
    <mergeCell ref="F7:G7"/>
    <mergeCell ref="H7:J7"/>
    <mergeCell ref="L7:L8"/>
    <mergeCell ref="A17:L17"/>
    <mergeCell ref="A18:L18"/>
    <mergeCell ref="A19:L19"/>
  </mergeCells>
  <phoneticPr fontId="1" type="noConversion"/>
  <conditionalFormatting sqref="D17:D1048576 D1:D10">
    <cfRule type="duplicateValues" dxfId="9" priority="1"/>
  </conditionalFormatting>
  <conditionalFormatting sqref="D11:D16">
    <cfRule type="duplicateValues" dxfId="8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3"/>
  <sheetViews>
    <sheetView view="pageBreakPreview" zoomScale="90" zoomScaleSheetLayoutView="90" workbookViewId="0">
      <selection activeCell="G9" sqref="G9:K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6.2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97" t="s">
        <v>62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8" t="s">
        <v>21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8" t="s">
        <v>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95" t="s">
        <v>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04" t="s">
        <v>2</v>
      </c>
      <c r="B7" s="106" t="s">
        <v>3</v>
      </c>
      <c r="C7" s="108" t="s">
        <v>4</v>
      </c>
      <c r="D7" s="108" t="s">
        <v>5</v>
      </c>
      <c r="E7" s="110" t="s">
        <v>6</v>
      </c>
      <c r="F7" s="112" t="s">
        <v>16</v>
      </c>
      <c r="G7" s="112"/>
      <c r="H7" s="113" t="s">
        <v>29</v>
      </c>
      <c r="I7" s="113"/>
      <c r="J7" s="113"/>
      <c r="K7" s="34" t="s">
        <v>19</v>
      </c>
      <c r="L7" s="114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05"/>
      <c r="B8" s="107"/>
      <c r="C8" s="109"/>
      <c r="D8" s="109"/>
      <c r="E8" s="111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1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57</v>
      </c>
      <c r="C9" s="50" t="s">
        <v>58</v>
      </c>
      <c r="D9" s="4" t="s">
        <v>59</v>
      </c>
      <c r="E9" s="36" t="s">
        <v>28</v>
      </c>
      <c r="F9" s="22"/>
      <c r="G9" s="22">
        <v>5.5045000000000002</v>
      </c>
      <c r="H9" s="37" t="s">
        <v>60</v>
      </c>
      <c r="I9" s="37" t="s">
        <v>60</v>
      </c>
      <c r="J9" s="37" t="s">
        <v>60</v>
      </c>
      <c r="K9" s="37">
        <f>G9</f>
        <v>5.5045000000000002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/>
      <c r="C10" s="50"/>
      <c r="D10" s="4"/>
      <c r="E10" s="36"/>
      <c r="F10" s="23"/>
      <c r="G10" s="23"/>
      <c r="H10" s="28"/>
      <c r="I10" s="28"/>
      <c r="J10" s="38"/>
      <c r="K10" s="37"/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16" t="s">
        <v>7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244" s="5" customFormat="1" ht="34.5" customHeight="1">
      <c r="A14" s="103" t="s">
        <v>61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244" s="5" customFormat="1" ht="41.25" customHeight="1">
      <c r="A15" s="103" t="s">
        <v>8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</row>
    <row r="16" spans="1:244" s="5" customFormat="1" ht="17.25" customHeight="1">
      <c r="A16" s="100" t="s">
        <v>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pans="1:12" s="5" customFormat="1">
      <c r="A17" s="35"/>
      <c r="B17" s="6"/>
      <c r="C17" s="35"/>
      <c r="D17" s="35"/>
      <c r="E17" s="35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35"/>
      <c r="D20" s="9" t="s">
        <v>12</v>
      </c>
      <c r="E20" s="35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4:L14"/>
    <mergeCell ref="A15:L15"/>
    <mergeCell ref="A16:L16"/>
    <mergeCell ref="H7:J7"/>
    <mergeCell ref="L7:L8"/>
    <mergeCell ref="A13:L1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7" priority="5"/>
  </conditionalFormatting>
  <conditionalFormatting sqref="D11:D12">
    <cfRule type="duplicateValues" dxfId="6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C571-1641-4214-B97C-7D2898C9CFA9}">
  <sheetPr>
    <tabColor rgb="FFFF0000"/>
  </sheetPr>
  <dimension ref="A1:IJ43"/>
  <sheetViews>
    <sheetView view="pageBreakPreview" zoomScale="90" zoomScaleSheetLayoutView="90" workbookViewId="0">
      <selection activeCell="F12" sqref="F12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9" width="12.5546875" style="19" customWidth="1"/>
    <col min="10" max="10" width="18.77734375" style="19" customWidth="1"/>
    <col min="11" max="11" width="14.44140625" style="19" customWidth="1"/>
    <col min="12" max="12" width="17.109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97" t="s">
        <v>101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8" t="s">
        <v>21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8" t="s">
        <v>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95" t="s">
        <v>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04" t="s">
        <v>2</v>
      </c>
      <c r="B7" s="106" t="s">
        <v>3</v>
      </c>
      <c r="C7" s="108" t="s">
        <v>4</v>
      </c>
      <c r="D7" s="108" t="s">
        <v>5</v>
      </c>
      <c r="E7" s="110" t="s">
        <v>6</v>
      </c>
      <c r="F7" s="112" t="s">
        <v>16</v>
      </c>
      <c r="G7" s="112"/>
      <c r="H7" s="113" t="s">
        <v>29</v>
      </c>
      <c r="I7" s="113"/>
      <c r="J7" s="113"/>
      <c r="K7" s="34" t="s">
        <v>19</v>
      </c>
      <c r="L7" s="114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05"/>
      <c r="B8" s="107"/>
      <c r="C8" s="109"/>
      <c r="D8" s="109"/>
      <c r="E8" s="111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11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82</v>
      </c>
      <c r="C9" s="50" t="s">
        <v>58</v>
      </c>
      <c r="D9" s="4"/>
      <c r="E9" s="36" t="s">
        <v>28</v>
      </c>
      <c r="F9" s="22"/>
      <c r="G9" s="22">
        <v>2.4779</v>
      </c>
      <c r="H9" s="37" t="s">
        <v>60</v>
      </c>
      <c r="I9" s="37" t="s">
        <v>60</v>
      </c>
      <c r="J9" s="37" t="s">
        <v>60</v>
      </c>
      <c r="K9" s="37">
        <f>G9</f>
        <v>2.4779</v>
      </c>
      <c r="L9" s="29" t="s">
        <v>85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8" customHeight="1">
      <c r="A10" s="26">
        <v>2</v>
      </c>
      <c r="B10" s="49" t="s">
        <v>83</v>
      </c>
      <c r="C10" s="50" t="s">
        <v>84</v>
      </c>
      <c r="D10" s="4"/>
      <c r="E10" s="36" t="s">
        <v>28</v>
      </c>
      <c r="F10" s="23"/>
      <c r="G10" s="23">
        <v>0.32740000000000002</v>
      </c>
      <c r="H10" s="28">
        <v>1000</v>
      </c>
      <c r="I10" s="28">
        <f>H10/10000</f>
        <v>0.1</v>
      </c>
      <c r="J10" s="38" t="s">
        <v>127</v>
      </c>
      <c r="K10" s="37">
        <f>G10+I10</f>
        <v>0.4274</v>
      </c>
      <c r="L10" s="29" t="s">
        <v>85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16" t="s">
        <v>7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244" s="5" customFormat="1" ht="34.5" customHeight="1">
      <c r="A14" s="103" t="s">
        <v>86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244" s="5" customFormat="1" ht="41.25" customHeight="1">
      <c r="A15" s="103" t="s">
        <v>8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</row>
    <row r="16" spans="1:244" s="5" customFormat="1" ht="17.25" customHeight="1">
      <c r="A16" s="100" t="s">
        <v>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pans="1:12" s="5" customFormat="1">
      <c r="A17" s="52"/>
      <c r="B17" s="6"/>
      <c r="C17" s="52"/>
      <c r="D17" s="52"/>
      <c r="E17" s="52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52"/>
      <c r="D20" s="9" t="s">
        <v>12</v>
      </c>
      <c r="E20" s="52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5" priority="1"/>
  </conditionalFormatting>
  <conditionalFormatting sqref="D11:D12">
    <cfRule type="duplicateValues" dxfId="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A583-EDA9-4A3A-9DAC-156B5EFE1E1A}">
  <sheetPr>
    <tabColor rgb="FFFF0000"/>
  </sheetPr>
  <dimension ref="A1:IJ50"/>
  <sheetViews>
    <sheetView view="pageBreakPreview" zoomScale="90" zoomScaleSheetLayoutView="90" workbookViewId="0">
      <selection activeCell="H10" sqref="H10:L10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97" t="s">
        <v>128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8" t="s">
        <v>21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8" t="s">
        <v>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95" t="s">
        <v>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2" t="s">
        <v>2</v>
      </c>
      <c r="B7" s="123" t="s">
        <v>3</v>
      </c>
      <c r="C7" s="124" t="s">
        <v>4</v>
      </c>
      <c r="D7" s="124" t="s">
        <v>5</v>
      </c>
      <c r="E7" s="125" t="s">
        <v>6</v>
      </c>
      <c r="F7" s="126" t="s">
        <v>16</v>
      </c>
      <c r="G7" s="126"/>
      <c r="H7" s="127" t="s">
        <v>29</v>
      </c>
      <c r="I7" s="127"/>
      <c r="J7" s="127"/>
      <c r="K7" s="87" t="s">
        <v>19</v>
      </c>
      <c r="L7" s="128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22"/>
      <c r="B8" s="123"/>
      <c r="C8" s="124"/>
      <c r="D8" s="124"/>
      <c r="E8" s="125"/>
      <c r="F8" s="88" t="s">
        <v>13</v>
      </c>
      <c r="G8" s="88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2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90">
        <v>1</v>
      </c>
      <c r="B9" s="49" t="s">
        <v>102</v>
      </c>
      <c r="C9" s="49" t="s">
        <v>58</v>
      </c>
      <c r="D9" s="4"/>
      <c r="E9" s="36" t="s">
        <v>28</v>
      </c>
      <c r="F9" s="23"/>
      <c r="G9" s="23">
        <v>2.2999999999999998</v>
      </c>
      <c r="H9" s="23" t="s">
        <v>60</v>
      </c>
      <c r="I9" s="23" t="s">
        <v>60</v>
      </c>
      <c r="J9" s="23" t="s">
        <v>60</v>
      </c>
      <c r="K9" s="23">
        <f>G9</f>
        <v>2.2999999999999998</v>
      </c>
      <c r="L9" s="91" t="s">
        <v>126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90">
        <v>2</v>
      </c>
      <c r="B10" s="49" t="s">
        <v>103</v>
      </c>
      <c r="C10" s="49" t="s">
        <v>104</v>
      </c>
      <c r="D10" s="4"/>
      <c r="E10" s="36" t="s">
        <v>28</v>
      </c>
      <c r="F10" s="23"/>
      <c r="G10" s="23">
        <v>0.221</v>
      </c>
      <c r="H10" s="23">
        <v>1327</v>
      </c>
      <c r="I10" s="23">
        <f>H10/100000</f>
        <v>1.3270000000000001E-2</v>
      </c>
      <c r="J10" s="23" t="s">
        <v>105</v>
      </c>
      <c r="K10" s="23">
        <f>G10+I10</f>
        <v>0.23427000000000001</v>
      </c>
      <c r="L10" s="91" t="s">
        <v>126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90">
        <v>3</v>
      </c>
      <c r="B11" s="49" t="s">
        <v>107</v>
      </c>
      <c r="C11" s="49" t="s">
        <v>106</v>
      </c>
      <c r="D11" s="4"/>
      <c r="E11" s="36" t="s">
        <v>28</v>
      </c>
      <c r="F11" s="23"/>
      <c r="G11" s="23">
        <v>6.6369999999999996</v>
      </c>
      <c r="H11" s="23">
        <v>11062</v>
      </c>
      <c r="I11" s="23">
        <f>H11/100000</f>
        <v>0.11062</v>
      </c>
      <c r="J11" s="23" t="s">
        <v>105</v>
      </c>
      <c r="K11" s="23">
        <f t="shared" ref="K11:K17" si="0">G11+I11</f>
        <v>6.7476199999999995</v>
      </c>
      <c r="L11" s="91" t="s">
        <v>126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90">
        <v>4</v>
      </c>
      <c r="B12" s="49" t="s">
        <v>108</v>
      </c>
      <c r="C12" s="49" t="s">
        <v>109</v>
      </c>
      <c r="D12" s="4"/>
      <c r="E12" s="36" t="s">
        <v>28</v>
      </c>
      <c r="F12" s="23"/>
      <c r="G12" s="23">
        <v>0.17699999999999999</v>
      </c>
      <c r="H12" s="23">
        <v>1416</v>
      </c>
      <c r="I12" s="23">
        <f t="shared" ref="I12:I14" si="1">H12/100000</f>
        <v>1.4160000000000001E-2</v>
      </c>
      <c r="J12" s="23" t="s">
        <v>105</v>
      </c>
      <c r="K12" s="23">
        <f t="shared" si="0"/>
        <v>0.19116</v>
      </c>
      <c r="L12" s="91" t="s">
        <v>126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1.2" customHeight="1">
      <c r="A13" s="90">
        <v>5</v>
      </c>
      <c r="B13" s="49" t="s">
        <v>110</v>
      </c>
      <c r="C13" s="49" t="s">
        <v>111</v>
      </c>
      <c r="D13" s="4"/>
      <c r="E13" s="36" t="s">
        <v>28</v>
      </c>
      <c r="F13" s="23"/>
      <c r="G13" s="23">
        <v>6.6369999999999996</v>
      </c>
      <c r="H13" s="23">
        <v>10620</v>
      </c>
      <c r="I13" s="23">
        <f t="shared" si="1"/>
        <v>0.1062</v>
      </c>
      <c r="J13" s="23" t="s">
        <v>105</v>
      </c>
      <c r="K13" s="23">
        <f t="shared" si="0"/>
        <v>6.7431999999999999</v>
      </c>
      <c r="L13" s="91" t="s">
        <v>126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31.2" customHeight="1">
      <c r="A14" s="90">
        <v>6</v>
      </c>
      <c r="B14" s="49" t="s">
        <v>112</v>
      </c>
      <c r="C14" s="51" t="s">
        <v>113</v>
      </c>
      <c r="D14" s="4"/>
      <c r="E14" s="36" t="s">
        <v>28</v>
      </c>
      <c r="F14" s="23"/>
      <c r="G14" s="23">
        <v>2.3010000000000002</v>
      </c>
      <c r="H14" s="23">
        <v>2920</v>
      </c>
      <c r="I14" s="23">
        <f t="shared" si="1"/>
        <v>2.92E-2</v>
      </c>
      <c r="J14" s="23" t="s">
        <v>105</v>
      </c>
      <c r="K14" s="23">
        <f t="shared" si="0"/>
        <v>2.3302</v>
      </c>
      <c r="L14" s="91" t="s">
        <v>126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25" customFormat="1" ht="31.2" customHeight="1">
      <c r="A15" s="90">
        <v>7</v>
      </c>
      <c r="B15" s="49" t="s">
        <v>114</v>
      </c>
      <c r="C15" s="49" t="s">
        <v>115</v>
      </c>
      <c r="D15" s="4"/>
      <c r="E15" s="36" t="s">
        <v>28</v>
      </c>
      <c r="F15" s="23"/>
      <c r="G15" s="23" t="s">
        <v>60</v>
      </c>
      <c r="H15" s="23" t="s">
        <v>60</v>
      </c>
      <c r="I15" s="23" t="s">
        <v>60</v>
      </c>
      <c r="J15" s="23" t="s">
        <v>60</v>
      </c>
      <c r="K15" s="23" t="s">
        <v>60</v>
      </c>
      <c r="L15" s="91" t="s">
        <v>118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</row>
    <row r="16" spans="1:244" s="25" customFormat="1" ht="31.2" customHeight="1">
      <c r="A16" s="90">
        <v>8</v>
      </c>
      <c r="B16" s="49" t="s">
        <v>116</v>
      </c>
      <c r="C16" s="49" t="s">
        <v>117</v>
      </c>
      <c r="D16" s="4"/>
      <c r="E16" s="36" t="s">
        <v>28</v>
      </c>
      <c r="F16" s="23"/>
      <c r="G16" s="23" t="s">
        <v>60</v>
      </c>
      <c r="H16" s="23" t="s">
        <v>60</v>
      </c>
      <c r="I16" s="23" t="s">
        <v>60</v>
      </c>
      <c r="J16" s="23" t="s">
        <v>60</v>
      </c>
      <c r="K16" s="23" t="s">
        <v>60</v>
      </c>
      <c r="L16" s="91" t="s">
        <v>118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244" s="25" customFormat="1" ht="31.2" customHeight="1">
      <c r="A17" s="90">
        <v>9</v>
      </c>
      <c r="B17" s="49" t="s">
        <v>119</v>
      </c>
      <c r="C17" s="49" t="s">
        <v>120</v>
      </c>
      <c r="D17" s="4"/>
      <c r="E17" s="36" t="s">
        <v>28</v>
      </c>
      <c r="F17" s="23"/>
      <c r="G17" s="23">
        <v>1.8580000000000001</v>
      </c>
      <c r="H17" s="23">
        <v>5752</v>
      </c>
      <c r="I17" s="23">
        <f>H17/100000</f>
        <v>5.7520000000000002E-2</v>
      </c>
      <c r="J17" s="23" t="s">
        <v>105</v>
      </c>
      <c r="K17" s="23">
        <f t="shared" si="0"/>
        <v>1.9155200000000001</v>
      </c>
      <c r="L17" s="91" t="s">
        <v>126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</row>
    <row r="18" spans="1:244" s="25" customFormat="1" ht="31.2" customHeight="1">
      <c r="A18" s="90">
        <v>10</v>
      </c>
      <c r="B18" s="49" t="s">
        <v>121</v>
      </c>
      <c r="C18" s="49" t="s">
        <v>122</v>
      </c>
      <c r="D18" s="4"/>
      <c r="E18" s="36" t="s">
        <v>28</v>
      </c>
      <c r="F18" s="23"/>
      <c r="G18" s="23" t="s">
        <v>60</v>
      </c>
      <c r="H18" s="23" t="s">
        <v>60</v>
      </c>
      <c r="I18" s="23" t="s">
        <v>60</v>
      </c>
      <c r="J18" s="23" t="s">
        <v>60</v>
      </c>
      <c r="K18" s="23" t="s">
        <v>60</v>
      </c>
      <c r="L18" s="91" t="s">
        <v>124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</row>
    <row r="19" spans="1:244" s="25" customFormat="1" ht="31.2" customHeight="1">
      <c r="A19" s="90">
        <v>11</v>
      </c>
      <c r="B19" s="49" t="s">
        <v>123</v>
      </c>
      <c r="C19" s="49" t="s">
        <v>117</v>
      </c>
      <c r="D19" s="4"/>
      <c r="E19" s="36" t="s">
        <v>28</v>
      </c>
      <c r="F19" s="23"/>
      <c r="G19" s="23" t="s">
        <v>60</v>
      </c>
      <c r="H19" s="23" t="s">
        <v>60</v>
      </c>
      <c r="I19" s="23" t="s">
        <v>60</v>
      </c>
      <c r="J19" s="23" t="s">
        <v>60</v>
      </c>
      <c r="K19" s="23" t="s">
        <v>60</v>
      </c>
      <c r="L19" s="91" t="s">
        <v>124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</row>
    <row r="20" spans="1:244" s="5" customFormat="1" ht="30.75" customHeight="1">
      <c r="A20" s="116" t="s">
        <v>7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</row>
    <row r="21" spans="1:244" s="5" customFormat="1" ht="34.5" customHeight="1">
      <c r="A21" s="103" t="s">
        <v>125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</row>
    <row r="22" spans="1:244" s="5" customFormat="1" ht="41.25" customHeight="1">
      <c r="A22" s="103" t="s">
        <v>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</row>
    <row r="23" spans="1:244" s="5" customFormat="1" ht="17.25" customHeight="1">
      <c r="A23" s="100" t="s">
        <v>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</row>
    <row r="24" spans="1:244" s="5" customFormat="1">
      <c r="A24" s="86"/>
      <c r="B24" s="6"/>
      <c r="C24" s="86"/>
      <c r="D24" s="86"/>
      <c r="E24" s="86"/>
      <c r="F24" s="7"/>
      <c r="G24" s="7"/>
      <c r="H24" s="7"/>
      <c r="I24" s="7"/>
      <c r="J24" s="7"/>
      <c r="K24" s="7"/>
      <c r="L24" s="8"/>
    </row>
    <row r="25" spans="1:244" s="5" customFormat="1">
      <c r="A25" s="9" t="s">
        <v>10</v>
      </c>
      <c r="B25" s="10"/>
      <c r="C25" s="11"/>
      <c r="D25" s="12"/>
      <c r="E25" s="11"/>
      <c r="F25" s="13"/>
      <c r="G25" s="13"/>
      <c r="H25" s="13"/>
      <c r="I25" s="92" t="s">
        <v>11</v>
      </c>
      <c r="J25" s="13"/>
      <c r="K25" s="13"/>
      <c r="L25" s="14"/>
    </row>
    <row r="26" spans="1:244" s="5" customFormat="1">
      <c r="A26" s="9"/>
      <c r="B26" s="10"/>
      <c r="C26" s="11"/>
      <c r="D26" s="12"/>
      <c r="E26" s="11"/>
      <c r="F26" s="13"/>
      <c r="G26" s="13"/>
      <c r="H26" s="13"/>
      <c r="I26" s="92"/>
      <c r="J26" s="13"/>
      <c r="K26" s="13"/>
      <c r="L26" s="14"/>
    </row>
    <row r="27" spans="1:244" s="5" customFormat="1">
      <c r="A27" s="9" t="s">
        <v>12</v>
      </c>
      <c r="B27" s="9"/>
      <c r="C27" s="86"/>
      <c r="D27" s="9"/>
      <c r="E27" s="86"/>
      <c r="F27" s="13"/>
      <c r="G27" s="13"/>
      <c r="H27" s="13"/>
      <c r="I27" s="92" t="s">
        <v>12</v>
      </c>
      <c r="J27" s="13"/>
      <c r="K27" s="13"/>
      <c r="L27" s="14"/>
    </row>
    <row r="28" spans="1:244" s="5" customFormat="1" ht="14.4">
      <c r="B28" s="15"/>
      <c r="F28" s="13"/>
      <c r="G28" s="13"/>
      <c r="H28" s="13"/>
      <c r="I28" s="13"/>
      <c r="J28" s="13"/>
      <c r="K28" s="13"/>
      <c r="L28" s="14"/>
    </row>
    <row r="29" spans="1:244">
      <c r="B29" s="16"/>
    </row>
    <row r="30" spans="1:244">
      <c r="B30" s="16"/>
    </row>
    <row r="31" spans="1:244">
      <c r="B31" s="16"/>
    </row>
    <row r="32" spans="1:244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</sheetData>
  <mergeCells count="18">
    <mergeCell ref="A6:L6"/>
    <mergeCell ref="A1:L1"/>
    <mergeCell ref="A2:L2"/>
    <mergeCell ref="A3:L3"/>
    <mergeCell ref="A4:L4"/>
    <mergeCell ref="A5:L5"/>
    <mergeCell ref="A23:L23"/>
    <mergeCell ref="A7:A8"/>
    <mergeCell ref="B7:B8"/>
    <mergeCell ref="C7:C8"/>
    <mergeCell ref="D7:D8"/>
    <mergeCell ref="E7:E8"/>
    <mergeCell ref="F7:G7"/>
    <mergeCell ref="H7:J7"/>
    <mergeCell ref="L7:L8"/>
    <mergeCell ref="A20:L20"/>
    <mergeCell ref="A21:L21"/>
    <mergeCell ref="A22:L22"/>
  </mergeCells>
  <phoneticPr fontId="1" type="noConversion"/>
  <conditionalFormatting sqref="D1:D1048576">
    <cfRule type="duplicateValues" dxfId="3" priority="2"/>
  </conditionalFormatting>
  <conditionalFormatting sqref="I25:I27">
    <cfRule type="duplicateValues" dxfId="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65E0-BE4B-403E-A3E8-0814D085092A}">
  <sheetPr>
    <tabColor rgb="FFFF0000"/>
  </sheetPr>
  <dimension ref="A1:IJ40"/>
  <sheetViews>
    <sheetView tabSelected="1" view="pageBreakPreview" zoomScale="90" zoomScaleSheetLayoutView="90" workbookViewId="0">
      <selection activeCell="C9" sqref="C9"/>
    </sheetView>
  </sheetViews>
  <sheetFormatPr defaultRowHeight="15.6"/>
  <cols>
    <col min="1" max="1" width="5.44140625" style="2" customWidth="1"/>
    <col min="2" max="2" width="13.88671875" style="21" customWidth="1"/>
    <col min="3" max="3" width="23.109375" style="2" customWidth="1"/>
    <col min="4" max="4" width="14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2.5546875" style="19" customWidth="1"/>
    <col min="9" max="9" width="10.44140625" style="19" customWidth="1"/>
    <col min="10" max="10" width="30.109375" style="19" customWidth="1"/>
    <col min="11" max="11" width="14.44140625" style="19" customWidth="1"/>
    <col min="12" max="12" width="19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97" t="s">
        <v>129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98" t="s">
        <v>21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98" t="s">
        <v>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95" t="s">
        <v>1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2" t="s">
        <v>2</v>
      </c>
      <c r="B7" s="123" t="s">
        <v>3</v>
      </c>
      <c r="C7" s="124" t="s">
        <v>4</v>
      </c>
      <c r="D7" s="124" t="s">
        <v>5</v>
      </c>
      <c r="E7" s="125" t="s">
        <v>6</v>
      </c>
      <c r="F7" s="126" t="s">
        <v>16</v>
      </c>
      <c r="G7" s="126"/>
      <c r="H7" s="127" t="s">
        <v>29</v>
      </c>
      <c r="I7" s="127"/>
      <c r="J7" s="127"/>
      <c r="K7" s="87" t="s">
        <v>19</v>
      </c>
      <c r="L7" s="128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22"/>
      <c r="B8" s="123"/>
      <c r="C8" s="124"/>
      <c r="D8" s="124"/>
      <c r="E8" s="125"/>
      <c r="F8" s="94" t="s">
        <v>13</v>
      </c>
      <c r="G8" s="94" t="s">
        <v>14</v>
      </c>
      <c r="H8" s="89" t="s">
        <v>30</v>
      </c>
      <c r="I8" s="89" t="s">
        <v>17</v>
      </c>
      <c r="J8" s="89" t="s">
        <v>18</v>
      </c>
      <c r="K8" s="87" t="s">
        <v>14</v>
      </c>
      <c r="L8" s="12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2" customHeight="1">
      <c r="A9" s="90">
        <v>1</v>
      </c>
      <c r="B9" s="49" t="s">
        <v>130</v>
      </c>
      <c r="C9" s="49" t="s">
        <v>131</v>
      </c>
      <c r="D9" s="4"/>
      <c r="E9" s="36" t="s">
        <v>28</v>
      </c>
      <c r="F9" s="23"/>
      <c r="G9" s="23">
        <v>0.7</v>
      </c>
      <c r="H9" s="23">
        <v>6000</v>
      </c>
      <c r="I9" s="23">
        <f>H9/100000</f>
        <v>0.06</v>
      </c>
      <c r="J9" s="23" t="s">
        <v>105</v>
      </c>
      <c r="K9" s="23">
        <f>G9+I9</f>
        <v>0.76</v>
      </c>
      <c r="L9" s="135" t="s">
        <v>132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5" customFormat="1" ht="30.75" customHeight="1">
      <c r="A10" s="116" t="s">
        <v>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244" s="5" customFormat="1" ht="34.5" customHeight="1">
      <c r="A11" s="103" t="s">
        <v>133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</row>
    <row r="12" spans="1:244" s="5" customFormat="1" ht="41.25" customHeight="1">
      <c r="A12" s="103" t="s">
        <v>8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244" s="5" customFormat="1" ht="17.25" customHeight="1">
      <c r="A13" s="100" t="s">
        <v>9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14" spans="1:244" s="5" customFormat="1">
      <c r="A14" s="93"/>
      <c r="B14" s="6"/>
      <c r="C14" s="93"/>
      <c r="D14" s="93"/>
      <c r="E14" s="93"/>
      <c r="F14" s="7"/>
      <c r="G14" s="7"/>
      <c r="H14" s="7"/>
      <c r="I14" s="7"/>
      <c r="J14" s="7"/>
      <c r="K14" s="7"/>
      <c r="L14" s="8"/>
    </row>
    <row r="15" spans="1:244" s="5" customFormat="1">
      <c r="A15" s="9" t="s">
        <v>10</v>
      </c>
      <c r="B15" s="10"/>
      <c r="C15" s="11"/>
      <c r="D15" s="12"/>
      <c r="E15" s="11"/>
      <c r="F15" s="13"/>
      <c r="G15" s="13"/>
      <c r="H15" s="13"/>
      <c r="I15" s="92" t="s">
        <v>11</v>
      </c>
      <c r="J15" s="13"/>
      <c r="K15" s="13"/>
      <c r="L15" s="14"/>
    </row>
    <row r="16" spans="1:244" s="5" customFormat="1">
      <c r="A16" s="9"/>
      <c r="B16" s="10"/>
      <c r="C16" s="11"/>
      <c r="D16" s="12"/>
      <c r="E16" s="11"/>
      <c r="F16" s="13"/>
      <c r="G16" s="13"/>
      <c r="H16" s="13"/>
      <c r="I16" s="92"/>
      <c r="J16" s="13"/>
      <c r="K16" s="13"/>
      <c r="L16" s="14"/>
    </row>
    <row r="17" spans="1:12" s="5" customFormat="1">
      <c r="A17" s="9" t="s">
        <v>12</v>
      </c>
      <c r="B17" s="9"/>
      <c r="C17" s="93"/>
      <c r="D17" s="9"/>
      <c r="E17" s="93"/>
      <c r="F17" s="13"/>
      <c r="G17" s="13"/>
      <c r="H17" s="13"/>
      <c r="I17" s="92" t="s">
        <v>12</v>
      </c>
      <c r="J17" s="13"/>
      <c r="K17" s="13"/>
      <c r="L17" s="14"/>
    </row>
    <row r="18" spans="1:12" s="5" customFormat="1" ht="14.4">
      <c r="B18" s="15"/>
      <c r="F18" s="13"/>
      <c r="G18" s="13"/>
      <c r="H18" s="13"/>
      <c r="I18" s="13"/>
      <c r="J18" s="13"/>
      <c r="K18" s="13"/>
      <c r="L18" s="14"/>
    </row>
    <row r="19" spans="1:12">
      <c r="B19" s="16"/>
    </row>
    <row r="20" spans="1:12">
      <c r="B20" s="16"/>
    </row>
    <row r="21" spans="1:12">
      <c r="B21" s="16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</sheetData>
  <mergeCells count="18"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:D1048576">
    <cfRule type="duplicateValues" dxfId="1" priority="2"/>
  </conditionalFormatting>
  <conditionalFormatting sqref="I15:I1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31</v>
      </c>
      <c r="C1" s="40" t="s">
        <v>32</v>
      </c>
      <c r="D1" s="40" t="s">
        <v>33</v>
      </c>
      <c r="E1" s="40" t="s">
        <v>34</v>
      </c>
      <c r="F1" s="40" t="s">
        <v>35</v>
      </c>
      <c r="G1" s="40" t="s">
        <v>36</v>
      </c>
      <c r="H1" s="40" t="s">
        <v>37</v>
      </c>
    </row>
    <row r="2" spans="1:8" ht="72.599999999999994" thickBot="1">
      <c r="A2" s="41">
        <v>1</v>
      </c>
      <c r="B2" s="42" t="s">
        <v>38</v>
      </c>
      <c r="C2" s="43" t="s">
        <v>39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40</v>
      </c>
    </row>
    <row r="3" spans="1:8" ht="72.599999999999994" thickBot="1">
      <c r="A3" s="41">
        <v>2</v>
      </c>
      <c r="B3" s="42" t="s">
        <v>41</v>
      </c>
      <c r="C3" s="43" t="s">
        <v>39</v>
      </c>
      <c r="D3" s="43">
        <v>1</v>
      </c>
      <c r="E3" s="42">
        <v>5752.21</v>
      </c>
      <c r="F3" s="43" t="s">
        <v>42</v>
      </c>
      <c r="G3" s="43" t="s">
        <v>24</v>
      </c>
      <c r="H3" s="42" t="s">
        <v>43</v>
      </c>
    </row>
    <row r="4" spans="1:8" ht="72.599999999999994" thickBot="1">
      <c r="A4" s="41">
        <v>3</v>
      </c>
      <c r="B4" s="42" t="s">
        <v>44</v>
      </c>
      <c r="C4" s="43" t="s">
        <v>39</v>
      </c>
      <c r="D4" s="43">
        <v>1</v>
      </c>
      <c r="E4" s="42">
        <v>7079.65</v>
      </c>
      <c r="F4" s="43" t="s">
        <v>45</v>
      </c>
      <c r="G4" s="43" t="s">
        <v>25</v>
      </c>
      <c r="H4" s="42" t="s">
        <v>46</v>
      </c>
    </row>
    <row r="5" spans="1:8" ht="53.4" thickBot="1">
      <c r="A5" s="41">
        <v>4</v>
      </c>
      <c r="B5" s="42" t="s">
        <v>47</v>
      </c>
      <c r="C5" s="43" t="s">
        <v>39</v>
      </c>
      <c r="D5" s="43">
        <v>1</v>
      </c>
      <c r="E5" s="44">
        <v>3097.35</v>
      </c>
      <c r="F5" s="45" t="s">
        <v>48</v>
      </c>
      <c r="G5" s="45" t="s">
        <v>26</v>
      </c>
      <c r="H5" s="44" t="s">
        <v>49</v>
      </c>
    </row>
    <row r="6" spans="1:8" ht="53.4" thickBot="1">
      <c r="A6" s="41">
        <v>5</v>
      </c>
      <c r="B6" s="42" t="s">
        <v>50</v>
      </c>
      <c r="C6" s="43" t="s">
        <v>39</v>
      </c>
      <c r="D6" s="43">
        <v>1</v>
      </c>
      <c r="E6" s="44">
        <v>3097.35</v>
      </c>
      <c r="F6" s="45" t="s">
        <v>51</v>
      </c>
      <c r="G6" s="45" t="s">
        <v>27</v>
      </c>
      <c r="H6" s="44" t="s">
        <v>52</v>
      </c>
    </row>
    <row r="7" spans="1:8" ht="15" thickBot="1">
      <c r="A7" s="129" t="s">
        <v>53</v>
      </c>
      <c r="B7" s="130"/>
      <c r="C7" s="131"/>
      <c r="D7" s="43">
        <v>5</v>
      </c>
      <c r="E7" s="43">
        <f>SUM(E2:E6)</f>
        <v>24778.769999999997</v>
      </c>
      <c r="F7" s="43" t="s">
        <v>54</v>
      </c>
      <c r="G7" s="43" t="s">
        <v>54</v>
      </c>
      <c r="H7" s="43"/>
    </row>
    <row r="8" spans="1:8" ht="15" thickBot="1">
      <c r="A8" s="132" t="s">
        <v>55</v>
      </c>
      <c r="B8" s="133"/>
      <c r="C8" s="133"/>
      <c r="D8" s="133"/>
      <c r="E8" s="133"/>
      <c r="F8" s="133"/>
      <c r="G8" s="134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智凯3 (2)</vt:lpstr>
      <vt:lpstr>智凯1</vt:lpstr>
      <vt:lpstr>智凯2</vt:lpstr>
      <vt:lpstr>智凯3</vt:lpstr>
      <vt:lpstr>智凯4</vt:lpstr>
      <vt:lpstr>智凯5</vt:lpstr>
      <vt:lpstr>Sheet1</vt:lpstr>
      <vt:lpstr>智凯1!Print_Area</vt:lpstr>
      <vt:lpstr>智凯2!Print_Area</vt:lpstr>
      <vt:lpstr>智凯3!Print_Area</vt:lpstr>
      <vt:lpstr>'智凯3 (2)'!Print_Area</vt:lpstr>
      <vt:lpstr>智凯4!Print_Area</vt:lpstr>
      <vt:lpstr>智凯5!Print_Area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2021-11-10T01:44:59Z</dcterms:modified>
</cp:coreProperties>
</file>