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25" windowHeight="9840" firstSheet="1" activeTab="1"/>
  </bookViews>
  <sheets>
    <sheet name="5月保险费" sheetId="16" state="hidden" r:id="rId1"/>
    <sheet name="10月保险费--座椅" sheetId="28" r:id="rId2"/>
    <sheet name="Sheet2" sheetId="34" state="hidden" r:id="rId3"/>
    <sheet name="Sheet1" sheetId="33" state="hidden" r:id="rId4"/>
    <sheet name="5月保险费--后视镜" sheetId="29" state="hidden" r:id="rId5"/>
    <sheet name="5月管理费--后视镜" sheetId="31" state="hidden" r:id="rId6"/>
    <sheet name="5月管理费" sheetId="22" state="hidden" r:id="rId7"/>
    <sheet name="5月保险费 (3)" sheetId="26" state="hidden" r:id="rId8"/>
    <sheet name="5月管理费 (2)" sheetId="27" state="hidden" r:id="rId9"/>
  </sheets>
  <definedNames>
    <definedName name="_xlnm._FilterDatabase" localSheetId="1" hidden="1">'10月保险费--座椅'!$A$1:$M$52</definedName>
    <definedName name="_xlnm._FilterDatabase" localSheetId="0" hidden="1">'5月保险费'!$A$2:$O$73</definedName>
    <definedName name="_xlnm._FilterDatabase" localSheetId="6" hidden="1">'5月管理费'!$A$2:$L$2</definedName>
    <definedName name="_xlnm._FilterDatabase" localSheetId="7" hidden="1">'5月保险费 (3)'!$A$2:$O$73</definedName>
    <definedName name="_xlnm._FilterDatabase" localSheetId="8" hidden="1">'5月管理费 (2)'!$A$2:$L$2</definedName>
    <definedName name="_xlnm._FilterDatabase" localSheetId="4" hidden="1">'5月保险费--后视镜'!$A$2:$O$12</definedName>
    <definedName name="_xlnm._FilterDatabase" localSheetId="5" hidden="1">'5月管理费--后视镜'!$A$2:$O$12</definedName>
  </definedNames>
  <calcPr calcId="144525"/>
</workbook>
</file>

<file path=xl/sharedStrings.xml><?xml version="1.0" encoding="utf-8"?>
<sst xmlns="http://schemas.openxmlformats.org/spreadsheetml/2006/main" count="3943" uniqueCount="462">
  <si>
    <t>2021年5月份挂靠劳务人员保险缴费明细表</t>
  </si>
  <si>
    <t>项目</t>
  </si>
  <si>
    <t>姓名</t>
  </si>
  <si>
    <t>车间</t>
  </si>
  <si>
    <t>性别</t>
  </si>
  <si>
    <t>上保时间</t>
  </si>
  <si>
    <t>身份证号</t>
  </si>
  <si>
    <t>检测</t>
  </si>
  <si>
    <t>是否在职</t>
  </si>
  <si>
    <t>替换明细</t>
  </si>
  <si>
    <t>协议</t>
  </si>
  <si>
    <t>天数</t>
  </si>
  <si>
    <t>5月金额</t>
  </si>
  <si>
    <t>备注</t>
  </si>
  <si>
    <t>任相宜</t>
  </si>
  <si>
    <t>座椅车间</t>
  </si>
  <si>
    <t>男</t>
  </si>
  <si>
    <t>2021-05-01</t>
  </si>
  <si>
    <t>130983200305240319</t>
  </si>
  <si>
    <t>是</t>
  </si>
  <si>
    <t>√</t>
  </si>
  <si>
    <t>王东铭</t>
  </si>
  <si>
    <t>130983200402264515</t>
  </si>
  <si>
    <t>李林育</t>
  </si>
  <si>
    <t>130983200405160316</t>
  </si>
  <si>
    <t>孙文岩</t>
  </si>
  <si>
    <t>130925200402197216</t>
  </si>
  <si>
    <t>马嘉骏</t>
  </si>
  <si>
    <t>130983200203260917</t>
  </si>
  <si>
    <t>刘国红</t>
  </si>
  <si>
    <t>缝纫车间</t>
  </si>
  <si>
    <t>女</t>
  </si>
  <si>
    <t>132930197101051641</t>
  </si>
  <si>
    <t>于会卿</t>
  </si>
  <si>
    <t>生产管理部</t>
  </si>
  <si>
    <t>132401196704067067</t>
  </si>
  <si>
    <t>初会勇</t>
  </si>
  <si>
    <t>销售服务部</t>
  </si>
  <si>
    <t>370728197001283496</t>
  </si>
  <si>
    <t>邓秀丽</t>
  </si>
  <si>
    <t>132930197103261642</t>
  </si>
  <si>
    <t>王克杰</t>
  </si>
  <si>
    <t>370983198801063395</t>
  </si>
  <si>
    <t>芦建军</t>
  </si>
  <si>
    <t>370122196808177197</t>
  </si>
  <si>
    <t>万传志</t>
  </si>
  <si>
    <t>340505195712201215</t>
  </si>
  <si>
    <t>李海洋</t>
  </si>
  <si>
    <t>焊接车间</t>
  </si>
  <si>
    <t>130983199609281616</t>
  </si>
  <si>
    <t>陈自铅</t>
  </si>
  <si>
    <t>金属件厂</t>
  </si>
  <si>
    <t>130983199703021415</t>
  </si>
  <si>
    <t>辛鹏玉</t>
  </si>
  <si>
    <t>132930199412051138</t>
  </si>
  <si>
    <t>邓洪爱</t>
  </si>
  <si>
    <t>132929197811121928</t>
  </si>
  <si>
    <t>刘继辉</t>
  </si>
  <si>
    <t>后视镜车间</t>
  </si>
  <si>
    <t>130983199907072839</t>
  </si>
  <si>
    <t>王宇</t>
  </si>
  <si>
    <t>采购管理部</t>
  </si>
  <si>
    <t>13098319930605001X</t>
  </si>
  <si>
    <t>郭建峰</t>
  </si>
  <si>
    <t>132930198107082814</t>
  </si>
  <si>
    <t>郑建</t>
  </si>
  <si>
    <t>132930199410262812</t>
  </si>
  <si>
    <t>吕欣月</t>
  </si>
  <si>
    <t>132930199606084720</t>
  </si>
  <si>
    <t>孙华山</t>
  </si>
  <si>
    <t>130983198905051415</t>
  </si>
  <si>
    <t>刘金岗</t>
  </si>
  <si>
    <t>130983198708122210</t>
  </si>
  <si>
    <t>蔡海波</t>
  </si>
  <si>
    <t>130983199207023913</t>
  </si>
  <si>
    <t>吴金凤</t>
  </si>
  <si>
    <t>132934198102141526</t>
  </si>
  <si>
    <t>李月轩</t>
  </si>
  <si>
    <t>13098320040717171X</t>
  </si>
  <si>
    <t>张浩翔</t>
  </si>
  <si>
    <t>注塑车间</t>
  </si>
  <si>
    <t>130983200106281839</t>
  </si>
  <si>
    <t>陈月涛</t>
  </si>
  <si>
    <t>132930198112282239</t>
  </si>
  <si>
    <t>陈淑珍</t>
  </si>
  <si>
    <t>132930198012132225</t>
  </si>
  <si>
    <t>时红芬</t>
  </si>
  <si>
    <t>骨架组装</t>
  </si>
  <si>
    <t>132930198312104322</t>
  </si>
  <si>
    <t>换成秦跃民</t>
  </si>
  <si>
    <t>孟洪臣</t>
  </si>
  <si>
    <t>130924199308253523</t>
  </si>
  <si>
    <t>侯志铎</t>
  </si>
  <si>
    <t>130983199206210039</t>
  </si>
  <si>
    <t>柴爱如</t>
  </si>
  <si>
    <t>130983198804123029</t>
  </si>
  <si>
    <t>朱俊美</t>
  </si>
  <si>
    <t>372324198404054144</t>
  </si>
  <si>
    <t>刘洪霞</t>
  </si>
  <si>
    <t>132930198102081628</t>
  </si>
  <si>
    <t>白义凯</t>
  </si>
  <si>
    <t>13098319990608001X</t>
  </si>
  <si>
    <t>王藤</t>
  </si>
  <si>
    <t>130983200301140919</t>
  </si>
  <si>
    <t>王发</t>
  </si>
  <si>
    <t>制造技术部</t>
  </si>
  <si>
    <t>610631198211111016</t>
  </si>
  <si>
    <t>换成刘海龙</t>
  </si>
  <si>
    <t>张世明</t>
  </si>
  <si>
    <t>132930199211141110</t>
  </si>
  <si>
    <t>刘强</t>
  </si>
  <si>
    <t>质量管理部</t>
  </si>
  <si>
    <t>130922198810014854</t>
  </si>
  <si>
    <t>王世聪</t>
  </si>
  <si>
    <t>13098319920707303X</t>
  </si>
  <si>
    <t>赵学超</t>
  </si>
  <si>
    <t>新产品车间</t>
  </si>
  <si>
    <t>132930197712021812</t>
  </si>
  <si>
    <t>王进</t>
  </si>
  <si>
    <t>130983199912030916</t>
  </si>
  <si>
    <t>闫建波</t>
  </si>
  <si>
    <t>设备部</t>
  </si>
  <si>
    <t>130983198910183017</t>
  </si>
  <si>
    <t>闫福国</t>
  </si>
  <si>
    <t>132930199110113516</t>
  </si>
  <si>
    <t>范洪英</t>
  </si>
  <si>
    <t>460001197303140021</t>
  </si>
  <si>
    <t>孙岳</t>
  </si>
  <si>
    <t>制造管理部</t>
  </si>
  <si>
    <t>130983198601120012</t>
  </si>
  <si>
    <t>朱章群</t>
  </si>
  <si>
    <t>131127198707095237</t>
  </si>
  <si>
    <t>宋忠奎</t>
  </si>
  <si>
    <t>130983199305120012</t>
  </si>
  <si>
    <t>张长江</t>
  </si>
  <si>
    <t>13092419931114423X</t>
  </si>
  <si>
    <t>韩桂栋</t>
  </si>
  <si>
    <t>132930198109012019</t>
  </si>
  <si>
    <t>刘长华</t>
  </si>
  <si>
    <t>410802197911223518</t>
  </si>
  <si>
    <t>张玉彪</t>
  </si>
  <si>
    <t>130983199701261618</t>
  </si>
  <si>
    <t>陈太平</t>
  </si>
  <si>
    <t>物业部</t>
  </si>
  <si>
    <t>130921199410100217</t>
  </si>
  <si>
    <t>岳明鑫</t>
  </si>
  <si>
    <t>132930199811103353</t>
  </si>
  <si>
    <t>李冬旭</t>
  </si>
  <si>
    <t>130983199901120713</t>
  </si>
  <si>
    <t>唐艳芝</t>
  </si>
  <si>
    <t>230221198401054440</t>
  </si>
  <si>
    <t>李福昭</t>
  </si>
  <si>
    <t>发泡车间</t>
  </si>
  <si>
    <t>130930200308283311</t>
  </si>
  <si>
    <t>换成张巧慧</t>
  </si>
  <si>
    <t>吴英浩</t>
  </si>
  <si>
    <t>130925199901266217</t>
  </si>
  <si>
    <t>刘玉玲</t>
  </si>
  <si>
    <t>130983198702282424</t>
  </si>
  <si>
    <t>张爰博</t>
  </si>
  <si>
    <t>130983200211300317</t>
  </si>
  <si>
    <t>邓海旺</t>
  </si>
  <si>
    <t>13098319971108167X</t>
  </si>
  <si>
    <t>阚梦鑫</t>
  </si>
  <si>
    <t>前工序车间</t>
  </si>
  <si>
    <t>130983200112161112</t>
  </si>
  <si>
    <t>高维财</t>
  </si>
  <si>
    <t>130983200208212818</t>
  </si>
  <si>
    <t>左伟呈</t>
  </si>
  <si>
    <t>130930199912293617</t>
  </si>
  <si>
    <t>郭凤明</t>
  </si>
  <si>
    <t>132930198906292818</t>
  </si>
  <si>
    <t>付智辉</t>
  </si>
  <si>
    <t>13092419861117054X</t>
  </si>
  <si>
    <t>王振</t>
  </si>
  <si>
    <t>132930199110304136</t>
  </si>
  <si>
    <t>汤云凤</t>
  </si>
  <si>
    <t>130924198206284228</t>
  </si>
  <si>
    <t>换成李佳俊</t>
  </si>
  <si>
    <t>刘元元</t>
  </si>
  <si>
    <t>130983198907120322</t>
  </si>
  <si>
    <t>冀亚琴</t>
  </si>
  <si>
    <t>综合管理部</t>
  </si>
  <si>
    <t>130728199007050022</t>
  </si>
  <si>
    <t>换成翟广朋</t>
  </si>
  <si>
    <t>赵真真</t>
  </si>
  <si>
    <t>130983198810080926</t>
  </si>
  <si>
    <t>刘容基</t>
  </si>
  <si>
    <t>130983199910313015</t>
  </si>
  <si>
    <t>换成张华青</t>
  </si>
  <si>
    <t>隋福旺</t>
  </si>
  <si>
    <t>13098319940110141X</t>
  </si>
  <si>
    <t>换成刘泽青</t>
  </si>
  <si>
    <t>张斌</t>
  </si>
  <si>
    <t>130921199603133218</t>
  </si>
  <si>
    <t>滕志勇</t>
  </si>
  <si>
    <t>130983199909282418</t>
  </si>
  <si>
    <t>王雷</t>
  </si>
  <si>
    <t>130983199005122411</t>
  </si>
  <si>
    <t>董恩良</t>
  </si>
  <si>
    <t>132930199205012830</t>
  </si>
  <si>
    <t>换成董春梅</t>
  </si>
  <si>
    <t>吕家兴</t>
  </si>
  <si>
    <t>130921199410200816</t>
  </si>
  <si>
    <t>刘明珠</t>
  </si>
  <si>
    <t>132923197912202622</t>
  </si>
  <si>
    <t>王小金</t>
  </si>
  <si>
    <t>132930198310294126</t>
  </si>
  <si>
    <t>王景民</t>
  </si>
  <si>
    <t>130983200302135011</t>
  </si>
  <si>
    <t>史例旺</t>
  </si>
  <si>
    <t>130983200401255019</t>
  </si>
  <si>
    <t>左华森</t>
  </si>
  <si>
    <t>130983200312275018</t>
  </si>
  <si>
    <t>李帅</t>
  </si>
  <si>
    <t>130924200302094619</t>
  </si>
  <si>
    <t>刘振旗</t>
  </si>
  <si>
    <t>130983200310280518</t>
  </si>
  <si>
    <t>胡震</t>
  </si>
  <si>
    <t>13092520041218665X</t>
  </si>
  <si>
    <t>刘佳宁</t>
  </si>
  <si>
    <t>130930200208201817</t>
  </si>
  <si>
    <t>李加弘</t>
  </si>
  <si>
    <t>130983200302025015</t>
  </si>
  <si>
    <t>李文凯</t>
  </si>
  <si>
    <t>130921200402020212</t>
  </si>
  <si>
    <t>王寿康</t>
  </si>
  <si>
    <t>130921200402104213</t>
  </si>
  <si>
    <t>王铮</t>
  </si>
  <si>
    <t>13098320040123391X</t>
  </si>
  <si>
    <t>孙绍兵</t>
  </si>
  <si>
    <t>130984200304273617</t>
  </si>
  <si>
    <t>王昭量</t>
  </si>
  <si>
    <t>130983200312305010</t>
  </si>
  <si>
    <t>董骁</t>
  </si>
  <si>
    <t>130983200312015013</t>
  </si>
  <si>
    <t>宋忠林</t>
  </si>
  <si>
    <t>13098320030304471X</t>
  </si>
  <si>
    <t>孙勇俊</t>
  </si>
  <si>
    <t>130983200402082754</t>
  </si>
  <si>
    <t>王枭</t>
  </si>
  <si>
    <t>130984200310083916</t>
  </si>
  <si>
    <t>赵梦岳</t>
  </si>
  <si>
    <t>130925200410186031</t>
  </si>
  <si>
    <t>李建成</t>
  </si>
  <si>
    <t>130930200209153319</t>
  </si>
  <si>
    <t>姬容妍</t>
  </si>
  <si>
    <t>13098319950706432X</t>
  </si>
  <si>
    <t>换成高杰</t>
  </si>
  <si>
    <t>秦跃民</t>
  </si>
  <si>
    <t>130983199905023013</t>
  </si>
  <si>
    <t>替换时红芬</t>
  </si>
  <si>
    <t>张巧慧</t>
  </si>
  <si>
    <t>2021-05-05</t>
  </si>
  <si>
    <t>130924198906184244</t>
  </si>
  <si>
    <t>替换李福昭</t>
  </si>
  <si>
    <t>李佳俊</t>
  </si>
  <si>
    <t>2021-05-06</t>
  </si>
  <si>
    <t>130930200203223312</t>
  </si>
  <si>
    <t>替换汤云凤</t>
  </si>
  <si>
    <t>翟广朋</t>
  </si>
  <si>
    <t>130924198704294218</t>
  </si>
  <si>
    <t>替换冀亚琴</t>
  </si>
  <si>
    <t>张华青</t>
  </si>
  <si>
    <t>130983199012010928</t>
  </si>
  <si>
    <t>替换刘容基</t>
  </si>
  <si>
    <t>高杰</t>
  </si>
  <si>
    <t>132930198508144721</t>
  </si>
  <si>
    <t>替换姬容妍</t>
  </si>
  <si>
    <t>潘桂奇</t>
  </si>
  <si>
    <t>371481198211023319</t>
  </si>
  <si>
    <t>刘泽青</t>
  </si>
  <si>
    <t>130983200302235012</t>
  </si>
  <si>
    <t>替换隋福旺</t>
  </si>
  <si>
    <t>李俊宇</t>
  </si>
  <si>
    <t>130983199209081615</t>
  </si>
  <si>
    <t>董春梅</t>
  </si>
  <si>
    <t>2021-05-07</t>
  </si>
  <si>
    <t>230223199103082029</t>
  </si>
  <si>
    <t>替换董恩良</t>
  </si>
  <si>
    <t>吴红菊</t>
  </si>
  <si>
    <t>131002197902031020</t>
  </si>
  <si>
    <t>武林</t>
  </si>
  <si>
    <t>230230198902212132</t>
  </si>
  <si>
    <t>张雪</t>
  </si>
  <si>
    <t>232321199609234629</t>
  </si>
  <si>
    <t>刘海龙</t>
  </si>
  <si>
    <t>2021-05-10</t>
  </si>
  <si>
    <t>130983198907025050</t>
  </si>
  <si>
    <t>替换王发</t>
  </si>
  <si>
    <t>赵增坤</t>
  </si>
  <si>
    <t>132930198101250039</t>
  </si>
  <si>
    <t>替换张浩翔</t>
  </si>
  <si>
    <t>杨亚琼</t>
  </si>
  <si>
    <t>2021-05-11</t>
  </si>
  <si>
    <t>132930197702281821</t>
  </si>
  <si>
    <t>陈德震</t>
  </si>
  <si>
    <t>130930199709221511</t>
  </si>
  <si>
    <t>吕关冰</t>
  </si>
  <si>
    <t>130930199901171518</t>
  </si>
  <si>
    <t>2021年10月份挂靠劳务人员保险缴费明细表</t>
  </si>
  <si>
    <t>10月
保险费</t>
  </si>
  <si>
    <t>10月
管理费</t>
  </si>
  <si>
    <t>总计</t>
  </si>
  <si>
    <t>2021-07-01</t>
  </si>
  <si>
    <t>向利新</t>
  </si>
  <si>
    <t>132435197807162110</t>
  </si>
  <si>
    <t>王华</t>
  </si>
  <si>
    <t>130983198702191151</t>
  </si>
  <si>
    <t>孙艳琦</t>
  </si>
  <si>
    <t>232331199910201423</t>
  </si>
  <si>
    <t>杜德喜</t>
  </si>
  <si>
    <t>232331199903062218</t>
  </si>
  <si>
    <t>张丽</t>
  </si>
  <si>
    <t>132930197804033925</t>
  </si>
  <si>
    <t>董金岭</t>
  </si>
  <si>
    <t>132930198212310516</t>
  </si>
  <si>
    <t>高志恒</t>
  </si>
  <si>
    <t>130925200209275112</t>
  </si>
  <si>
    <t>田雅冬</t>
  </si>
  <si>
    <t>13098320000513221x</t>
  </si>
  <si>
    <t>张猛</t>
  </si>
  <si>
    <t>130983199805231130</t>
  </si>
  <si>
    <t>赵德亮</t>
  </si>
  <si>
    <t>130983198412050019</t>
  </si>
  <si>
    <t>李庆仙</t>
  </si>
  <si>
    <t>130983198410270720</t>
  </si>
  <si>
    <t>赵娜</t>
  </si>
  <si>
    <t>132930198206292024</t>
  </si>
  <si>
    <t>杨莉莉</t>
  </si>
  <si>
    <t>13293019811206184x</t>
  </si>
  <si>
    <t>李晓</t>
  </si>
  <si>
    <t>130983198811153920</t>
  </si>
  <si>
    <t>王海旭</t>
  </si>
  <si>
    <t>130983199103151814</t>
  </si>
  <si>
    <t>焊接工序</t>
  </si>
  <si>
    <t>张朋</t>
  </si>
  <si>
    <t>技术质量部</t>
  </si>
  <si>
    <t>130983198806075315</t>
  </si>
  <si>
    <t>田寿月</t>
  </si>
  <si>
    <t>130983198608092034</t>
  </si>
  <si>
    <t>郑世凤</t>
  </si>
  <si>
    <t>销售管理部</t>
  </si>
  <si>
    <t>130983198809241825</t>
  </si>
  <si>
    <t>刘阔</t>
  </si>
  <si>
    <t>130983200106080519</t>
  </si>
  <si>
    <t>张家旺</t>
  </si>
  <si>
    <t>130924200111284276</t>
  </si>
  <si>
    <t>高麟贤</t>
  </si>
  <si>
    <t>13092119980502321X</t>
  </si>
  <si>
    <t>朱玉盟</t>
  </si>
  <si>
    <t>130926198510053056</t>
  </si>
  <si>
    <t>替换赵德亮</t>
  </si>
  <si>
    <t>张迪</t>
  </si>
  <si>
    <t>130983199202083108</t>
  </si>
  <si>
    <t>董胜源</t>
  </si>
  <si>
    <t>130983200311032815</t>
  </si>
  <si>
    <t>替换张朋</t>
  </si>
  <si>
    <t>李亚轩</t>
  </si>
  <si>
    <t>13098320040717181X</t>
  </si>
  <si>
    <t>替换田寿月</t>
  </si>
  <si>
    <t>井健</t>
  </si>
  <si>
    <t>132930199611104116</t>
  </si>
  <si>
    <t>替换高麟贤</t>
  </si>
  <si>
    <t>刘东良</t>
  </si>
  <si>
    <t>130983199711182219</t>
  </si>
  <si>
    <t>替换董胜源</t>
  </si>
  <si>
    <t>岳明婷</t>
  </si>
  <si>
    <t>13098319870816332X</t>
  </si>
  <si>
    <t>孙如春</t>
  </si>
  <si>
    <t>130983199702180713</t>
  </si>
  <si>
    <t>周延伟</t>
  </si>
  <si>
    <t>130983199909150511</t>
  </si>
  <si>
    <t>刘润霖</t>
  </si>
  <si>
    <t>13098320030506225X</t>
  </si>
  <si>
    <t>胡传磊</t>
  </si>
  <si>
    <t>130983200311212437</t>
  </si>
  <si>
    <t>胡万松</t>
  </si>
  <si>
    <t>130983200409192411</t>
  </si>
  <si>
    <t>陈泳旭</t>
  </si>
  <si>
    <t>130983200309202213</t>
  </si>
  <si>
    <t xml:space="preserve"> </t>
  </si>
  <si>
    <t>周治学</t>
  </si>
  <si>
    <t>130983200306230315</t>
  </si>
  <si>
    <t>刘亚荣</t>
  </si>
  <si>
    <t>130983200405095016</t>
  </si>
  <si>
    <t>于相波</t>
  </si>
  <si>
    <t>130983200308273714</t>
  </si>
  <si>
    <t>许玉笼</t>
  </si>
  <si>
    <t>130983198808160038</t>
  </si>
  <si>
    <t>封振</t>
  </si>
  <si>
    <t>130803198903130016</t>
  </si>
  <si>
    <t>赵淑智</t>
  </si>
  <si>
    <t>130983199201062022</t>
  </si>
  <si>
    <t>孙嘉灏</t>
  </si>
  <si>
    <t>130983199605185555</t>
  </si>
  <si>
    <t>王先平</t>
  </si>
  <si>
    <t>冲压弯管工序</t>
  </si>
  <si>
    <t>230231199402132030</t>
  </si>
  <si>
    <t>冯凤展</t>
  </si>
  <si>
    <t>130983200401260539</t>
  </si>
  <si>
    <t>合计</t>
  </si>
  <si>
    <t>财务管理部</t>
  </si>
  <si>
    <t>魏新合</t>
  </si>
  <si>
    <t>王腾旺</t>
  </si>
  <si>
    <t>刘世广</t>
  </si>
  <si>
    <t>邱新杰</t>
  </si>
  <si>
    <t>刘明旭</t>
  </si>
  <si>
    <t>制造部-金属件厂</t>
  </si>
  <si>
    <t>王小乐</t>
  </si>
  <si>
    <t>弯管冲压工序</t>
  </si>
  <si>
    <t>董宪庆</t>
  </si>
  <si>
    <t>张飞飞</t>
  </si>
  <si>
    <t>电泳底座模块化组装工序</t>
  </si>
  <si>
    <t>张超</t>
  </si>
  <si>
    <t>模具、工装维修</t>
  </si>
  <si>
    <t>制造部总装厂</t>
  </si>
  <si>
    <t>邓榆</t>
  </si>
  <si>
    <t>座椅总装工序</t>
  </si>
  <si>
    <t>马搏声</t>
  </si>
  <si>
    <t>缝纫工序</t>
  </si>
  <si>
    <t>张建萍</t>
  </si>
  <si>
    <t>发泡工序</t>
  </si>
  <si>
    <t>王兴硕</t>
  </si>
  <si>
    <t>李兴宇</t>
  </si>
  <si>
    <t>王凤荣</t>
  </si>
  <si>
    <t>张海勇</t>
  </si>
  <si>
    <t>石会</t>
  </si>
  <si>
    <t>李飞</t>
  </si>
  <si>
    <t>张宏槿</t>
  </si>
  <si>
    <t>刘海霞</t>
  </si>
  <si>
    <t>王菊</t>
  </si>
  <si>
    <t>周俊岭</t>
  </si>
  <si>
    <t>韩金辉</t>
  </si>
  <si>
    <t>张博洋</t>
  </si>
  <si>
    <t>于海旺</t>
  </si>
  <si>
    <t>律俊宇</t>
  </si>
  <si>
    <t>张玉振</t>
  </si>
  <si>
    <t>王贺</t>
  </si>
  <si>
    <t>王金勇</t>
  </si>
  <si>
    <t>王超</t>
  </si>
  <si>
    <t>2021年5月份挂靠劳务人员管理费明细表</t>
  </si>
  <si>
    <t>2月金额</t>
  </si>
  <si>
    <t>2021-04-01</t>
  </si>
  <si>
    <t>2021-04-02</t>
  </si>
  <si>
    <t>2021-04-06</t>
  </si>
  <si>
    <t>2021-04-07</t>
  </si>
  <si>
    <t>2021-04-08</t>
  </si>
  <si>
    <t>2021-04-09</t>
  </si>
  <si>
    <t>2021-04-12</t>
  </si>
  <si>
    <t>2021-04-13</t>
  </si>
  <si>
    <t>2021-04-14</t>
  </si>
  <si>
    <t>2021-04-15</t>
  </si>
  <si>
    <t>2021-04-16</t>
  </si>
  <si>
    <t>2021-04-19</t>
  </si>
  <si>
    <t>2021-04-21</t>
  </si>
  <si>
    <t>2021-04-22</t>
  </si>
  <si>
    <t>2021-04-23</t>
  </si>
  <si>
    <t>2021-04-25</t>
  </si>
  <si>
    <t>2021-04-26</t>
  </si>
  <si>
    <t>2021-04-27</t>
  </si>
  <si>
    <t>2021-04-28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</si>
</sst>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176" formatCode="_(* #,##0.00_);_(* \(#,##0.00\);_(* &quot;-&quot;??_);_(@_)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178" formatCode="0_ "/>
    <numFmt numFmtId="179" formatCode="yyyy\-mm\-dd;@"/>
  </numFmts>
  <fonts count="54">
    <font>
      <sz val="11"/>
      <color theme="1"/>
      <name val="Tahoma"/>
      <charset val="134"/>
    </font>
    <font>
      <b/>
      <sz val="18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11"/>
      <color indexed="8"/>
      <name val="微软雅黑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8"/>
      <color theme="1"/>
      <name val="微软雅黑"/>
      <charset val="134"/>
    </font>
    <font>
      <sz val="8"/>
      <name val="微软雅黑"/>
      <charset val="134"/>
    </font>
    <font>
      <sz val="12"/>
      <color theme="1"/>
      <name val="Tahoma"/>
      <charset val="134"/>
    </font>
    <font>
      <b/>
      <sz val="14"/>
      <color theme="1"/>
      <name val="微软雅黑"/>
      <charset val="134"/>
    </font>
    <font>
      <sz val="12"/>
      <color indexed="8"/>
      <name val="微软雅黑"/>
      <charset val="134"/>
    </font>
    <font>
      <sz val="12"/>
      <color theme="1"/>
      <name val="宋体"/>
      <charset val="134"/>
    </font>
    <font>
      <b/>
      <sz val="11"/>
      <color indexed="52"/>
      <name val="Calibri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Calibri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Calibri"/>
      <charset val="134"/>
    </font>
    <font>
      <b/>
      <sz val="11"/>
      <color indexed="63"/>
      <name val="Calibri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8"/>
      <name val="Calibri"/>
      <charset val="134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20"/>
      <name val="Calibri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indexed="56"/>
      <name val="Calibri"/>
      <charset val="134"/>
    </font>
    <font>
      <sz val="11"/>
      <color indexed="9"/>
      <name val="Calibri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sz val="11"/>
      <color indexed="60"/>
      <name val="Calibri"/>
      <charset val="134"/>
    </font>
    <font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39828">
    <xf numFmtId="0" fontId="0" fillId="0" borderId="0"/>
    <xf numFmtId="0" fontId="16" fillId="0" borderId="0">
      <alignment vertical="center"/>
    </xf>
    <xf numFmtId="0" fontId="15" fillId="0" borderId="0"/>
    <xf numFmtId="42" fontId="16" fillId="0" borderId="0" applyFon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30" fillId="12" borderId="10" applyNumberFormat="0" applyAlignment="0" applyProtection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44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41" fontId="16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5" fillId="9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43" fontId="16" fillId="0" borderId="0" applyFont="0" applyFill="0" applyBorder="0" applyAlignment="0" applyProtection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5" fillId="0" borderId="0"/>
    <xf numFmtId="0" fontId="18" fillId="0" borderId="0"/>
    <xf numFmtId="0" fontId="0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3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9" fontId="16" fillId="0" borderId="0" applyFont="0" applyFill="0" applyBorder="0" applyAlignment="0" applyProtection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18" borderId="13" applyNumberFormat="0" applyFont="0" applyAlignment="0" applyProtection="0">
      <alignment vertical="center"/>
    </xf>
    <xf numFmtId="0" fontId="18" fillId="0" borderId="0"/>
    <xf numFmtId="0" fontId="15" fillId="0" borderId="0"/>
    <xf numFmtId="0" fontId="23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176" fontId="17" fillId="0" borderId="0" applyFont="0" applyFill="0" applyBorder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2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0" borderId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38" fillId="0" borderId="8" applyNumberFormat="0" applyFill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7" fillId="0" borderId="8" applyNumberFormat="0" applyFill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18" fillId="0" borderId="0"/>
    <xf numFmtId="0" fontId="26" fillId="0" borderId="7" applyNumberFormat="0" applyFill="0" applyAlignment="0" applyProtection="0">
      <alignment vertical="center"/>
    </xf>
    <xf numFmtId="0" fontId="16" fillId="0" borderId="0">
      <alignment vertical="center"/>
    </xf>
    <xf numFmtId="0" fontId="23" fillId="29" borderId="0" applyNumberFormat="0" applyBorder="0" applyAlignment="0" applyProtection="0">
      <alignment vertical="center"/>
    </xf>
    <xf numFmtId="0" fontId="39" fillId="30" borderId="14" applyNumberFormat="0" applyAlignment="0" applyProtection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40" fillId="30" borderId="10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33" fillId="17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9" fillId="34" borderId="0" applyNumberFormat="0" applyBorder="0" applyAlignment="0" applyProtection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28" fillId="0" borderId="9" applyNumberFormat="0" applyFill="0" applyAlignment="0" applyProtection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41" fillId="36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38" borderId="0" applyNumberFormat="0" applyBorder="0" applyAlignment="0" applyProtection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3" fillId="3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9" fillId="41" borderId="0" applyNumberFormat="0" applyBorder="0" applyAlignment="0" applyProtection="0">
      <alignment vertical="center"/>
    </xf>
    <xf numFmtId="0" fontId="14" fillId="4" borderId="3" applyNumberFormat="0" applyAlignment="0" applyProtection="0"/>
    <xf numFmtId="0" fontId="19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9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9" fillId="42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18" fillId="0" borderId="0"/>
    <xf numFmtId="0" fontId="16" fillId="0" borderId="0">
      <alignment vertical="center"/>
    </xf>
    <xf numFmtId="0" fontId="23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9" fillId="3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4" fillId="4" borderId="3" applyNumberFormat="0" applyAlignment="0" applyProtection="0"/>
    <xf numFmtId="0" fontId="23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3" fillId="21" borderId="0" applyNumberFormat="0" applyBorder="0" applyAlignment="0" applyProtection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39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24" borderId="0" applyNumberFormat="0" applyBorder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35" fillId="35" borderId="0" applyNumberFormat="0" applyBorder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44" borderId="0" applyNumberFormat="0" applyBorder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35" fillId="20" borderId="0" applyNumberFormat="0" applyBorder="0" applyAlignment="0" applyProtection="0"/>
    <xf numFmtId="0" fontId="15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47" borderId="0" applyNumberFormat="0" applyBorder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35" fillId="48" borderId="0" applyNumberFormat="0" applyBorder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35" fillId="25" borderId="0" applyNumberFormat="0" applyBorder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7" fillId="46" borderId="0" applyNumberFormat="0" applyBorder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45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48" borderId="0" applyNumberFormat="0" applyBorder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7" fillId="25" borderId="0" applyNumberFormat="0" applyBorder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39" borderId="0" applyNumberFormat="0" applyBorder="0" applyAlignment="0" applyProtection="0"/>
    <xf numFmtId="0" fontId="18" fillId="0" borderId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7" fillId="45" borderId="0" applyNumberFormat="0" applyBorder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51" borderId="0" applyNumberFormat="0" applyBorder="0" applyAlignment="0" applyProtection="0"/>
    <xf numFmtId="0" fontId="15" fillId="0" borderId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35" fillId="52" borderId="0" applyNumberFormat="0" applyBorder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35" fillId="53" borderId="0" applyNumberFormat="0" applyBorder="0" applyAlignment="0" applyProtection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35" fillId="51" borderId="0" applyNumberFormat="0" applyBorder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5" fillId="35" borderId="0" applyNumberFormat="0" applyBorder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35" fillId="54" borderId="0" applyNumberFormat="0" applyBorder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31" fillId="14" borderId="0" applyNumberFormat="0" applyBorder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1" fillId="4" borderId="5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9" fontId="17" fillId="0" borderId="0" applyFont="0" applyFill="0" applyBorder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1" fillId="4" borderId="5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5" fillId="0" borderId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5" fillId="0" borderId="0"/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34" fillId="0" borderId="12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44" fillId="0" borderId="1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44" fillId="0" borderId="0" applyNumberFormat="0" applyFill="0" applyBorder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1" fillId="4" borderId="5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4" borderId="5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5" fillId="0" borderId="0"/>
    <xf numFmtId="0" fontId="15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0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0" fillId="0" borderId="0"/>
    <xf numFmtId="0" fontId="0" fillId="0" borderId="0"/>
    <xf numFmtId="0" fontId="21" fillId="4" borderId="5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1" fillId="4" borderId="5" applyNumberFormat="0" applyAlignment="0" applyProtection="0"/>
    <xf numFmtId="0" fontId="14" fillId="4" borderId="3" applyNumberFormat="0" applyAlignment="0" applyProtection="0"/>
    <xf numFmtId="0" fontId="18" fillId="0" borderId="0"/>
    <xf numFmtId="0" fontId="21" fillId="4" borderId="5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5" fillId="0" borderId="0"/>
    <xf numFmtId="0" fontId="21" fillId="4" borderId="5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21" fillId="4" borderId="5" applyNumberFormat="0" applyAlignment="0" applyProtection="0"/>
    <xf numFmtId="0" fontId="18" fillId="0" borderId="0"/>
    <xf numFmtId="0" fontId="15" fillId="0" borderId="0"/>
    <xf numFmtId="0" fontId="45" fillId="44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5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4" fillId="4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4" fillId="4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4" fillId="4" borderId="3" applyNumberFormat="0" applyAlignment="0" applyProtection="0"/>
    <xf numFmtId="0" fontId="15" fillId="0" borderId="0"/>
    <xf numFmtId="0" fontId="18" fillId="0" borderId="0"/>
    <xf numFmtId="0" fontId="14" fillId="4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4" fillId="4" borderId="3" applyNumberForma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4" fillId="4" borderId="3" applyNumberFormat="0" applyAlignment="0" applyProtection="0"/>
    <xf numFmtId="0" fontId="14" fillId="4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49" fillId="56" borderId="19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50" fillId="0" borderId="0" applyNumberFormat="0" applyFill="0" applyBorder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48" fillId="0" borderId="18" applyNumberFormat="0" applyFill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47" fillId="0" borderId="17" applyNumberFormat="0" applyFill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0" fillId="0" borderId="0"/>
    <xf numFmtId="0" fontId="20" fillId="7" borderId="3" applyNumberFormat="0" applyAlignment="0" applyProtection="0"/>
    <xf numFmtId="0" fontId="15" fillId="0" borderId="0"/>
    <xf numFmtId="0" fontId="21" fillId="4" borderId="5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0" fillId="0" borderId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1" fillId="4" borderId="5" applyNumberFormat="0" applyAlignment="0" applyProtection="0"/>
    <xf numFmtId="0" fontId="20" fillId="7" borderId="3" applyNumberFormat="0" applyAlignment="0" applyProtection="0"/>
    <xf numFmtId="0" fontId="21" fillId="4" borderId="5" applyNumberFormat="0" applyAlignment="0" applyProtection="0"/>
    <xf numFmtId="0" fontId="20" fillId="7" borderId="3" applyNumberFormat="0" applyAlignment="0" applyProtection="0"/>
    <xf numFmtId="0" fontId="21" fillId="4" borderId="5" applyNumberFormat="0" applyAlignment="0" applyProtection="0"/>
    <xf numFmtId="0" fontId="18" fillId="0" borderId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5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1" fillId="4" borderId="5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51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20" fillId="7" borderId="3" applyNumberFormat="0" applyAlignment="0" applyProtection="0"/>
    <xf numFmtId="0" fontId="15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0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8" fillId="0" borderId="0"/>
    <xf numFmtId="0" fontId="18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4" fillId="0" borderId="6" applyNumberFormat="0" applyFill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0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0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20" fillId="7" borderId="3" applyNumberFormat="0" applyAlignment="0" applyProtection="0"/>
    <xf numFmtId="0" fontId="15" fillId="0" borderId="0"/>
    <xf numFmtId="0" fontId="20" fillId="7" borderId="3" applyNumberFormat="0" applyAlignment="0" applyProtection="0"/>
    <xf numFmtId="0" fontId="20" fillId="7" borderId="3" applyNumberForma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0" fillId="7" borderId="3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0" fillId="7" borderId="3" applyNumberFormat="0" applyAlignment="0" applyProtection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20" fillId="7" borderId="3" applyNumberFormat="0" applyAlignment="0" applyProtection="0"/>
    <xf numFmtId="0" fontId="16" fillId="0" borderId="0">
      <alignment vertical="center"/>
    </xf>
    <xf numFmtId="0" fontId="20" fillId="7" borderId="3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0" fillId="7" borderId="3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46" fillId="55" borderId="0" applyNumberFormat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52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1" fillId="4" borderId="5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5" fillId="0" borderId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4" fillId="0" borderId="6" applyNumberFormat="0" applyFill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4" borderId="5" applyNumberFormat="0" applyAlignment="0" applyProtection="0"/>
    <xf numFmtId="0" fontId="15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5" fillId="0" borderId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15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8" fillId="0" borderId="0"/>
    <xf numFmtId="0" fontId="17" fillId="5" borderId="4" applyNumberFormat="0" applyFont="0" applyAlignment="0" applyProtection="0"/>
    <xf numFmtId="0" fontId="24" fillId="0" borderId="6" applyNumberFormat="0" applyFill="0" applyAlignment="0" applyProtection="0"/>
    <xf numFmtId="0" fontId="0" fillId="0" borderId="0"/>
    <xf numFmtId="0" fontId="18" fillId="0" borderId="0"/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6" fillId="0" borderId="0">
      <alignment vertical="center"/>
    </xf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5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7" fillId="5" borderId="4" applyNumberFormat="0" applyFont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7" fillId="5" borderId="4" applyNumberFormat="0" applyFon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17" fillId="5" borderId="4" applyNumberFormat="0" applyFon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5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5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5" fillId="0" borderId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0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0" fillId="0" borderId="0"/>
    <xf numFmtId="0" fontId="21" fillId="4" borderId="5" applyNumberFormat="0" applyAlignment="0" applyProtection="0"/>
    <xf numFmtId="0" fontId="18" fillId="0" borderId="0"/>
    <xf numFmtId="0" fontId="0" fillId="0" borderId="0"/>
    <xf numFmtId="0" fontId="0" fillId="0" borderId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0" fillId="0" borderId="0"/>
    <xf numFmtId="0" fontId="0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5" fillId="0" borderId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5" fillId="0" borderId="0"/>
    <xf numFmtId="0" fontId="18" fillId="0" borderId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8" fillId="0" borderId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15" fillId="0" borderId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0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5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0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18" fillId="0" borderId="0"/>
    <xf numFmtId="0" fontId="0" fillId="0" borderId="0"/>
    <xf numFmtId="0" fontId="21" fillId="4" borderId="5" applyNumberFormat="0" applyAlignment="0" applyProtection="0"/>
    <xf numFmtId="0" fontId="16" fillId="0" borderId="0">
      <alignment vertical="center"/>
    </xf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8" fillId="0" borderId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21" fillId="4" borderId="5" applyNumberFormat="0" applyAlignment="0" applyProtection="0"/>
    <xf numFmtId="0" fontId="15" fillId="0" borderId="0"/>
    <xf numFmtId="0" fontId="16" fillId="0" borderId="0">
      <alignment vertical="center"/>
    </xf>
    <xf numFmtId="0" fontId="5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0" fillId="0" borderId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5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5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5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24" fillId="0" borderId="6" applyNumberFormat="0" applyFill="0" applyAlignment="0" applyProtection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8" fillId="0" borderId="0"/>
    <xf numFmtId="0" fontId="18" fillId="0" borderId="0"/>
    <xf numFmtId="0" fontId="24" fillId="0" borderId="6" applyNumberFormat="0" applyFill="0" applyAlignment="0" applyProtection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5" fillId="0" borderId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6" fillId="0" borderId="0">
      <alignment vertical="center"/>
    </xf>
    <xf numFmtId="0" fontId="24" fillId="0" borderId="6" applyNumberFormat="0" applyFill="0" applyAlignment="0" applyProtection="0"/>
    <xf numFmtId="0" fontId="24" fillId="0" borderId="6" applyNumberFormat="0" applyFill="0" applyAlignment="0" applyProtection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5" fillId="0" borderId="0"/>
    <xf numFmtId="0" fontId="15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5" fillId="0" borderId="0"/>
    <xf numFmtId="0" fontId="0" fillId="0" borderId="0"/>
    <xf numFmtId="0" fontId="16" fillId="0" borderId="0">
      <alignment vertical="center"/>
    </xf>
    <xf numFmtId="0" fontId="15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1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5" fillId="0" borderId="0"/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5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0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6" fillId="0" borderId="0">
      <alignment vertical="center"/>
    </xf>
    <xf numFmtId="0" fontId="0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0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6" fontId="18" fillId="0" borderId="0" applyFont="0" applyFill="0" applyBorder="0" applyAlignment="0" applyProtection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0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0" borderId="0"/>
    <xf numFmtId="0" fontId="18" fillId="0" borderId="0"/>
    <xf numFmtId="0" fontId="16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76" fontId="18" fillId="0" borderId="0" applyFont="0" applyFill="0" applyBorder="0" applyAlignment="0" applyProtection="0"/>
    <xf numFmtId="0" fontId="18" fillId="0" borderId="0"/>
  </cellStyleXfs>
  <cellXfs count="39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13282" applyFont="1" applyFill="1" applyBorder="1" applyAlignment="1">
      <alignment horizontal="center" vertical="center" wrapText="1"/>
    </xf>
    <xf numFmtId="49" fontId="3" fillId="0" borderId="1" xfId="13282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8931" applyFont="1" applyFill="1" applyBorder="1" applyAlignment="1">
      <alignment horizontal="center" vertical="center" wrapText="1"/>
    </xf>
    <xf numFmtId="0" fontId="2" fillId="0" borderId="1" xfId="9873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893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0" fillId="0" borderId="0" xfId="0" applyFont="1" applyFill="1"/>
    <xf numFmtId="0" fontId="10" fillId="0" borderId="0" xfId="0" applyFont="1"/>
    <xf numFmtId="0" fontId="11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/>
    <xf numFmtId="177" fontId="11" fillId="0" borderId="0" xfId="0" applyNumberFormat="1" applyFont="1" applyAlignment="1">
      <alignment horizontal="center" vertical="center"/>
    </xf>
    <xf numFmtId="0" fontId="13" fillId="0" borderId="0" xfId="0" applyFont="1" applyFill="1"/>
    <xf numFmtId="49" fontId="4" fillId="0" borderId="1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常规 2 2 3 5 9 3" xfId="1"/>
    <cellStyle name="常规 2 4 2 3 4 3 6" xfId="2"/>
    <cellStyle name="货币[0]" xfId="3" builtinId="7"/>
    <cellStyle name="常规 10 3 2 2 2 2" xfId="4"/>
    <cellStyle name="常规 2 2 3 3 2 2 7 3" xfId="5"/>
    <cellStyle name="常规 3 6 3 8 4" xfId="6"/>
    <cellStyle name="常规 2 2 2 2 2 2 2 6 4" xfId="7"/>
    <cellStyle name="Input 9 5 2" xfId="8"/>
    <cellStyle name="常规 2 2 2 2 2 3 3" xfId="9"/>
    <cellStyle name="常规 2 3 3 6 7 3" xfId="10"/>
    <cellStyle name="常规 8 4 3 3 3 3" xfId="11"/>
    <cellStyle name="常规 2 3 2 2 7" xfId="12"/>
    <cellStyle name="Calculation 10 26" xfId="13"/>
    <cellStyle name="Calculation 10 31" xfId="14"/>
    <cellStyle name="常规 2 2 4 2 2 2 6 2 2" xfId="15"/>
    <cellStyle name="20% - 强调文字颜色 3" xfId="16" builtinId="38"/>
    <cellStyle name="Calculation 12 35 2" xfId="17"/>
    <cellStyle name="常规 2 3 2 2 2 2 2 7 2" xfId="18"/>
    <cellStyle name="Calculation 2 27 2" xfId="19"/>
    <cellStyle name="Calculation 2 32 2" xfId="20"/>
    <cellStyle name="常规 2 4 3 2 2 4 3 2 2" xfId="21"/>
    <cellStyle name="输入" xfId="22" builtinId="20"/>
    <cellStyle name="Input 3 32" xfId="23"/>
    <cellStyle name="Input 3 27" xfId="24"/>
    <cellStyle name="常规 2 4 11 4" xfId="25"/>
    <cellStyle name="常规 2 2 4 3 2 6 2 3" xfId="26"/>
    <cellStyle name="Calculation 13 5" xfId="27"/>
    <cellStyle name="常规 2 2 6 4 6 4" xfId="28"/>
    <cellStyle name="Calculation 10" xfId="29"/>
    <cellStyle name="常规 2 9 3 3 7" xfId="30"/>
    <cellStyle name="常规 12 3 2 2 2" xfId="31"/>
    <cellStyle name="货币" xfId="32" builtinId="4"/>
    <cellStyle name="常规 2 2 3 2 2 3 4 2 4" xfId="33"/>
    <cellStyle name="常规 3 4 2 3 8 2 2" xfId="34"/>
    <cellStyle name="常规 3 3 4 5 5 2 4" xfId="35"/>
    <cellStyle name="千位分隔[0]" xfId="36" builtinId="6"/>
    <cellStyle name="常规 2 6 2 5 3" xfId="37"/>
    <cellStyle name="40% - 强调文字颜色 3" xfId="38" builtinId="39"/>
    <cellStyle name="常规 2 5 3 2 2 11 3 3" xfId="39"/>
    <cellStyle name="常规 3 5 3 2 9 4" xfId="40"/>
    <cellStyle name="Output 2 9 2" xfId="41"/>
    <cellStyle name="差" xfId="42" builtinId="27"/>
    <cellStyle name="常规 3 5 2 2 4 5 2 3" xfId="43"/>
    <cellStyle name="常规 2 2 2 6 11" xfId="44"/>
    <cellStyle name="常规 2 4 5 3 2 6 4" xfId="45"/>
    <cellStyle name="常规 2 3 5 2 2 6 6" xfId="46"/>
    <cellStyle name="常规 12 8 3" xfId="47"/>
    <cellStyle name="常规 2 3 2 7 2 2" xfId="48"/>
    <cellStyle name="Calculation 11 16 2" xfId="49"/>
    <cellStyle name="Calculation 11 21 2" xfId="50"/>
    <cellStyle name="常规 2 2 4 5 9 4" xfId="51"/>
    <cellStyle name="Note 16 2 3" xfId="52"/>
    <cellStyle name="常规 3 7 5 8 3" xfId="53"/>
    <cellStyle name="常规 3 3 2 2 4 2 4 2 4" xfId="54"/>
    <cellStyle name="常规 3 4 6 7 2 4" xfId="55"/>
    <cellStyle name="Input 17 2 4" xfId="56"/>
    <cellStyle name="千位分隔" xfId="57" builtinId="3"/>
    <cellStyle name="Calculation 14 11" xfId="58"/>
    <cellStyle name="常规 2 2 2 3 4 3 2" xfId="59"/>
    <cellStyle name="Calculation 13 27 2" xfId="60"/>
    <cellStyle name="Calculation 13 32 2" xfId="61"/>
    <cellStyle name="常规 2 4 3 3 3 2 5 2 2" xfId="62"/>
    <cellStyle name="常规 2 4 7 2 9 2 2" xfId="63"/>
    <cellStyle name="常规 6 2 6 3 3" xfId="64"/>
    <cellStyle name="常规 12 2 3" xfId="65"/>
    <cellStyle name="Calculation 11 10 2" xfId="66"/>
    <cellStyle name="常规 2 2 4 5 3 4" xfId="67"/>
    <cellStyle name="常规 10 9 2 4" xfId="68"/>
    <cellStyle name="60% - 强调文字颜色 3" xfId="69" builtinId="40"/>
    <cellStyle name="常规 2 5 2 2 4 11 3" xfId="70"/>
    <cellStyle name="超链接" xfId="71" builtinId="8"/>
    <cellStyle name="常规 3 7 8 2" xfId="72"/>
    <cellStyle name="常规 2 2 6 3 2 10 4" xfId="73"/>
    <cellStyle name="Calculation 2 25" xfId="74"/>
    <cellStyle name="Calculation 2 30" xfId="75"/>
    <cellStyle name="常规 3 3 4 7 3" xfId="76"/>
    <cellStyle name="百分比" xfId="77" builtinId="5"/>
    <cellStyle name="常规 3 5 2 2 2 3 3" xfId="78"/>
    <cellStyle name="Input 12 38 2" xfId="79"/>
    <cellStyle name="常规 2 5 2 2 3 2 8 4" xfId="80"/>
    <cellStyle name="Note 5 2 3" xfId="81"/>
    <cellStyle name="已访问的超链接" xfId="82" builtinId="9"/>
    <cellStyle name="常规 6 13" xfId="83"/>
    <cellStyle name="常规 2 2 2 2 2 8 2 2" xfId="84"/>
    <cellStyle name="Calculation 11 25 2" xfId="85"/>
    <cellStyle name="Calculation 11 30 2" xfId="86"/>
    <cellStyle name="常规 3 4 3 2 3 2 3 2" xfId="87"/>
    <cellStyle name="常规 2 2 6 8 4" xfId="88"/>
    <cellStyle name="常规 4 3 2 8 2 3" xfId="89"/>
    <cellStyle name="Calculation 9 4 2" xfId="90"/>
    <cellStyle name="常规 3 3 2 2 2 3 7" xfId="91"/>
    <cellStyle name="常规 3 4 2 2 2 2 3 4" xfId="92"/>
    <cellStyle name="常规 2 3 4 10 4" xfId="93"/>
    <cellStyle name="注释" xfId="94" builtinId="10"/>
    <cellStyle name="常规 10 9 2 3" xfId="95"/>
    <cellStyle name="常规 2 4 3 2 2 8 6" xfId="96"/>
    <cellStyle name="60% - 强调文字颜色 2" xfId="97" builtinId="36"/>
    <cellStyle name="标题 4" xfId="98" builtinId="19"/>
    <cellStyle name="常规 2 4 3 3 2 5" xfId="99"/>
    <cellStyle name="常规 3 9 4 3" xfId="100"/>
    <cellStyle name="Input 13 14 2" xfId="101"/>
    <cellStyle name="Comma 2" xfId="102"/>
    <cellStyle name="常规 2 3 11 2 2" xfId="103"/>
    <cellStyle name="Calculation 15 2 2 2" xfId="104"/>
    <cellStyle name="常规 2 2 3 6 4 2" xfId="105"/>
    <cellStyle name="常规 2 4 7 8 6" xfId="106"/>
    <cellStyle name="常规 6 5" xfId="107"/>
    <cellStyle name="Calculation 6 2 2 2" xfId="108"/>
    <cellStyle name="警告文本" xfId="109" builtinId="11"/>
    <cellStyle name="常规 2 2 3 3 2 7 2 2" xfId="110"/>
    <cellStyle name="Input 2 10" xfId="111"/>
    <cellStyle name="Calculation 3 23" xfId="112"/>
    <cellStyle name="Calculation 3 18" xfId="113"/>
    <cellStyle name="标题" xfId="114" builtinId="15"/>
    <cellStyle name="常规 6 2 2 2 3 3 5" xfId="115"/>
    <cellStyle name="Total 2 21 2" xfId="116"/>
    <cellStyle name="Total 2 16 2" xfId="117"/>
    <cellStyle name="常规 2 3 3 2 5" xfId="118"/>
    <cellStyle name="Calculation 15 19" xfId="119"/>
    <cellStyle name="Calculation 15 24" xfId="120"/>
    <cellStyle name="常规 2 3 2 5 3 2 6" xfId="121"/>
    <cellStyle name="常规 3 3 2 2 5 3 2 3" xfId="122"/>
    <cellStyle name="Calculation 20 2" xfId="123"/>
    <cellStyle name="Calculation 15 2" xfId="124"/>
    <cellStyle name="常规 3 2 4 2 11 2" xfId="125"/>
    <cellStyle name="解释性文本" xfId="126" builtinId="53"/>
    <cellStyle name="常规 12 3 5" xfId="127"/>
    <cellStyle name="常规 2 5 3 3 7 3" xfId="128"/>
    <cellStyle name="Total 2 2 3" xfId="129"/>
    <cellStyle name="常规 2 2 3 2 8 2 4" xfId="130"/>
    <cellStyle name="常规 2 4 3 3 2 2 5 2" xfId="131"/>
    <cellStyle name="常规 2 2 3 4 7 2 4" xfId="132"/>
    <cellStyle name="常规 2 3 3 5 7 2 2" xfId="133"/>
    <cellStyle name="Calculation 11 7" xfId="134"/>
    <cellStyle name="常规 2 6 7 3 3 3" xfId="135"/>
    <cellStyle name="常规 10 3 6 2" xfId="136"/>
    <cellStyle name="标题 1" xfId="137" builtinId="16"/>
    <cellStyle name="常规 6 3 2 3 4 2 4" xfId="138"/>
    <cellStyle name="常规 2 4 3 3 2 2" xfId="139"/>
    <cellStyle name="Output 2 17 2" xfId="140"/>
    <cellStyle name="常规 2 4 8 6 5" xfId="141"/>
    <cellStyle name="常规 2 3 3 5 7 2 3" xfId="142"/>
    <cellStyle name="Calculation 11 8" xfId="143"/>
    <cellStyle name="Input 2 10 2" xfId="144"/>
    <cellStyle name="常规 3 3 2 5 6 2 4" xfId="145"/>
    <cellStyle name="常规 10 3 6 3" xfId="146"/>
    <cellStyle name="Calculation 3 23 2" xfId="147"/>
    <cellStyle name="Calculation 3 18 2" xfId="148"/>
    <cellStyle name="标题 2" xfId="149" builtinId="17"/>
    <cellStyle name="常规 2 4 3 3 2 3" xfId="150"/>
    <cellStyle name="常规 10 9 2 2" xfId="151"/>
    <cellStyle name="常规 2 4 3 2 2 8 5" xfId="152"/>
    <cellStyle name="60% - 强调文字颜色 1" xfId="153" builtinId="32"/>
    <cellStyle name="常规 2 6 4 3 3" xfId="154"/>
    <cellStyle name="常规 2 2 3 2 2 3 2 2" xfId="155"/>
    <cellStyle name="常规 2 4 3 6 7 2 2" xfId="156"/>
    <cellStyle name="Calculation 11 9" xfId="157"/>
    <cellStyle name="常规 3 3 2 2 6 2" xfId="158"/>
    <cellStyle name="常规 3 3 4 2 3 9 2" xfId="159"/>
    <cellStyle name="常规 2 3 3 5 7 2 4" xfId="160"/>
    <cellStyle name="常规 10 3 6 4" xfId="161"/>
    <cellStyle name="标题 3" xfId="162" builtinId="18"/>
    <cellStyle name="常规 2 4 3 3 2 4" xfId="163"/>
    <cellStyle name="60% - 强调文字颜色 4" xfId="164" builtinId="44"/>
    <cellStyle name="输出" xfId="165" builtinId="21"/>
    <cellStyle name="常规 6 2 2 2 2 2 7 2 4" xfId="166"/>
    <cellStyle name="Input 7 2 4" xfId="167"/>
    <cellStyle name="常规 2 4 2 2 4 3 4" xfId="168"/>
    <cellStyle name="Calculation 12 2 4" xfId="169"/>
    <cellStyle name="常规 2 4 3 2 2 3 2 6" xfId="170"/>
    <cellStyle name="常规 2 7 2 2 7 4" xfId="171"/>
    <cellStyle name="Note 60" xfId="172"/>
    <cellStyle name="Note 55" xfId="173"/>
    <cellStyle name="计算" xfId="174" builtinId="22"/>
    <cellStyle name="常规 2 3 5 2 7 2 3" xfId="175"/>
    <cellStyle name="常规 2 3 3 2 2 2 4 2 4" xfId="176"/>
    <cellStyle name="常规 2 2 3 2 2 3 6 2 2" xfId="177"/>
    <cellStyle name="常规 2 4 3 3 2 2 2 2 4" xfId="178"/>
    <cellStyle name="Calculation 15 9 2" xfId="179"/>
    <cellStyle name="常规 2 3 5 2 2 4 6" xfId="180"/>
    <cellStyle name="常规 12 6 3" xfId="181"/>
    <cellStyle name="Calculation 11 14 2" xfId="182"/>
    <cellStyle name="常规 2 2 4 5 7 4" xfId="183"/>
    <cellStyle name="检查单元格" xfId="184" builtinId="23"/>
    <cellStyle name="常规 2 3 2 5 2 12" xfId="185"/>
    <cellStyle name="常规 2 2 3 2 11 2" xfId="186"/>
    <cellStyle name="常规 3 3 5 2 11 3 3" xfId="187"/>
    <cellStyle name="常规 13 5" xfId="188"/>
    <cellStyle name="常规 2 3 3 8 2 3" xfId="189"/>
    <cellStyle name="Input 9 24 2" xfId="190"/>
    <cellStyle name="Input 9 19 2" xfId="191"/>
    <cellStyle name="20% - 强调文字颜色 6" xfId="192" builtinId="50"/>
    <cellStyle name="Calculation 13 28 2" xfId="193"/>
    <cellStyle name="Calculation 13 33 2" xfId="194"/>
    <cellStyle name="常规 2 5 5 3 2 2" xfId="195"/>
    <cellStyle name="常规 2 2 2 2 2 3 6" xfId="196"/>
    <cellStyle name="常规 2 4 2 4 2 3 2" xfId="197"/>
    <cellStyle name="常规 2 3 3 6 7 6" xfId="198"/>
    <cellStyle name="Calculation 10 29" xfId="199"/>
    <cellStyle name="Calculation 10 34" xfId="200"/>
    <cellStyle name="常规 2 3 2 3 2 3 4" xfId="201"/>
    <cellStyle name="强调文字颜色 2" xfId="202" builtinId="33"/>
    <cellStyle name="常规 6 3 4 9 2 3" xfId="203"/>
    <cellStyle name="常规 2 2 2 5" xfId="204"/>
    <cellStyle name="Calculation 14 36 2" xfId="205"/>
    <cellStyle name="常规 3 3 8 2 3" xfId="206"/>
    <cellStyle name="链接单元格" xfId="207" builtinId="24"/>
    <cellStyle name="常规 2 5 6 9 5" xfId="208"/>
    <cellStyle name="Input 14 11" xfId="209"/>
    <cellStyle name="Calculation 10 9 2" xfId="210"/>
    <cellStyle name="常规 3 3 2 2 5 2 2" xfId="211"/>
    <cellStyle name="常规 3 3 4 2 3 8 2 2" xfId="212"/>
    <cellStyle name="Calculation 11 37" xfId="213"/>
    <cellStyle name="常规 3 3 2 2 3 2 8 4" xfId="214"/>
    <cellStyle name="常规 3 4 2 2 2 3 2 5 4" xfId="215"/>
    <cellStyle name="常规 2 2 3 2 3 5 2" xfId="216"/>
    <cellStyle name="Calculation 10 14 2" xfId="217"/>
    <cellStyle name="常规 3 3 3 4 6" xfId="218"/>
    <cellStyle name="Note 3 33" xfId="219"/>
    <cellStyle name="Note 3 28" xfId="220"/>
    <cellStyle name="常规 10 3 2 13" xfId="221"/>
    <cellStyle name="常规 3 3 3 5 4" xfId="222"/>
    <cellStyle name="汇总" xfId="223" builtinId="25"/>
    <cellStyle name="好" xfId="224" builtinId="26"/>
    <cellStyle name="常规 6 2 5 8 2 2" xfId="225"/>
    <cellStyle name="常规 2 2 2 2 2 10 2" xfId="226"/>
    <cellStyle name="常规 2 3 2 7 3" xfId="227"/>
    <cellStyle name="常规 3 2 4 2 8 6" xfId="228"/>
    <cellStyle name="Calculation 11 17" xfId="229"/>
    <cellStyle name="Calculation 11 22" xfId="230"/>
    <cellStyle name="常规 2 3 3 2 4 3 2 6" xfId="231"/>
    <cellStyle name="常规 8 3 2 8 2 4" xfId="232"/>
    <cellStyle name="Calculation 12 7 2" xfId="233"/>
    <cellStyle name="常规 3 13 4" xfId="234"/>
    <cellStyle name="适中" xfId="235" builtinId="28"/>
    <cellStyle name="常规 3 7 4 5" xfId="236"/>
    <cellStyle name="常规 2 6 4 2 11 3 3" xfId="237"/>
    <cellStyle name="常规 2 2 2 2 2 3 5" xfId="238"/>
    <cellStyle name="常规 2 3 3 6 7 5" xfId="239"/>
    <cellStyle name="Calculation 10 28" xfId="240"/>
    <cellStyle name="Calculation 10 33" xfId="241"/>
    <cellStyle name="常规 2 3 2 3 2 3 3" xfId="242"/>
    <cellStyle name="常规 2 3 2 2 9" xfId="243"/>
    <cellStyle name="20% - 强调文字颜色 5" xfId="244" builtinId="46"/>
    <cellStyle name="常规 2 2 4 2 2 2 6 2 4" xfId="245"/>
    <cellStyle name="Input 16 5 2" xfId="246"/>
    <cellStyle name="强调文字颜色 1" xfId="247" builtinId="29"/>
    <cellStyle name="常规 6 3 4 9 2 2" xfId="248"/>
    <cellStyle name="常规 6 2 3 2 10 4" xfId="249"/>
    <cellStyle name="常规 2 2 2 4" xfId="250"/>
    <cellStyle name="常规 2 3 2 2 5" xfId="251"/>
    <cellStyle name="Calculation 10 19" xfId="252"/>
    <cellStyle name="Calculation 10 24" xfId="253"/>
    <cellStyle name="20% - 强调文字颜色 1" xfId="254" builtinId="30"/>
    <cellStyle name="Calculation 15 10 2" xfId="255"/>
    <cellStyle name="40% - 强调文字颜色 1" xfId="256" builtinId="31"/>
    <cellStyle name="常规 2 3 2 2 2 5 3 3 2" xfId="257"/>
    <cellStyle name="Calculation 8 7 2" xfId="258"/>
    <cellStyle name="常规 2 3 3 2 4 2 11 2" xfId="259"/>
    <cellStyle name="常规 3 3 3 2 2 3 3 3 2" xfId="260"/>
    <cellStyle name="常规 2 6 2 4 3 3 2 2" xfId="261"/>
    <cellStyle name="Calculation 13 2 3" xfId="262"/>
    <cellStyle name="常规 2 2 2 2 2 3 2" xfId="263"/>
    <cellStyle name="常规 2 3 3 6 7 2" xfId="264"/>
    <cellStyle name="常规 8 4 3 3 3 2" xfId="265"/>
    <cellStyle name="常规 2 3 2 2 6" xfId="266"/>
    <cellStyle name="Calculation 10 25" xfId="267"/>
    <cellStyle name="Calculation 10 30" xfId="268"/>
    <cellStyle name="20% - 强调文字颜色 2" xfId="269" builtinId="34"/>
    <cellStyle name="常规 2 2 4 2 4 5 2 2" xfId="270"/>
    <cellStyle name="常规 3 3 3 4 6 4" xfId="271"/>
    <cellStyle name="常规 2 2 2 2 2 5 2 6" xfId="272"/>
    <cellStyle name="常规 2 2 3 2 3 5 2 4" xfId="273"/>
    <cellStyle name="常规 2 7 6 3 5" xfId="274"/>
    <cellStyle name="常规 3 3 2 2 3 2 11 3 3" xfId="275"/>
    <cellStyle name="Calculation 51 2" xfId="276"/>
    <cellStyle name="Calculation 46 2" xfId="277"/>
    <cellStyle name="常规 3 2 3 2 10 2" xfId="278"/>
    <cellStyle name="常规 2 3 3 2 2 2 5 2 4" xfId="279"/>
    <cellStyle name="常规 2 2 3 2 2 3 7 2 2" xfId="280"/>
    <cellStyle name="常规 3 4 5 2 11 2 3" xfId="281"/>
    <cellStyle name="Calculation 16 9 2" xfId="282"/>
    <cellStyle name="常规 2 4 3 3 2 2 3 2 4" xfId="283"/>
    <cellStyle name="Input 14 33 2" xfId="284"/>
    <cellStyle name="Input 14 28 2" xfId="285"/>
    <cellStyle name="常规 2 4 5 4 8 2" xfId="286"/>
    <cellStyle name="常规 2 4 4 2 2 2 10 4" xfId="287"/>
    <cellStyle name="Calculation 13 2 4" xfId="288"/>
    <cellStyle name="40% - 强调文字颜色 2" xfId="289" builtinId="35"/>
    <cellStyle name="强调文字颜色 3" xfId="290" builtinId="37"/>
    <cellStyle name="常规 6 3 4 9 2 4" xfId="291"/>
    <cellStyle name="常规 2 2 2 6" xfId="292"/>
    <cellStyle name="强调文字颜色 4" xfId="293" builtinId="41"/>
    <cellStyle name="常规 2 2 2 7" xfId="294"/>
    <cellStyle name="Calculation 13 2 2 2" xfId="295"/>
    <cellStyle name="常规 2 4 4 2 3 11" xfId="296"/>
    <cellStyle name="常规 2 6 4 2 11 3 2" xfId="297"/>
    <cellStyle name="常规 2 2 2 2 2 3 4" xfId="298"/>
    <cellStyle name="常规 2 3 3 6 7 4" xfId="299"/>
    <cellStyle name="Calculation 10 27" xfId="300"/>
    <cellStyle name="Calculation 10 32" xfId="301"/>
    <cellStyle name="常规 2 3 2 3 2 3 2" xfId="302"/>
    <cellStyle name="常规 2 3 2 2 8" xfId="303"/>
    <cellStyle name="20% - 强调文字颜色 4" xfId="304" builtinId="42"/>
    <cellStyle name="常规 2 2 4 2 2 2 6 2 3" xfId="305"/>
    <cellStyle name="40% - 强调文字颜色 4" xfId="306" builtinId="43"/>
    <cellStyle name="强调文字颜色 5" xfId="307" builtinId="45"/>
    <cellStyle name="常规 2 2 2 8" xfId="308"/>
    <cellStyle name="常规 2 3 5 3 2 2 2 3" xfId="309"/>
    <cellStyle name="Input 6 24 2" xfId="310"/>
    <cellStyle name="Input 6 19 2" xfId="311"/>
    <cellStyle name="常规 2 2 2 3 3 6 4" xfId="312"/>
    <cellStyle name="常规 8 5 3 2 4" xfId="313"/>
    <cellStyle name="常规 2 4 3 5 8" xfId="314"/>
    <cellStyle name="Calculation 7 37 2" xfId="315"/>
    <cellStyle name="40% - 强调文字颜色 5" xfId="316" builtinId="47"/>
    <cellStyle name="60% - 强调文字颜色 5" xfId="317" builtinId="48"/>
    <cellStyle name="Calculation 14 2" xfId="318"/>
    <cellStyle name="强调文字颜色 6" xfId="319" builtinId="49"/>
    <cellStyle name="常规 2 2 2 3 3 2 5 2 2" xfId="320"/>
    <cellStyle name="常规 2 2 2 9" xfId="321"/>
    <cellStyle name="40% - 强调文字颜色 6" xfId="322" builtinId="51"/>
    <cellStyle name="常规 3 3 3 5 10 2" xfId="323"/>
    <cellStyle name="常规 3 4 7 3 2 2" xfId="324"/>
    <cellStyle name="Input 9 37 2" xfId="325"/>
    <cellStyle name="常规 2 4 12 2" xfId="326"/>
    <cellStyle name="60% - 强调文字颜色 6" xfId="327" builtinId="52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Accent3" xfId="508"/>
    <cellStyle name="常规 3 3 4 4 9 2 4" xfId="509"/>
    <cellStyle name="常规 2 5 6 5 3" xfId="510"/>
    <cellStyle name="常规 2 6 3 2 3 2 3" xfId="511"/>
    <cellStyle name="常规 6 2 4 9" xfId="512"/>
    <cellStyle name="常规 10 8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常规 2 3 2 2 3 2 9 4" xfId="4093"/>
    <cellStyle name="常规 2 5 3 2 2 2 3" xfId="4094"/>
    <cellStyle name="Input 8 34" xfId="4095"/>
    <cellStyle name="Input 8 29" xfId="4096"/>
    <cellStyle name="常规 3 3 2 2 2 3 2 6 4" xfId="4097"/>
    <cellStyle name="常规 3 3 4 5 8 2 2" xfId="4098"/>
    <cellStyle name="Calculation 7 21 2" xfId="4099"/>
    <cellStyle name="Calculation 7 16 2" xfId="4100"/>
    <cellStyle name="常规 2 4 2 2 3 2 1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92D050"/>
      <color rgb="00FFC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9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9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9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ref="K106:K121" si="0">DAY(EOMONTH(E106,0))-DAY(E106)+1</f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9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9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9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9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06:L121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9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9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9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9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9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9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9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9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9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si="1"/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9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1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9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1"/>
        <v>41.286</v>
      </c>
      <c r="M121" s="14"/>
    </row>
    <row r="122" spans="12:12">
      <c r="L122">
        <f>SUM(L3:L121)</f>
        <v>6391.54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showGridLines="0" tabSelected="1" workbookViewId="0">
      <selection activeCell="H12" sqref="H12"/>
    </sheetView>
  </sheetViews>
  <sheetFormatPr defaultColWidth="9" defaultRowHeight="15"/>
  <cols>
    <col min="1" max="1" width="7.375" style="28" customWidth="1"/>
    <col min="2" max="2" width="9" style="28"/>
    <col min="3" max="3" width="14.875" style="29" customWidth="1"/>
    <col min="4" max="4" width="5.75" style="29" customWidth="1"/>
    <col min="5" max="5" width="12" style="29" customWidth="1"/>
    <col min="6" max="6" width="22.25" style="29" customWidth="1"/>
    <col min="7" max="7" width="4.75" style="29" customWidth="1"/>
    <col min="8" max="8" width="20.625" style="29" customWidth="1"/>
    <col min="9" max="9" width="9" style="29" customWidth="1"/>
    <col min="10" max="10" width="9.625" style="29"/>
    <col min="11" max="12" width="9.375" style="29" customWidth="1"/>
    <col min="13" max="13" width="11.375" style="29" customWidth="1"/>
    <col min="14" max="16384" width="9" style="29"/>
  </cols>
  <sheetData>
    <row r="1" ht="38" customHeight="1" spans="1:13">
      <c r="A1" s="30" t="s">
        <v>300</v>
      </c>
      <c r="B1" s="30"/>
      <c r="C1" s="31"/>
      <c r="D1" s="31"/>
      <c r="E1" s="32"/>
      <c r="F1" s="31"/>
      <c r="G1" s="31"/>
      <c r="H1" s="31"/>
      <c r="I1" s="31"/>
      <c r="J1" s="31"/>
      <c r="K1" s="37"/>
      <c r="L1" s="37"/>
      <c r="M1" s="3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12" t="s">
        <v>9</v>
      </c>
      <c r="I2" s="12" t="s">
        <v>10</v>
      </c>
      <c r="J2" s="12" t="s">
        <v>11</v>
      </c>
      <c r="K2" s="12" t="s">
        <v>301</v>
      </c>
      <c r="L2" s="12" t="s">
        <v>302</v>
      </c>
      <c r="M2" s="12" t="s">
        <v>303</v>
      </c>
    </row>
    <row r="3" s="28" customFormat="1" ht="24" customHeight="1" spans="1:13">
      <c r="A3" s="3">
        <v>1</v>
      </c>
      <c r="B3" s="33" t="s">
        <v>136</v>
      </c>
      <c r="C3" s="4" t="s">
        <v>48</v>
      </c>
      <c r="D3" s="8" t="str">
        <f t="shared" ref="D3:D9" si="0">IF(MOD(MID(F3,17,1),2)=0,"女","男")</f>
        <v>男</v>
      </c>
      <c r="E3" s="9" t="s">
        <v>304</v>
      </c>
      <c r="F3" s="34" t="s">
        <v>137</v>
      </c>
      <c r="G3" s="34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2"/>
      <c r="I3" s="12" t="s">
        <v>20</v>
      </c>
      <c r="J3" s="12">
        <v>31</v>
      </c>
      <c r="K3" s="14">
        <v>59</v>
      </c>
      <c r="L3" s="14">
        <f>J3</f>
        <v>31</v>
      </c>
      <c r="M3" s="14">
        <f>SUM(K3:L3)</f>
        <v>90</v>
      </c>
    </row>
    <row r="4" s="28" customFormat="1" ht="24" customHeight="1" spans="1:13">
      <c r="A4" s="3">
        <v>2</v>
      </c>
      <c r="B4" s="33" t="s">
        <v>305</v>
      </c>
      <c r="C4" s="4" t="s">
        <v>111</v>
      </c>
      <c r="D4" s="8" t="str">
        <f t="shared" si="0"/>
        <v>男</v>
      </c>
      <c r="E4" s="9" t="s">
        <v>304</v>
      </c>
      <c r="F4" s="34" t="s">
        <v>306</v>
      </c>
      <c r="G4" s="34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2"/>
      <c r="I4" s="12" t="s">
        <v>20</v>
      </c>
      <c r="J4" s="12">
        <v>31</v>
      </c>
      <c r="K4" s="14">
        <v>59</v>
      </c>
      <c r="L4" s="14">
        <f>J4</f>
        <v>31</v>
      </c>
      <c r="M4" s="14">
        <f t="shared" ref="M3:M9" si="1">SUM(K4:L4)</f>
        <v>90</v>
      </c>
    </row>
    <row r="5" s="28" customFormat="1" ht="24" customHeight="1" spans="1:13">
      <c r="A5" s="3">
        <v>3</v>
      </c>
      <c r="B5" s="33" t="s">
        <v>307</v>
      </c>
      <c r="C5" s="4" t="s">
        <v>15</v>
      </c>
      <c r="D5" s="8" t="str">
        <f t="shared" si="0"/>
        <v>男</v>
      </c>
      <c r="E5" s="35">
        <v>44418</v>
      </c>
      <c r="F5" s="34" t="s">
        <v>308</v>
      </c>
      <c r="G5" s="33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2"/>
      <c r="I5" s="33" t="s">
        <v>20</v>
      </c>
      <c r="J5" s="12">
        <v>31</v>
      </c>
      <c r="K5" s="14">
        <v>59</v>
      </c>
      <c r="L5" s="14">
        <f t="shared" ref="L4:L9" si="2">J5</f>
        <v>31</v>
      </c>
      <c r="M5" s="14">
        <f t="shared" si="1"/>
        <v>90</v>
      </c>
    </row>
    <row r="6" s="28" customFormat="1" ht="24" customHeight="1" spans="1:13">
      <c r="A6" s="3">
        <v>4</v>
      </c>
      <c r="B6" s="33" t="s">
        <v>309</v>
      </c>
      <c r="C6" s="4" t="s">
        <v>87</v>
      </c>
      <c r="D6" s="8" t="str">
        <f t="shared" si="0"/>
        <v>女</v>
      </c>
      <c r="E6" s="35">
        <v>44425</v>
      </c>
      <c r="F6" s="34" t="s">
        <v>310</v>
      </c>
      <c r="G6" s="33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2"/>
      <c r="I6" s="33" t="s">
        <v>20</v>
      </c>
      <c r="J6" s="12">
        <v>31</v>
      </c>
      <c r="K6" s="14">
        <v>59</v>
      </c>
      <c r="L6" s="14">
        <f t="shared" si="2"/>
        <v>31</v>
      </c>
      <c r="M6" s="14">
        <f t="shared" si="1"/>
        <v>90</v>
      </c>
    </row>
    <row r="7" s="28" customFormat="1" ht="24" customHeight="1" spans="1:13">
      <c r="A7" s="3">
        <v>5</v>
      </c>
      <c r="B7" s="33" t="s">
        <v>311</v>
      </c>
      <c r="C7" s="4" t="s">
        <v>15</v>
      </c>
      <c r="D7" s="8" t="str">
        <f t="shared" si="0"/>
        <v>男</v>
      </c>
      <c r="E7" s="35">
        <v>44425</v>
      </c>
      <c r="F7" s="34" t="s">
        <v>312</v>
      </c>
      <c r="G7" s="33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2"/>
      <c r="I7" s="33" t="s">
        <v>20</v>
      </c>
      <c r="J7" s="12">
        <v>31</v>
      </c>
      <c r="K7" s="14">
        <v>59</v>
      </c>
      <c r="L7" s="14">
        <f t="shared" si="2"/>
        <v>31</v>
      </c>
      <c r="M7" s="14">
        <f t="shared" si="1"/>
        <v>90</v>
      </c>
    </row>
    <row r="8" s="28" customFormat="1" ht="24" customHeight="1" spans="1:13">
      <c r="A8" s="3">
        <v>6</v>
      </c>
      <c r="B8" s="33" t="s">
        <v>313</v>
      </c>
      <c r="C8" s="4" t="s">
        <v>48</v>
      </c>
      <c r="D8" s="8" t="str">
        <f t="shared" si="0"/>
        <v>女</v>
      </c>
      <c r="E8" s="35">
        <v>44433</v>
      </c>
      <c r="F8" s="34" t="s">
        <v>314</v>
      </c>
      <c r="G8" s="33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2"/>
      <c r="I8" s="33" t="s">
        <v>20</v>
      </c>
      <c r="J8" s="12">
        <v>31</v>
      </c>
      <c r="K8" s="14">
        <v>59</v>
      </c>
      <c r="L8" s="14">
        <f t="shared" si="2"/>
        <v>31</v>
      </c>
      <c r="M8" s="14">
        <f t="shared" si="1"/>
        <v>90</v>
      </c>
    </row>
    <row r="9" s="28" customFormat="1" ht="24" customHeight="1" spans="1:13">
      <c r="A9" s="3">
        <v>7</v>
      </c>
      <c r="B9" s="33" t="s">
        <v>315</v>
      </c>
      <c r="C9" s="4" t="s">
        <v>15</v>
      </c>
      <c r="D9" s="8" t="str">
        <f t="shared" si="0"/>
        <v>男</v>
      </c>
      <c r="E9" s="35">
        <v>44440</v>
      </c>
      <c r="F9" s="34" t="s">
        <v>316</v>
      </c>
      <c r="G9" s="33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2"/>
      <c r="I9" s="33" t="s">
        <v>20</v>
      </c>
      <c r="J9" s="12">
        <v>31</v>
      </c>
      <c r="K9" s="14">
        <v>59</v>
      </c>
      <c r="L9" s="14">
        <f t="shared" si="2"/>
        <v>31</v>
      </c>
      <c r="M9" s="14">
        <f t="shared" si="1"/>
        <v>90</v>
      </c>
    </row>
    <row r="10" s="28" customFormat="1" ht="24" customHeight="1" spans="1:13">
      <c r="A10" s="3">
        <v>8</v>
      </c>
      <c r="B10" s="33" t="s">
        <v>317</v>
      </c>
      <c r="C10" s="4" t="s">
        <v>15</v>
      </c>
      <c r="D10" s="8" t="str">
        <f t="shared" ref="D10:D25" si="3">IF(MOD(MID(F10,17,1),2)=0,"女","男")</f>
        <v>男</v>
      </c>
      <c r="E10" s="35">
        <v>44446</v>
      </c>
      <c r="F10" s="34" t="s">
        <v>318</v>
      </c>
      <c r="G10" s="33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2"/>
      <c r="I10" s="33" t="s">
        <v>20</v>
      </c>
      <c r="J10" s="12">
        <v>31</v>
      </c>
      <c r="K10" s="14">
        <v>59</v>
      </c>
      <c r="L10" s="14">
        <f t="shared" ref="L10:L24" si="4">J10</f>
        <v>31</v>
      </c>
      <c r="M10" s="14">
        <f t="shared" ref="M10:M25" si="5">SUM(K10:L10)</f>
        <v>90</v>
      </c>
    </row>
    <row r="11" s="28" customFormat="1" ht="24" customHeight="1" spans="1:13">
      <c r="A11" s="3">
        <v>9</v>
      </c>
      <c r="B11" s="33" t="s">
        <v>319</v>
      </c>
      <c r="C11" s="4" t="s">
        <v>15</v>
      </c>
      <c r="D11" s="8" t="str">
        <f t="shared" si="3"/>
        <v>男</v>
      </c>
      <c r="E11" s="35">
        <v>44446</v>
      </c>
      <c r="F11" s="34" t="s">
        <v>320</v>
      </c>
      <c r="G11" s="33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2"/>
      <c r="I11" s="33" t="s">
        <v>20</v>
      </c>
      <c r="J11" s="12">
        <v>31</v>
      </c>
      <c r="K11" s="14">
        <v>59</v>
      </c>
      <c r="L11" s="14">
        <f t="shared" si="4"/>
        <v>31</v>
      </c>
      <c r="M11" s="14">
        <f t="shared" si="5"/>
        <v>90</v>
      </c>
    </row>
    <row r="12" s="28" customFormat="1" ht="24" customHeight="1" spans="1:13">
      <c r="A12" s="3">
        <v>10</v>
      </c>
      <c r="B12" s="33" t="s">
        <v>321</v>
      </c>
      <c r="C12" s="4" t="s">
        <v>15</v>
      </c>
      <c r="D12" s="8" t="str">
        <f t="shared" si="3"/>
        <v>男</v>
      </c>
      <c r="E12" s="35">
        <v>44446</v>
      </c>
      <c r="F12" s="34" t="s">
        <v>322</v>
      </c>
      <c r="G12" s="33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2"/>
      <c r="I12" s="33" t="s">
        <v>20</v>
      </c>
      <c r="J12" s="12">
        <v>31</v>
      </c>
      <c r="K12" s="14">
        <v>59</v>
      </c>
      <c r="L12" s="14">
        <f t="shared" si="4"/>
        <v>31</v>
      </c>
      <c r="M12" s="14">
        <f t="shared" si="5"/>
        <v>90</v>
      </c>
    </row>
    <row r="13" s="28" customFormat="1" ht="24" customHeight="1" spans="1:13">
      <c r="A13" s="3">
        <v>11</v>
      </c>
      <c r="B13" s="33" t="s">
        <v>323</v>
      </c>
      <c r="C13" s="4" t="s">
        <v>15</v>
      </c>
      <c r="D13" s="8" t="str">
        <f t="shared" si="3"/>
        <v>男</v>
      </c>
      <c r="E13" s="35">
        <v>44446</v>
      </c>
      <c r="F13" s="34" t="s">
        <v>324</v>
      </c>
      <c r="G13" s="33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2"/>
      <c r="I13" s="33" t="s">
        <v>20</v>
      </c>
      <c r="J13" s="12">
        <v>31</v>
      </c>
      <c r="K13" s="14">
        <v>59</v>
      </c>
      <c r="L13" s="14">
        <f t="shared" si="4"/>
        <v>31</v>
      </c>
      <c r="M13" s="14">
        <f t="shared" si="5"/>
        <v>90</v>
      </c>
    </row>
    <row r="14" s="28" customFormat="1" ht="24" customHeight="1" spans="1:13">
      <c r="A14" s="3">
        <v>12</v>
      </c>
      <c r="B14" s="33" t="s">
        <v>325</v>
      </c>
      <c r="C14" s="4" t="s">
        <v>34</v>
      </c>
      <c r="D14" s="8" t="str">
        <f t="shared" si="3"/>
        <v>女</v>
      </c>
      <c r="E14" s="35">
        <v>44452</v>
      </c>
      <c r="F14" s="34" t="s">
        <v>326</v>
      </c>
      <c r="G14" s="33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2"/>
      <c r="I14" s="33" t="s">
        <v>20</v>
      </c>
      <c r="J14" s="12">
        <v>31</v>
      </c>
      <c r="K14" s="14">
        <v>59</v>
      </c>
      <c r="L14" s="14">
        <f t="shared" si="4"/>
        <v>31</v>
      </c>
      <c r="M14" s="14">
        <f t="shared" si="5"/>
        <v>90</v>
      </c>
    </row>
    <row r="15" s="28" customFormat="1" ht="24" customHeight="1" spans="1:13">
      <c r="A15" s="3">
        <v>13</v>
      </c>
      <c r="B15" s="33" t="s">
        <v>327</v>
      </c>
      <c r="C15" s="4" t="s">
        <v>34</v>
      </c>
      <c r="D15" s="8" t="str">
        <f t="shared" si="3"/>
        <v>女</v>
      </c>
      <c r="E15" s="35">
        <v>44452</v>
      </c>
      <c r="F15" s="34" t="s">
        <v>328</v>
      </c>
      <c r="G15" s="33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2"/>
      <c r="I15" s="33" t="s">
        <v>20</v>
      </c>
      <c r="J15" s="12">
        <v>31</v>
      </c>
      <c r="K15" s="14">
        <v>59</v>
      </c>
      <c r="L15" s="14">
        <f t="shared" si="4"/>
        <v>31</v>
      </c>
      <c r="M15" s="14">
        <f t="shared" si="5"/>
        <v>90</v>
      </c>
    </row>
    <row r="16" s="28" customFormat="1" ht="24" customHeight="1" spans="1:13">
      <c r="A16" s="3">
        <v>14</v>
      </c>
      <c r="B16" s="33" t="s">
        <v>329</v>
      </c>
      <c r="C16" s="4" t="s">
        <v>34</v>
      </c>
      <c r="D16" s="8" t="str">
        <f t="shared" si="3"/>
        <v>女</v>
      </c>
      <c r="E16" s="35">
        <v>44455</v>
      </c>
      <c r="F16" s="34" t="s">
        <v>330</v>
      </c>
      <c r="G16" s="33" t="str">
        <f>IF(LEN(F16)=18,(IF(LOOKUP(MOD(SUM(MID(F16,1,1)*7,MID(F16,2,1)*9,MID(F16,3,1)*10,MID(F16,4,1)*5,MID(F16,5,1)*8,MID(F16,6,1)*4,MID(F16,7,1)*2,MID(F16,8,1),MID(F16,9,1)*6,MID(F16,10,1)*3,MID(F16,11,1)*7,MID(F16,12,1)*9,MID(F16,13,1)*10,MID(F16,14,1)*5,MID(F16,15,1)*8,MID(F16,16,1)*4,MID(F16,17,1)*2),11),{0,1,2,3,4,5,6,7,8,9,10},{"1","0","x","9","8","7","6","5","4","3","2"})=RIGHT(F16,1),"√","×")),"身份证号长度不符")</f>
        <v>√</v>
      </c>
      <c r="H16" s="12"/>
      <c r="I16" s="33" t="s">
        <v>20</v>
      </c>
      <c r="J16" s="12">
        <v>31</v>
      </c>
      <c r="K16" s="14">
        <v>59</v>
      </c>
      <c r="L16" s="14">
        <f t="shared" si="4"/>
        <v>31</v>
      </c>
      <c r="M16" s="14">
        <f t="shared" si="5"/>
        <v>90</v>
      </c>
    </row>
    <row r="17" s="28" customFormat="1" ht="24" customHeight="1" spans="1:13">
      <c r="A17" s="3">
        <v>15</v>
      </c>
      <c r="B17" s="33" t="s">
        <v>331</v>
      </c>
      <c r="C17" s="4" t="s">
        <v>87</v>
      </c>
      <c r="D17" s="8" t="str">
        <f t="shared" si="3"/>
        <v>女</v>
      </c>
      <c r="E17" s="35">
        <v>44461</v>
      </c>
      <c r="F17" s="34" t="s">
        <v>332</v>
      </c>
      <c r="G17" s="33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2"/>
      <c r="I17" s="33" t="s">
        <v>20</v>
      </c>
      <c r="J17" s="12">
        <v>31</v>
      </c>
      <c r="K17" s="14">
        <v>59</v>
      </c>
      <c r="L17" s="14">
        <f t="shared" si="4"/>
        <v>31</v>
      </c>
      <c r="M17" s="14">
        <f t="shared" si="5"/>
        <v>90</v>
      </c>
    </row>
    <row r="18" s="28" customFormat="1" ht="24" customHeight="1" spans="1:13">
      <c r="A18" s="3">
        <v>16</v>
      </c>
      <c r="B18" s="33" t="s">
        <v>333</v>
      </c>
      <c r="C18" s="4" t="s">
        <v>152</v>
      </c>
      <c r="D18" s="8" t="str">
        <f t="shared" si="3"/>
        <v>男</v>
      </c>
      <c r="E18" s="35">
        <v>44461</v>
      </c>
      <c r="F18" s="34" t="s">
        <v>334</v>
      </c>
      <c r="G18" s="33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2"/>
      <c r="I18" s="33" t="s">
        <v>20</v>
      </c>
      <c r="J18" s="12">
        <v>31</v>
      </c>
      <c r="K18" s="14">
        <v>59</v>
      </c>
      <c r="L18" s="14">
        <f t="shared" si="4"/>
        <v>31</v>
      </c>
      <c r="M18" s="14">
        <f t="shared" si="5"/>
        <v>90</v>
      </c>
    </row>
    <row r="19" s="28" customFormat="1" ht="24" customHeight="1" spans="1:13">
      <c r="A19" s="3">
        <v>17</v>
      </c>
      <c r="B19" s="33" t="s">
        <v>55</v>
      </c>
      <c r="C19" s="4" t="s">
        <v>335</v>
      </c>
      <c r="D19" s="8" t="str">
        <f t="shared" si="3"/>
        <v>女</v>
      </c>
      <c r="E19" s="35">
        <v>44466</v>
      </c>
      <c r="F19" s="34" t="s">
        <v>56</v>
      </c>
      <c r="G19" s="33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2"/>
      <c r="I19" s="33" t="s">
        <v>20</v>
      </c>
      <c r="J19" s="12">
        <v>31</v>
      </c>
      <c r="K19" s="14">
        <v>59</v>
      </c>
      <c r="L19" s="14">
        <f t="shared" si="4"/>
        <v>31</v>
      </c>
      <c r="M19" s="14">
        <f t="shared" si="5"/>
        <v>90</v>
      </c>
    </row>
    <row r="20" s="28" customFormat="1" ht="24" customHeight="1" spans="1:13">
      <c r="A20" s="3">
        <v>18</v>
      </c>
      <c r="B20" s="33" t="s">
        <v>336</v>
      </c>
      <c r="C20" s="4" t="s">
        <v>337</v>
      </c>
      <c r="D20" s="8" t="str">
        <f t="shared" si="3"/>
        <v>男</v>
      </c>
      <c r="E20" s="35">
        <v>44466</v>
      </c>
      <c r="F20" s="34" t="s">
        <v>338</v>
      </c>
      <c r="G20" s="33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2"/>
      <c r="I20" s="33" t="s">
        <v>20</v>
      </c>
      <c r="J20" s="12">
        <v>31</v>
      </c>
      <c r="K20" s="14">
        <v>59</v>
      </c>
      <c r="L20" s="14">
        <f t="shared" si="4"/>
        <v>31</v>
      </c>
      <c r="M20" s="14">
        <f t="shared" si="5"/>
        <v>90</v>
      </c>
    </row>
    <row r="21" s="28" customFormat="1" ht="24" customHeight="1" spans="1:13">
      <c r="A21" s="3">
        <v>19</v>
      </c>
      <c r="B21" s="33" t="s">
        <v>339</v>
      </c>
      <c r="C21" s="4" t="s">
        <v>337</v>
      </c>
      <c r="D21" s="8" t="str">
        <f t="shared" si="3"/>
        <v>男</v>
      </c>
      <c r="E21" s="35">
        <v>44466</v>
      </c>
      <c r="F21" s="34" t="s">
        <v>340</v>
      </c>
      <c r="G21" s="33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2"/>
      <c r="I21" s="33" t="s">
        <v>20</v>
      </c>
      <c r="J21" s="12">
        <v>31</v>
      </c>
      <c r="K21" s="14">
        <v>59</v>
      </c>
      <c r="L21" s="14">
        <f t="shared" si="4"/>
        <v>31</v>
      </c>
      <c r="M21" s="14">
        <f t="shared" si="5"/>
        <v>90</v>
      </c>
    </row>
    <row r="22" s="28" customFormat="1" ht="24" customHeight="1" spans="1:13">
      <c r="A22" s="3">
        <v>20</v>
      </c>
      <c r="B22" s="33" t="s">
        <v>341</v>
      </c>
      <c r="C22" s="4" t="s">
        <v>342</v>
      </c>
      <c r="D22" s="8" t="str">
        <f t="shared" si="3"/>
        <v>女</v>
      </c>
      <c r="E22" s="35">
        <v>44466</v>
      </c>
      <c r="F22" s="34" t="s">
        <v>343</v>
      </c>
      <c r="G22" s="33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2"/>
      <c r="I22" s="33" t="s">
        <v>20</v>
      </c>
      <c r="J22" s="12">
        <v>31</v>
      </c>
      <c r="K22" s="14">
        <v>59</v>
      </c>
      <c r="L22" s="14">
        <f t="shared" si="4"/>
        <v>31</v>
      </c>
      <c r="M22" s="14">
        <f t="shared" si="5"/>
        <v>90</v>
      </c>
    </row>
    <row r="23" s="28" customFormat="1" ht="24" customHeight="1" spans="1:13">
      <c r="A23" s="3">
        <v>21</v>
      </c>
      <c r="B23" s="33" t="s">
        <v>344</v>
      </c>
      <c r="C23" s="4" t="s">
        <v>34</v>
      </c>
      <c r="D23" s="8" t="str">
        <f t="shared" si="3"/>
        <v>男</v>
      </c>
      <c r="E23" s="35">
        <v>44466</v>
      </c>
      <c r="F23" s="34" t="s">
        <v>345</v>
      </c>
      <c r="G23" s="33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2"/>
      <c r="I23" s="33" t="s">
        <v>20</v>
      </c>
      <c r="J23" s="12">
        <v>31</v>
      </c>
      <c r="K23" s="14">
        <v>59</v>
      </c>
      <c r="L23" s="14">
        <f t="shared" si="4"/>
        <v>31</v>
      </c>
      <c r="M23" s="14">
        <f t="shared" si="5"/>
        <v>90</v>
      </c>
    </row>
    <row r="24" s="28" customFormat="1" ht="24" customHeight="1" spans="1:13">
      <c r="A24" s="3">
        <v>22</v>
      </c>
      <c r="B24" s="33" t="s">
        <v>346</v>
      </c>
      <c r="C24" s="4" t="s">
        <v>15</v>
      </c>
      <c r="D24" s="8" t="s">
        <v>16</v>
      </c>
      <c r="E24" s="35">
        <v>44466</v>
      </c>
      <c r="F24" s="34" t="s">
        <v>347</v>
      </c>
      <c r="G24" s="33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2"/>
      <c r="I24" s="33" t="s">
        <v>20</v>
      </c>
      <c r="J24" s="12">
        <v>31</v>
      </c>
      <c r="K24" s="14">
        <v>59</v>
      </c>
      <c r="L24" s="14">
        <f t="shared" si="4"/>
        <v>31</v>
      </c>
      <c r="M24" s="14">
        <f t="shared" si="5"/>
        <v>90</v>
      </c>
    </row>
    <row r="25" s="28" customFormat="1" ht="24" customHeight="1" spans="1:14">
      <c r="A25" s="3">
        <v>23</v>
      </c>
      <c r="B25" s="33" t="s">
        <v>348</v>
      </c>
      <c r="C25" s="4" t="s">
        <v>15</v>
      </c>
      <c r="D25" s="8" t="s">
        <v>16</v>
      </c>
      <c r="E25" s="35">
        <v>44477</v>
      </c>
      <c r="F25" s="34" t="s">
        <v>349</v>
      </c>
      <c r="G25" s="33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2"/>
      <c r="I25" s="33" t="s">
        <v>20</v>
      </c>
      <c r="J25" s="12">
        <f t="shared" ref="J25:J51" si="6">DAY(EOMONTH(E25,0))-DAY(E25)+1</f>
        <v>24</v>
      </c>
      <c r="K25" s="14">
        <f>J25*1.966</f>
        <v>47.184</v>
      </c>
      <c r="L25" s="14">
        <f>J25*1</f>
        <v>24</v>
      </c>
      <c r="M25" s="14">
        <f t="shared" si="5"/>
        <v>71.184</v>
      </c>
      <c r="N25" s="38"/>
    </row>
    <row r="26" s="28" customFormat="1" ht="24" customHeight="1" spans="1:14">
      <c r="A26" s="3">
        <v>24</v>
      </c>
      <c r="B26" s="33" t="s">
        <v>350</v>
      </c>
      <c r="C26" s="4" t="s">
        <v>152</v>
      </c>
      <c r="D26" s="8" t="s">
        <v>16</v>
      </c>
      <c r="E26" s="35">
        <v>44478</v>
      </c>
      <c r="F26" s="34" t="s">
        <v>351</v>
      </c>
      <c r="G26" s="33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2" t="s">
        <v>352</v>
      </c>
      <c r="I26" s="33" t="s">
        <v>20</v>
      </c>
      <c r="J26" s="12">
        <f t="shared" si="6"/>
        <v>23</v>
      </c>
      <c r="K26" s="14">
        <v>0</v>
      </c>
      <c r="L26" s="14">
        <v>0</v>
      </c>
      <c r="M26" s="14">
        <v>0</v>
      </c>
      <c r="N26" s="38"/>
    </row>
    <row r="27" s="28" customFormat="1" ht="24" customHeight="1" spans="1:14">
      <c r="A27" s="3">
        <v>25</v>
      </c>
      <c r="B27" s="33" t="s">
        <v>353</v>
      </c>
      <c r="C27" s="4" t="s">
        <v>34</v>
      </c>
      <c r="D27" s="8" t="s">
        <v>31</v>
      </c>
      <c r="E27" s="35">
        <v>44478</v>
      </c>
      <c r="F27" s="34" t="s">
        <v>354</v>
      </c>
      <c r="G27" s="33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2"/>
      <c r="I27" s="33" t="s">
        <v>20</v>
      </c>
      <c r="J27" s="12">
        <f t="shared" si="6"/>
        <v>23</v>
      </c>
      <c r="K27" s="14">
        <f>J27*1.966</f>
        <v>45.218</v>
      </c>
      <c r="L27" s="14">
        <f>J27*1</f>
        <v>23</v>
      </c>
      <c r="M27" s="14">
        <f>SUM(K27:L27)</f>
        <v>68.218</v>
      </c>
      <c r="N27" s="38"/>
    </row>
    <row r="28" s="28" customFormat="1" ht="24" customHeight="1" spans="1:14">
      <c r="A28" s="3">
        <v>26</v>
      </c>
      <c r="B28" s="33" t="s">
        <v>355</v>
      </c>
      <c r="C28" s="4" t="s">
        <v>152</v>
      </c>
      <c r="D28" s="8" t="s">
        <v>16</v>
      </c>
      <c r="E28" s="35">
        <v>44478</v>
      </c>
      <c r="F28" s="34" t="s">
        <v>356</v>
      </c>
      <c r="G28" s="33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√</v>
      </c>
      <c r="H28" s="12"/>
      <c r="I28" s="33" t="s">
        <v>20</v>
      </c>
      <c r="J28" s="12">
        <f t="shared" si="6"/>
        <v>23</v>
      </c>
      <c r="K28" s="14">
        <f>J28*1.966</f>
        <v>45.218</v>
      </c>
      <c r="L28" s="14">
        <f>J28*1</f>
        <v>23</v>
      </c>
      <c r="M28" s="14">
        <f>SUM(K28:L28)</f>
        <v>68.218</v>
      </c>
      <c r="N28" s="38"/>
    </row>
    <row r="29" s="28" customFormat="1" ht="24" customHeight="1" spans="1:13">
      <c r="A29" s="3">
        <v>27</v>
      </c>
      <c r="B29" s="33" t="s">
        <v>249</v>
      </c>
      <c r="C29" s="4" t="s">
        <v>15</v>
      </c>
      <c r="D29" s="8" t="s">
        <v>16</v>
      </c>
      <c r="E29" s="35">
        <v>44480</v>
      </c>
      <c r="F29" s="34" t="s">
        <v>250</v>
      </c>
      <c r="G29" s="33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2" t="s">
        <v>357</v>
      </c>
      <c r="I29" s="33" t="s">
        <v>20</v>
      </c>
      <c r="J29" s="12">
        <f t="shared" si="6"/>
        <v>21</v>
      </c>
      <c r="K29" s="14">
        <v>0</v>
      </c>
      <c r="L29" s="14">
        <v>0</v>
      </c>
      <c r="M29" s="14">
        <v>0</v>
      </c>
    </row>
    <row r="30" s="28" customFormat="1" ht="24" customHeight="1" spans="1:13">
      <c r="A30" s="3">
        <v>28</v>
      </c>
      <c r="B30" s="33" t="s">
        <v>358</v>
      </c>
      <c r="C30" s="4" t="s">
        <v>15</v>
      </c>
      <c r="D30" s="8" t="s">
        <v>16</v>
      </c>
      <c r="E30" s="35">
        <v>44480</v>
      </c>
      <c r="F30" s="34" t="s">
        <v>359</v>
      </c>
      <c r="G30" s="33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2" t="s">
        <v>360</v>
      </c>
      <c r="I30" s="33" t="s">
        <v>20</v>
      </c>
      <c r="J30" s="12">
        <f t="shared" si="6"/>
        <v>21</v>
      </c>
      <c r="K30" s="14">
        <v>0</v>
      </c>
      <c r="L30" s="14">
        <v>0</v>
      </c>
      <c r="M30" s="14">
        <v>0</v>
      </c>
    </row>
    <row r="31" s="28" customFormat="1" ht="24" customHeight="1" spans="1:13">
      <c r="A31" s="3">
        <v>29</v>
      </c>
      <c r="B31" s="33" t="s">
        <v>361</v>
      </c>
      <c r="C31" s="4" t="s">
        <v>15</v>
      </c>
      <c r="D31" s="8" t="s">
        <v>16</v>
      </c>
      <c r="E31" s="35">
        <v>44480</v>
      </c>
      <c r="F31" s="34" t="s">
        <v>362</v>
      </c>
      <c r="G31" s="33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2" t="s">
        <v>363</v>
      </c>
      <c r="I31" s="33" t="s">
        <v>20</v>
      </c>
      <c r="J31" s="12">
        <f t="shared" si="6"/>
        <v>21</v>
      </c>
      <c r="K31" s="14">
        <v>0</v>
      </c>
      <c r="L31" s="14">
        <v>0</v>
      </c>
      <c r="M31" s="14">
        <v>0</v>
      </c>
    </row>
    <row r="32" s="28" customFormat="1" ht="24" customHeight="1" spans="1:13">
      <c r="A32" s="3">
        <v>30</v>
      </c>
      <c r="B32" s="33" t="s">
        <v>364</v>
      </c>
      <c r="C32" s="4" t="s">
        <v>15</v>
      </c>
      <c r="D32" s="8" t="s">
        <v>16</v>
      </c>
      <c r="E32" s="35">
        <v>44483</v>
      </c>
      <c r="F32" s="34" t="s">
        <v>365</v>
      </c>
      <c r="G32" s="33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2" t="s">
        <v>366</v>
      </c>
      <c r="I32" s="33" t="s">
        <v>20</v>
      </c>
      <c r="J32" s="12">
        <f t="shared" si="6"/>
        <v>18</v>
      </c>
      <c r="K32" s="14">
        <v>0</v>
      </c>
      <c r="L32" s="14">
        <v>0</v>
      </c>
      <c r="M32" s="14">
        <v>0</v>
      </c>
    </row>
    <row r="33" s="28" customFormat="1" ht="24" customHeight="1" spans="1:13">
      <c r="A33" s="3">
        <v>31</v>
      </c>
      <c r="B33" s="33" t="s">
        <v>367</v>
      </c>
      <c r="C33" s="4" t="s">
        <v>15</v>
      </c>
      <c r="D33" s="8" t="s">
        <v>31</v>
      </c>
      <c r="E33" s="35">
        <v>44483</v>
      </c>
      <c r="F33" s="34" t="s">
        <v>368</v>
      </c>
      <c r="G33" s="33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2"/>
      <c r="I33" s="33" t="s">
        <v>20</v>
      </c>
      <c r="J33" s="12">
        <f t="shared" si="6"/>
        <v>18</v>
      </c>
      <c r="K33" s="14">
        <f>J33*1.966</f>
        <v>35.388</v>
      </c>
      <c r="L33" s="14">
        <f>J33*1</f>
        <v>18</v>
      </c>
      <c r="M33" s="14">
        <f>SUM(K33:L33)</f>
        <v>53.388</v>
      </c>
    </row>
    <row r="34" s="28" customFormat="1" ht="24" customHeight="1" spans="1:13">
      <c r="A34" s="3">
        <v>32</v>
      </c>
      <c r="B34" s="33" t="s">
        <v>369</v>
      </c>
      <c r="C34" s="4" t="s">
        <v>15</v>
      </c>
      <c r="D34" s="8" t="s">
        <v>16</v>
      </c>
      <c r="E34" s="35">
        <v>44483</v>
      </c>
      <c r="F34" s="34" t="s">
        <v>370</v>
      </c>
      <c r="G34" s="33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2"/>
      <c r="I34" s="33" t="s">
        <v>20</v>
      </c>
      <c r="J34" s="12">
        <f t="shared" si="6"/>
        <v>18</v>
      </c>
      <c r="K34" s="14">
        <f>J34*1.966</f>
        <v>35.388</v>
      </c>
      <c r="L34" s="14">
        <f>J34*1</f>
        <v>18</v>
      </c>
      <c r="M34" s="14">
        <f>SUM(K34:L34)</f>
        <v>53.388</v>
      </c>
    </row>
    <row r="35" s="28" customFormat="1" ht="24" customHeight="1" spans="1:13">
      <c r="A35" s="3">
        <v>33</v>
      </c>
      <c r="B35" s="33" t="s">
        <v>371</v>
      </c>
      <c r="C35" s="4" t="s">
        <v>15</v>
      </c>
      <c r="D35" s="8" t="s">
        <v>16</v>
      </c>
      <c r="E35" s="35">
        <v>44483</v>
      </c>
      <c r="F35" s="34" t="s">
        <v>372</v>
      </c>
      <c r="G35" s="33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2"/>
      <c r="I35" s="33" t="s">
        <v>20</v>
      </c>
      <c r="J35" s="12">
        <f t="shared" si="6"/>
        <v>18</v>
      </c>
      <c r="K35" s="14">
        <f>J35*1.966</f>
        <v>35.388</v>
      </c>
      <c r="L35" s="14">
        <f>J35*1</f>
        <v>18</v>
      </c>
      <c r="M35" s="14">
        <f>SUM(K35:L35)</f>
        <v>53.388</v>
      </c>
    </row>
    <row r="36" s="28" customFormat="1" ht="24" customHeight="1" spans="1:15">
      <c r="A36" s="3">
        <v>34</v>
      </c>
      <c r="B36" s="33" t="s">
        <v>373</v>
      </c>
      <c r="C36" s="4" t="s">
        <v>15</v>
      </c>
      <c r="D36" s="8" t="s">
        <v>16</v>
      </c>
      <c r="E36" s="35">
        <v>44483</v>
      </c>
      <c r="F36" s="34" t="s">
        <v>374</v>
      </c>
      <c r="G36" s="33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2"/>
      <c r="I36" s="33" t="s">
        <v>20</v>
      </c>
      <c r="J36" s="12">
        <f t="shared" si="6"/>
        <v>18</v>
      </c>
      <c r="K36" s="14">
        <f>J36*1.966</f>
        <v>35.388</v>
      </c>
      <c r="L36" s="14">
        <f>J36*1</f>
        <v>18</v>
      </c>
      <c r="M36" s="14">
        <f>SUM(K36:L36)</f>
        <v>53.388</v>
      </c>
      <c r="O36" s="38"/>
    </row>
    <row r="37" s="28" customFormat="1" ht="24" customHeight="1" spans="1:13">
      <c r="A37" s="3">
        <v>35</v>
      </c>
      <c r="B37" s="33" t="s">
        <v>125</v>
      </c>
      <c r="C37" s="4" t="s">
        <v>48</v>
      </c>
      <c r="D37" s="8" t="s">
        <v>31</v>
      </c>
      <c r="E37" s="35">
        <v>44484</v>
      </c>
      <c r="F37" s="34" t="s">
        <v>126</v>
      </c>
      <c r="G37" s="33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2"/>
      <c r="I37" s="33" t="s">
        <v>20</v>
      </c>
      <c r="J37" s="12">
        <f t="shared" si="6"/>
        <v>17</v>
      </c>
      <c r="K37" s="14">
        <f t="shared" ref="K35:K51" si="7">J37*1.966</f>
        <v>33.422</v>
      </c>
      <c r="L37" s="14">
        <f t="shared" ref="L35:L51" si="8">J37*1</f>
        <v>17</v>
      </c>
      <c r="M37" s="14">
        <f t="shared" ref="M35:M51" si="9">SUM(K37:L37)</f>
        <v>50.422</v>
      </c>
    </row>
    <row r="38" s="28" customFormat="1" ht="24" customHeight="1" spans="1:16">
      <c r="A38" s="3">
        <v>36</v>
      </c>
      <c r="B38" s="33" t="s">
        <v>222</v>
      </c>
      <c r="C38" s="4" t="s">
        <v>15</v>
      </c>
      <c r="D38" s="8" t="s">
        <v>16</v>
      </c>
      <c r="E38" s="35">
        <v>44487</v>
      </c>
      <c r="F38" s="34" t="s">
        <v>223</v>
      </c>
      <c r="G38" s="33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2"/>
      <c r="I38" s="33" t="s">
        <v>20</v>
      </c>
      <c r="J38" s="12">
        <f t="shared" si="6"/>
        <v>14</v>
      </c>
      <c r="K38" s="14">
        <f t="shared" si="7"/>
        <v>27.524</v>
      </c>
      <c r="L38" s="14">
        <f t="shared" si="8"/>
        <v>14</v>
      </c>
      <c r="M38" s="14">
        <f t="shared" si="9"/>
        <v>41.524</v>
      </c>
      <c r="N38" s="38"/>
      <c r="P38" s="38"/>
    </row>
    <row r="39" s="28" customFormat="1" ht="24" customHeight="1" spans="1:14">
      <c r="A39" s="3">
        <v>37</v>
      </c>
      <c r="B39" s="33" t="s">
        <v>375</v>
      </c>
      <c r="C39" s="4" t="s">
        <v>15</v>
      </c>
      <c r="D39" s="8" t="s">
        <v>16</v>
      </c>
      <c r="E39" s="35">
        <v>44487</v>
      </c>
      <c r="F39" s="34" t="s">
        <v>376</v>
      </c>
      <c r="G39" s="33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2"/>
      <c r="I39" s="33" t="s">
        <v>20</v>
      </c>
      <c r="J39" s="12">
        <f t="shared" si="6"/>
        <v>14</v>
      </c>
      <c r="K39" s="14">
        <f t="shared" si="7"/>
        <v>27.524</v>
      </c>
      <c r="L39" s="14">
        <f t="shared" si="8"/>
        <v>14</v>
      </c>
      <c r="M39" s="14">
        <f t="shared" si="9"/>
        <v>41.524</v>
      </c>
      <c r="N39" s="38"/>
    </row>
    <row r="40" s="28" customFormat="1" ht="24" customHeight="1" spans="1:14">
      <c r="A40" s="3">
        <v>38</v>
      </c>
      <c r="B40" s="33" t="s">
        <v>377</v>
      </c>
      <c r="C40" s="4" t="s">
        <v>15</v>
      </c>
      <c r="D40" s="8" t="s">
        <v>16</v>
      </c>
      <c r="E40" s="35">
        <v>44487</v>
      </c>
      <c r="F40" s="34" t="s">
        <v>378</v>
      </c>
      <c r="G40" s="33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2"/>
      <c r="I40" s="33" t="s">
        <v>20</v>
      </c>
      <c r="J40" s="12">
        <f t="shared" si="6"/>
        <v>14</v>
      </c>
      <c r="K40" s="14">
        <f t="shared" si="7"/>
        <v>27.524</v>
      </c>
      <c r="L40" s="14">
        <f t="shared" si="8"/>
        <v>14</v>
      </c>
      <c r="M40" s="14">
        <f t="shared" si="9"/>
        <v>41.524</v>
      </c>
      <c r="N40" s="38"/>
    </row>
    <row r="41" s="28" customFormat="1" ht="24" customHeight="1" spans="1:14">
      <c r="A41" s="3">
        <v>39</v>
      </c>
      <c r="B41" s="33" t="s">
        <v>379</v>
      </c>
      <c r="C41" s="4" t="s">
        <v>15</v>
      </c>
      <c r="D41" s="8" t="s">
        <v>16</v>
      </c>
      <c r="E41" s="35">
        <v>44487</v>
      </c>
      <c r="F41" s="34" t="s">
        <v>380</v>
      </c>
      <c r="G41" s="33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2" t="s">
        <v>381</v>
      </c>
      <c r="I41" s="33" t="s">
        <v>20</v>
      </c>
      <c r="J41" s="12">
        <f t="shared" si="6"/>
        <v>14</v>
      </c>
      <c r="K41" s="14">
        <f t="shared" si="7"/>
        <v>27.524</v>
      </c>
      <c r="L41" s="14">
        <f t="shared" si="8"/>
        <v>14</v>
      </c>
      <c r="M41" s="14">
        <f t="shared" si="9"/>
        <v>41.524</v>
      </c>
      <c r="N41" s="38"/>
    </row>
    <row r="42" s="28" customFormat="1" ht="24" customHeight="1" spans="1:14">
      <c r="A42" s="3">
        <v>40</v>
      </c>
      <c r="B42" s="33" t="s">
        <v>382</v>
      </c>
      <c r="C42" s="4" t="s">
        <v>152</v>
      </c>
      <c r="D42" s="8" t="s">
        <v>16</v>
      </c>
      <c r="E42" s="35">
        <v>44487</v>
      </c>
      <c r="F42" s="34" t="s">
        <v>383</v>
      </c>
      <c r="G42" s="33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2"/>
      <c r="I42" s="33" t="s">
        <v>20</v>
      </c>
      <c r="J42" s="12">
        <f t="shared" si="6"/>
        <v>14</v>
      </c>
      <c r="K42" s="14">
        <f t="shared" si="7"/>
        <v>27.524</v>
      </c>
      <c r="L42" s="14">
        <f t="shared" si="8"/>
        <v>14</v>
      </c>
      <c r="M42" s="14">
        <f t="shared" si="9"/>
        <v>41.524</v>
      </c>
      <c r="N42" s="38"/>
    </row>
    <row r="43" s="28" customFormat="1" ht="24" customHeight="1" spans="1:14">
      <c r="A43" s="3">
        <v>41</v>
      </c>
      <c r="B43" s="33" t="s">
        <v>384</v>
      </c>
      <c r="C43" s="4" t="s">
        <v>152</v>
      </c>
      <c r="D43" s="8" t="s">
        <v>16</v>
      </c>
      <c r="E43" s="35">
        <v>44487</v>
      </c>
      <c r="F43" s="34" t="s">
        <v>385</v>
      </c>
      <c r="G43" s="33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2"/>
      <c r="I43" s="33" t="s">
        <v>20</v>
      </c>
      <c r="J43" s="12">
        <f t="shared" si="6"/>
        <v>14</v>
      </c>
      <c r="K43" s="14">
        <f t="shared" si="7"/>
        <v>27.524</v>
      </c>
      <c r="L43" s="14">
        <f t="shared" si="8"/>
        <v>14</v>
      </c>
      <c r="M43" s="14">
        <f t="shared" si="9"/>
        <v>41.524</v>
      </c>
      <c r="N43" s="38"/>
    </row>
    <row r="44" s="28" customFormat="1" ht="24" customHeight="1" spans="1:14">
      <c r="A44" s="3">
        <v>42</v>
      </c>
      <c r="B44" s="33" t="s">
        <v>386</v>
      </c>
      <c r="C44" s="4" t="s">
        <v>152</v>
      </c>
      <c r="D44" s="8" t="s">
        <v>16</v>
      </c>
      <c r="E44" s="35">
        <v>44487</v>
      </c>
      <c r="F44" s="34" t="s">
        <v>387</v>
      </c>
      <c r="G44" s="33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2"/>
      <c r="I44" s="33" t="s">
        <v>20</v>
      </c>
      <c r="J44" s="12">
        <f t="shared" si="6"/>
        <v>14</v>
      </c>
      <c r="K44" s="14">
        <f t="shared" si="7"/>
        <v>27.524</v>
      </c>
      <c r="L44" s="14">
        <f t="shared" si="8"/>
        <v>14</v>
      </c>
      <c r="M44" s="14">
        <f t="shared" si="9"/>
        <v>41.524</v>
      </c>
      <c r="N44" s="38"/>
    </row>
    <row r="45" s="28" customFormat="1" ht="24" customHeight="1" spans="1:14">
      <c r="A45" s="3">
        <v>43</v>
      </c>
      <c r="B45" s="33" t="s">
        <v>25</v>
      </c>
      <c r="C45" s="4" t="s">
        <v>15</v>
      </c>
      <c r="D45" s="8" t="s">
        <v>16</v>
      </c>
      <c r="E45" s="35">
        <v>44487</v>
      </c>
      <c r="F45" s="34" t="s">
        <v>26</v>
      </c>
      <c r="G45" s="33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2"/>
      <c r="I45" s="33" t="s">
        <v>20</v>
      </c>
      <c r="J45" s="12">
        <f t="shared" si="6"/>
        <v>14</v>
      </c>
      <c r="K45" s="14">
        <f t="shared" si="7"/>
        <v>27.524</v>
      </c>
      <c r="L45" s="14">
        <f t="shared" si="8"/>
        <v>14</v>
      </c>
      <c r="M45" s="14">
        <f t="shared" si="9"/>
        <v>41.524</v>
      </c>
      <c r="N45" s="38"/>
    </row>
    <row r="46" s="28" customFormat="1" ht="24" customHeight="1" spans="1:13">
      <c r="A46" s="3">
        <v>44</v>
      </c>
      <c r="B46" s="33" t="s">
        <v>388</v>
      </c>
      <c r="C46" s="4" t="s">
        <v>164</v>
      </c>
      <c r="D46" s="8" t="s">
        <v>16</v>
      </c>
      <c r="E46" s="35">
        <v>44490</v>
      </c>
      <c r="F46" s="34" t="s">
        <v>389</v>
      </c>
      <c r="G46" s="33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2"/>
      <c r="I46" s="33" t="s">
        <v>20</v>
      </c>
      <c r="J46" s="12">
        <f t="shared" si="6"/>
        <v>11</v>
      </c>
      <c r="K46" s="14">
        <f t="shared" si="7"/>
        <v>21.626</v>
      </c>
      <c r="L46" s="14">
        <f t="shared" si="8"/>
        <v>11</v>
      </c>
      <c r="M46" s="14">
        <f t="shared" si="9"/>
        <v>32.626</v>
      </c>
    </row>
    <row r="47" s="28" customFormat="1" ht="24" customHeight="1" spans="1:13">
      <c r="A47" s="3">
        <v>45</v>
      </c>
      <c r="B47" s="33" t="s">
        <v>390</v>
      </c>
      <c r="C47" s="4" t="s">
        <v>337</v>
      </c>
      <c r="D47" s="8" t="s">
        <v>16</v>
      </c>
      <c r="E47" s="35">
        <v>44494</v>
      </c>
      <c r="F47" s="34" t="s">
        <v>391</v>
      </c>
      <c r="G47" s="33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2"/>
      <c r="I47" s="33" t="s">
        <v>20</v>
      </c>
      <c r="J47" s="12">
        <f t="shared" si="6"/>
        <v>7</v>
      </c>
      <c r="K47" s="14">
        <f t="shared" si="7"/>
        <v>13.762</v>
      </c>
      <c r="L47" s="14">
        <f t="shared" si="8"/>
        <v>7</v>
      </c>
      <c r="M47" s="14">
        <f t="shared" si="9"/>
        <v>20.762</v>
      </c>
    </row>
    <row r="48" s="28" customFormat="1" ht="24" customHeight="1" spans="1:13">
      <c r="A48" s="3">
        <v>46</v>
      </c>
      <c r="B48" s="33" t="s">
        <v>392</v>
      </c>
      <c r="C48" s="4" t="s">
        <v>34</v>
      </c>
      <c r="D48" s="8" t="s">
        <v>31</v>
      </c>
      <c r="E48" s="35">
        <v>44494</v>
      </c>
      <c r="F48" s="34" t="s">
        <v>393</v>
      </c>
      <c r="G48" s="33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2"/>
      <c r="I48" s="33" t="s">
        <v>20</v>
      </c>
      <c r="J48" s="12">
        <f t="shared" si="6"/>
        <v>7</v>
      </c>
      <c r="K48" s="14">
        <f t="shared" si="7"/>
        <v>13.762</v>
      </c>
      <c r="L48" s="14">
        <f t="shared" si="8"/>
        <v>7</v>
      </c>
      <c r="M48" s="14">
        <f t="shared" si="9"/>
        <v>20.762</v>
      </c>
    </row>
    <row r="49" s="28" customFormat="1" ht="24" customHeight="1" spans="1:13">
      <c r="A49" s="3">
        <v>47</v>
      </c>
      <c r="B49" s="33" t="s">
        <v>394</v>
      </c>
      <c r="C49" s="4" t="s">
        <v>105</v>
      </c>
      <c r="D49" s="8" t="s">
        <v>16</v>
      </c>
      <c r="E49" s="35">
        <v>44494</v>
      </c>
      <c r="F49" s="34" t="s">
        <v>395</v>
      </c>
      <c r="G49" s="33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2"/>
      <c r="I49" s="33" t="s">
        <v>20</v>
      </c>
      <c r="J49" s="12">
        <f t="shared" si="6"/>
        <v>7</v>
      </c>
      <c r="K49" s="14">
        <f t="shared" si="7"/>
        <v>13.762</v>
      </c>
      <c r="L49" s="14">
        <f t="shared" si="8"/>
        <v>7</v>
      </c>
      <c r="M49" s="14">
        <f t="shared" si="9"/>
        <v>20.762</v>
      </c>
    </row>
    <row r="50" s="28" customFormat="1" ht="24" customHeight="1" spans="1:13">
      <c r="A50" s="3">
        <v>48</v>
      </c>
      <c r="B50" s="33" t="s">
        <v>396</v>
      </c>
      <c r="C50" s="4" t="s">
        <v>397</v>
      </c>
      <c r="D50" s="8" t="s">
        <v>16</v>
      </c>
      <c r="E50" s="35">
        <v>44498</v>
      </c>
      <c r="F50" s="34" t="s">
        <v>398</v>
      </c>
      <c r="G50" s="33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2"/>
      <c r="I50" s="33" t="s">
        <v>20</v>
      </c>
      <c r="J50" s="12">
        <f t="shared" si="6"/>
        <v>3</v>
      </c>
      <c r="K50" s="14">
        <f t="shared" si="7"/>
        <v>5.898</v>
      </c>
      <c r="L50" s="14">
        <f t="shared" si="8"/>
        <v>3</v>
      </c>
      <c r="M50" s="14">
        <f t="shared" si="9"/>
        <v>8.898</v>
      </c>
    </row>
    <row r="51" s="28" customFormat="1" ht="24" customHeight="1" spans="1:13">
      <c r="A51" s="3">
        <v>49</v>
      </c>
      <c r="B51" s="33" t="s">
        <v>399</v>
      </c>
      <c r="C51" s="4" t="s">
        <v>15</v>
      </c>
      <c r="D51" s="8" t="s">
        <v>16</v>
      </c>
      <c r="E51" s="35">
        <v>44498</v>
      </c>
      <c r="F51" s="34" t="s">
        <v>400</v>
      </c>
      <c r="G51" s="33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2"/>
      <c r="I51" s="33" t="s">
        <v>20</v>
      </c>
      <c r="J51" s="12">
        <f t="shared" si="6"/>
        <v>3</v>
      </c>
      <c r="K51" s="14">
        <f t="shared" si="7"/>
        <v>5.898</v>
      </c>
      <c r="L51" s="14">
        <f t="shared" si="8"/>
        <v>3</v>
      </c>
      <c r="M51" s="14">
        <f t="shared" si="9"/>
        <v>8.898</v>
      </c>
    </row>
    <row r="52" s="28" customFormat="1" ht="19" customHeight="1" spans="1:13">
      <c r="A52" s="3"/>
      <c r="B52" s="36"/>
      <c r="C52" s="3"/>
      <c r="D52" s="3"/>
      <c r="E52" s="3" t="s">
        <v>401</v>
      </c>
      <c r="F52" s="3"/>
      <c r="G52" s="3"/>
      <c r="H52" s="3"/>
      <c r="I52" s="3"/>
      <c r="J52" s="3"/>
      <c r="K52" s="14">
        <f>SUM(K3:K51)</f>
        <v>1905.494</v>
      </c>
      <c r="L52" s="14">
        <f>SUM(L3:L51)</f>
        <v>991</v>
      </c>
      <c r="M52" s="14">
        <f>SUM(M3:M51)</f>
        <v>2896.494</v>
      </c>
    </row>
  </sheetData>
  <mergeCells count="1">
    <mergeCell ref="A1:M1"/>
  </mergeCells>
  <conditionalFormatting sqref="B3">
    <cfRule type="duplicateValues" dxfId="0" priority="2"/>
  </conditionalFormatting>
  <conditionalFormatting sqref="B51">
    <cfRule type="duplicateValues" dxfId="0" priority="1"/>
  </conditionalFormatting>
  <conditionalFormatting sqref="B4:B50">
    <cfRule type="duplicateValues" dxfId="0" priority="7"/>
  </conditionalFormatting>
  <dataValidations count="1">
    <dataValidation type="custom" allowBlank="1" showInputMessage="1" showErrorMessage="1" sqref="C19 C29 C30 C31 C32 C33 C34 C35 C36 C37 C38 C39 C40 C41 C42 C43 C44 C45 C50 C4:C9 C10:C18 C20:C23 C24:C25 C26:C28 C46:C49">
      <formula1>Sheet2!B3:B17</formula1>
    </dataValidation>
  </dataValidation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85"/>
  <sheetViews>
    <sheetView workbookViewId="0">
      <selection activeCell="J15" sqref="J15"/>
    </sheetView>
  </sheetViews>
  <sheetFormatPr defaultColWidth="9" defaultRowHeight="14.25" outlineLevelCol="6"/>
  <cols>
    <col min="2" max="2" width="18.75" customWidth="1"/>
  </cols>
  <sheetData>
    <row r="1" ht="17.25" spans="7:7">
      <c r="G1" s="7" t="s">
        <v>33</v>
      </c>
    </row>
    <row r="2" ht="16.5" spans="2:7">
      <c r="B2" s="25" t="s">
        <v>402</v>
      </c>
      <c r="G2" s="11" t="s">
        <v>403</v>
      </c>
    </row>
    <row r="3" ht="16.5" spans="2:7">
      <c r="B3" s="25" t="s">
        <v>182</v>
      </c>
      <c r="G3" s="11" t="s">
        <v>136</v>
      </c>
    </row>
    <row r="4" ht="16.5" spans="2:7">
      <c r="B4" s="25" t="s">
        <v>342</v>
      </c>
      <c r="G4" s="11" t="s">
        <v>404</v>
      </c>
    </row>
    <row r="5" ht="16.5" spans="2:7">
      <c r="B5" s="25" t="s">
        <v>143</v>
      </c>
      <c r="G5" s="11" t="s">
        <v>405</v>
      </c>
    </row>
    <row r="6" ht="16.5" spans="2:7">
      <c r="B6" s="25" t="s">
        <v>337</v>
      </c>
      <c r="G6" s="11" t="s">
        <v>406</v>
      </c>
    </row>
    <row r="7" ht="16.5" spans="2:7">
      <c r="B7" s="25" t="s">
        <v>34</v>
      </c>
      <c r="G7" s="11" t="s">
        <v>407</v>
      </c>
    </row>
    <row r="8" ht="16.5" spans="2:7">
      <c r="B8" s="25" t="s">
        <v>408</v>
      </c>
      <c r="G8" s="11" t="s">
        <v>409</v>
      </c>
    </row>
    <row r="9" spans="2:7">
      <c r="B9" s="26" t="s">
        <v>410</v>
      </c>
      <c r="G9" s="19" t="s">
        <v>411</v>
      </c>
    </row>
    <row r="10" ht="16.5" spans="2:7">
      <c r="B10" s="26" t="s">
        <v>335</v>
      </c>
      <c r="G10" s="11" t="s">
        <v>412</v>
      </c>
    </row>
    <row r="11" ht="16.5" spans="2:7">
      <c r="B11" s="26" t="s">
        <v>413</v>
      </c>
      <c r="G11" s="11" t="s">
        <v>414</v>
      </c>
    </row>
    <row r="12" ht="16.5" spans="2:7">
      <c r="B12" s="25" t="s">
        <v>415</v>
      </c>
      <c r="G12" s="11" t="s">
        <v>369</v>
      </c>
    </row>
    <row r="13" ht="16.5" spans="2:7">
      <c r="B13" s="25" t="s">
        <v>416</v>
      </c>
      <c r="G13" s="11" t="s">
        <v>417</v>
      </c>
    </row>
    <row r="14" ht="16.5" spans="2:7">
      <c r="B14" s="25" t="s">
        <v>418</v>
      </c>
      <c r="G14" s="11" t="s">
        <v>419</v>
      </c>
    </row>
    <row r="15" ht="16.5" spans="2:7">
      <c r="B15" s="25" t="s">
        <v>420</v>
      </c>
      <c r="G15" s="11" t="s">
        <v>421</v>
      </c>
    </row>
    <row r="16" ht="16.5" spans="2:7">
      <c r="B16" s="25" t="s">
        <v>422</v>
      </c>
      <c r="G16" s="11" t="s">
        <v>423</v>
      </c>
    </row>
    <row r="17" ht="16.5" spans="7:7">
      <c r="G17" s="11" t="s">
        <v>424</v>
      </c>
    </row>
    <row r="18" ht="16.5" spans="7:7">
      <c r="G18" s="11" t="s">
        <v>425</v>
      </c>
    </row>
    <row r="19" ht="16.5" spans="7:7">
      <c r="G19" s="11" t="s">
        <v>426</v>
      </c>
    </row>
    <row r="20" ht="16.5" spans="7:7">
      <c r="G20" s="11" t="s">
        <v>427</v>
      </c>
    </row>
    <row r="21" ht="16.5" spans="7:7">
      <c r="G21" s="11" t="s">
        <v>428</v>
      </c>
    </row>
    <row r="22" ht="16.5" spans="7:7">
      <c r="G22" s="11" t="s">
        <v>429</v>
      </c>
    </row>
    <row r="23" ht="16.5" spans="7:7">
      <c r="G23" s="27" t="s">
        <v>430</v>
      </c>
    </row>
    <row r="24" ht="16.5" spans="7:7">
      <c r="G24" s="11" t="s">
        <v>431</v>
      </c>
    </row>
    <row r="25" ht="16.5" spans="7:7">
      <c r="G25" s="11" t="s">
        <v>432</v>
      </c>
    </row>
    <row r="26" ht="16.5" spans="7:7">
      <c r="G26" s="11" t="s">
        <v>433</v>
      </c>
    </row>
    <row r="27" ht="16.5" spans="7:7">
      <c r="G27" s="11" t="s">
        <v>434</v>
      </c>
    </row>
    <row r="28" ht="16.5" spans="7:7">
      <c r="G28" s="11" t="s">
        <v>435</v>
      </c>
    </row>
    <row r="29" ht="16.5" spans="7:7">
      <c r="G29" s="11" t="s">
        <v>436</v>
      </c>
    </row>
    <row r="30" ht="16.5" spans="7:7">
      <c r="G30" s="11" t="s">
        <v>228</v>
      </c>
    </row>
    <row r="31" ht="16.5" spans="7:7">
      <c r="G31" s="11" t="s">
        <v>437</v>
      </c>
    </row>
    <row r="32" ht="16.5" spans="7:7">
      <c r="G32" s="11" t="s">
        <v>438</v>
      </c>
    </row>
    <row r="33" ht="16.5" spans="7:7">
      <c r="G33" s="11"/>
    </row>
    <row r="36" ht="16.5" spans="7:7">
      <c r="G36" s="11"/>
    </row>
    <row r="38" ht="16.5" spans="7:7">
      <c r="G38" s="11"/>
    </row>
    <row r="39" ht="16.5" spans="7:7">
      <c r="G39" s="11"/>
    </row>
    <row r="40" ht="16.5" spans="7:7">
      <c r="G40" s="11"/>
    </row>
    <row r="41" ht="16.5" spans="7:7">
      <c r="G41" s="11"/>
    </row>
    <row r="42" ht="16.5" spans="7:7">
      <c r="G42" s="11"/>
    </row>
    <row r="43" ht="16.5" spans="7:7">
      <c r="G43" s="11"/>
    </row>
    <row r="46" ht="16.5" spans="7:7">
      <c r="G46" s="11"/>
    </row>
    <row r="48" ht="16.5" spans="7:7">
      <c r="G48" s="11"/>
    </row>
    <row r="49" ht="16.5" spans="7:7">
      <c r="G49" s="11"/>
    </row>
    <row r="50" ht="16.5" spans="7:7">
      <c r="G50" s="11"/>
    </row>
    <row r="51" spans="7:7">
      <c r="G51" s="23"/>
    </row>
    <row r="52" spans="7:7">
      <c r="G52" s="19"/>
    </row>
    <row r="53" spans="7:7">
      <c r="G53" s="19"/>
    </row>
    <row r="54" spans="7:7">
      <c r="G54" s="19"/>
    </row>
    <row r="55" spans="7:7">
      <c r="G55" s="19"/>
    </row>
    <row r="56" spans="7:7">
      <c r="G56" s="19"/>
    </row>
    <row r="57" spans="7:7">
      <c r="G57" s="19"/>
    </row>
    <row r="63" ht="16.5" spans="7:7">
      <c r="G63" s="11" t="s">
        <v>305</v>
      </c>
    </row>
    <row r="64" ht="16.5" spans="7:7">
      <c r="G64" s="11" t="s">
        <v>307</v>
      </c>
    </row>
    <row r="65" ht="16.5" spans="7:7">
      <c r="G65" s="11" t="s">
        <v>309</v>
      </c>
    </row>
    <row r="66" ht="16.5" spans="7:7">
      <c r="G66" s="11" t="s">
        <v>311</v>
      </c>
    </row>
    <row r="67" ht="16.5" spans="7:7">
      <c r="G67" s="11" t="s">
        <v>313</v>
      </c>
    </row>
    <row r="68" ht="16.5" spans="7:7">
      <c r="G68" s="11" t="s">
        <v>315</v>
      </c>
    </row>
    <row r="69" ht="16.5" spans="7:7">
      <c r="G69" s="11" t="s">
        <v>439</v>
      </c>
    </row>
    <row r="70" ht="16.5" spans="7:7">
      <c r="G70" s="11" t="s">
        <v>317</v>
      </c>
    </row>
    <row r="71" ht="16.5" spans="7:7">
      <c r="G71" s="11" t="s">
        <v>319</v>
      </c>
    </row>
    <row r="72" ht="16.5" spans="7:7">
      <c r="G72" s="11" t="s">
        <v>321</v>
      </c>
    </row>
    <row r="73" ht="16.5" spans="7:7">
      <c r="G73" s="11" t="s">
        <v>323</v>
      </c>
    </row>
    <row r="74" ht="16.5" spans="7:7">
      <c r="G74" s="11" t="s">
        <v>325</v>
      </c>
    </row>
    <row r="75" ht="16.5" spans="7:7">
      <c r="G75" s="11" t="s">
        <v>327</v>
      </c>
    </row>
    <row r="76" ht="16.5" spans="7:7">
      <c r="G76" s="11" t="s">
        <v>329</v>
      </c>
    </row>
    <row r="77" ht="16.5" spans="7:7">
      <c r="G77" s="11" t="s">
        <v>331</v>
      </c>
    </row>
    <row r="78" ht="16.5" spans="7:7">
      <c r="G78" s="11" t="s">
        <v>333</v>
      </c>
    </row>
    <row r="79" ht="16.5" spans="7:7">
      <c r="G79" s="11" t="s">
        <v>440</v>
      </c>
    </row>
    <row r="80" spans="7:7">
      <c r="G80" s="23" t="s">
        <v>55</v>
      </c>
    </row>
    <row r="81" spans="7:7">
      <c r="G81" s="19" t="s">
        <v>336</v>
      </c>
    </row>
    <row r="82" spans="7:7">
      <c r="G82" s="19" t="s">
        <v>339</v>
      </c>
    </row>
    <row r="83" spans="7:7">
      <c r="G83" s="19" t="s">
        <v>341</v>
      </c>
    </row>
    <row r="84" spans="7:7">
      <c r="G84" s="19" t="s">
        <v>344</v>
      </c>
    </row>
    <row r="85" spans="7:7">
      <c r="G85" s="19" t="s">
        <v>346</v>
      </c>
    </row>
  </sheetData>
  <conditionalFormatting sqref="G1:G33 G46 G48:G1048576 G38:G43 G36">
    <cfRule type="duplicateValues" dxfId="0" priority="3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3:G34"/>
  <sheetViews>
    <sheetView workbookViewId="0">
      <selection activeCell="I12" sqref="I12"/>
    </sheetView>
  </sheetViews>
  <sheetFormatPr defaultColWidth="9" defaultRowHeight="14.25" outlineLevelCol="6"/>
  <sheetData>
    <row r="3" ht="16.5" spans="5:7">
      <c r="E3" s="11" t="s">
        <v>404</v>
      </c>
      <c r="G3" s="18"/>
    </row>
    <row r="4" ht="16.5" spans="5:7">
      <c r="E4" s="11" t="s">
        <v>409</v>
      </c>
      <c r="G4" s="18" t="s">
        <v>404</v>
      </c>
    </row>
    <row r="5" ht="16.5" spans="5:7">
      <c r="E5" s="19" t="s">
        <v>411</v>
      </c>
      <c r="G5" s="18" t="s">
        <v>409</v>
      </c>
    </row>
    <row r="6" ht="16.5" spans="5:7">
      <c r="E6" s="11" t="s">
        <v>412</v>
      </c>
      <c r="G6" s="20" t="s">
        <v>411</v>
      </c>
    </row>
    <row r="7" ht="16.5" spans="5:7">
      <c r="E7" s="11" t="s">
        <v>369</v>
      </c>
      <c r="G7" s="18" t="s">
        <v>412</v>
      </c>
    </row>
    <row r="8" ht="16.5" spans="5:7">
      <c r="E8" s="11" t="s">
        <v>417</v>
      </c>
      <c r="G8" s="18" t="s">
        <v>369</v>
      </c>
    </row>
    <row r="9" ht="16.5" spans="5:7">
      <c r="E9" s="11" t="s">
        <v>421</v>
      </c>
      <c r="G9" s="18" t="s">
        <v>417</v>
      </c>
    </row>
    <row r="10" ht="16.5" spans="5:7">
      <c r="E10" s="11" t="s">
        <v>423</v>
      </c>
      <c r="G10" s="18" t="s">
        <v>421</v>
      </c>
    </row>
    <row r="11" ht="16.5" spans="5:7">
      <c r="E11" s="11" t="s">
        <v>424</v>
      </c>
      <c r="G11" s="18" t="s">
        <v>423</v>
      </c>
    </row>
    <row r="12" ht="16.5" spans="5:7">
      <c r="E12" s="11" t="s">
        <v>425</v>
      </c>
      <c r="G12" s="18" t="s">
        <v>424</v>
      </c>
    </row>
    <row r="13" ht="16.5" spans="5:7">
      <c r="E13" s="11" t="s">
        <v>426</v>
      </c>
      <c r="G13" s="18" t="s">
        <v>425</v>
      </c>
    </row>
    <row r="14" ht="16.5" spans="5:7">
      <c r="E14" s="11" t="s">
        <v>427</v>
      </c>
      <c r="G14" s="18" t="s">
        <v>426</v>
      </c>
    </row>
    <row r="15" ht="16.5" spans="5:7">
      <c r="E15" s="11" t="s">
        <v>428</v>
      </c>
      <c r="G15" s="18" t="s">
        <v>427</v>
      </c>
    </row>
    <row r="16" ht="16.5" spans="5:7">
      <c r="E16" s="21" t="s">
        <v>434</v>
      </c>
      <c r="G16" s="18" t="s">
        <v>428</v>
      </c>
    </row>
    <row r="17" ht="16.5" spans="5:7">
      <c r="E17" s="11" t="s">
        <v>435</v>
      </c>
      <c r="G17" s="22" t="s">
        <v>434</v>
      </c>
    </row>
    <row r="18" ht="16.5" spans="7:7">
      <c r="G18" s="18" t="s">
        <v>435</v>
      </c>
    </row>
    <row r="19" ht="16.5" spans="7:7">
      <c r="G19" s="18" t="s">
        <v>321</v>
      </c>
    </row>
    <row r="20" spans="5:7">
      <c r="E20" s="23"/>
      <c r="G20" s="24" t="s">
        <v>136</v>
      </c>
    </row>
    <row r="21" spans="5:5">
      <c r="E21" s="23"/>
    </row>
    <row r="22" spans="5:5">
      <c r="E22" s="23"/>
    </row>
    <row r="23" spans="5:5">
      <c r="E23" s="23"/>
    </row>
    <row r="24" spans="5:5">
      <c r="E24" s="23"/>
    </row>
    <row r="25" spans="5:5">
      <c r="E25" s="23"/>
    </row>
    <row r="26" spans="5:5">
      <c r="E26" s="23"/>
    </row>
    <row r="27" spans="5:5">
      <c r="E27" s="23"/>
    </row>
    <row r="28" spans="5:5">
      <c r="E28" s="23"/>
    </row>
    <row r="29" spans="5:5">
      <c r="E29" s="23"/>
    </row>
    <row r="30" spans="5:5">
      <c r="E30" s="23"/>
    </row>
    <row r="31" spans="5:5">
      <c r="E31" s="23"/>
    </row>
    <row r="32" spans="5:5">
      <c r="E32" s="23"/>
    </row>
    <row r="33" spans="5:5">
      <c r="E33" s="23"/>
    </row>
    <row r="34" spans="5:5">
      <c r="E34" s="23"/>
    </row>
  </sheetData>
  <conditionalFormatting sqref="E20:E34">
    <cfRule type="duplicateValues" dxfId="0" priority="4"/>
  </conditionalFormatting>
  <conditionalFormatting sqref="E3:G19">
    <cfRule type="duplicateValues" dxfId="0" priority="5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O12" sqref="O12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59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9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708</v>
      </c>
    </row>
    <row r="17" spans="12:12">
      <c r="L17">
        <v>5683.54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L108" sqref="L108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36</v>
      </c>
      <c r="C3" s="4" t="s">
        <v>37</v>
      </c>
      <c r="D3" s="8" t="s">
        <v>16</v>
      </c>
      <c r="E3" s="9" t="s">
        <v>17</v>
      </c>
      <c r="F3" s="5" t="s">
        <v>38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5">
        <v>31</v>
      </c>
      <c r="M3" s="14"/>
    </row>
    <row r="4" ht="19" customHeight="1" spans="1:13">
      <c r="A4" s="3">
        <v>2</v>
      </c>
      <c r="B4" s="7" t="s">
        <v>41</v>
      </c>
      <c r="C4" s="4" t="s">
        <v>37</v>
      </c>
      <c r="D4" s="8" t="s">
        <v>16</v>
      </c>
      <c r="E4" s="9" t="s">
        <v>17</v>
      </c>
      <c r="F4" s="6" t="s">
        <v>42</v>
      </c>
      <c r="G4" s="6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43</v>
      </c>
      <c r="C5" s="4" t="s">
        <v>37</v>
      </c>
      <c r="D5" s="8" t="s">
        <v>16</v>
      </c>
      <c r="E5" s="9" t="s">
        <v>17</v>
      </c>
      <c r="F5" s="6" t="s">
        <v>44</v>
      </c>
      <c r="G5" s="6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45</v>
      </c>
      <c r="C6" s="4" t="s">
        <v>37</v>
      </c>
      <c r="D6" s="8" t="s">
        <v>16</v>
      </c>
      <c r="E6" s="9" t="s">
        <v>17</v>
      </c>
      <c r="F6" s="6" t="s">
        <v>46</v>
      </c>
      <c r="G6" s="6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7" t="s">
        <v>57</v>
      </c>
      <c r="C7" s="4" t="s">
        <v>58</v>
      </c>
      <c r="D7" s="8" t="s">
        <v>16</v>
      </c>
      <c r="E7" s="9" t="s">
        <v>17</v>
      </c>
      <c r="F7" s="6" t="s">
        <v>59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75</v>
      </c>
      <c r="C8" s="4" t="s">
        <v>58</v>
      </c>
      <c r="D8" s="8" t="s">
        <v>31</v>
      </c>
      <c r="E8" s="9" t="s">
        <v>17</v>
      </c>
      <c r="F8" s="6" t="s">
        <v>76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79</v>
      </c>
      <c r="C9" s="4" t="s">
        <v>80</v>
      </c>
      <c r="D9" s="8" t="s">
        <v>16</v>
      </c>
      <c r="E9" s="9" t="s">
        <v>17</v>
      </c>
      <c r="F9" s="6" t="s">
        <v>81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84</v>
      </c>
      <c r="C10" s="4" t="s">
        <v>58</v>
      </c>
      <c r="D10" s="8" t="s">
        <v>31</v>
      </c>
      <c r="E10" s="9" t="s">
        <v>17</v>
      </c>
      <c r="F10" s="6" t="s">
        <v>85</v>
      </c>
      <c r="G10" s="6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11" t="s">
        <v>161</v>
      </c>
      <c r="C11" s="4" t="s">
        <v>80</v>
      </c>
      <c r="D11" s="8" t="s">
        <v>16</v>
      </c>
      <c r="E11" s="9" t="s">
        <v>17</v>
      </c>
      <c r="F11" s="6" t="s">
        <v>162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11" t="s">
        <v>168</v>
      </c>
      <c r="C12" s="4" t="s">
        <v>80</v>
      </c>
      <c r="D12" s="8" t="s">
        <v>16</v>
      </c>
      <c r="E12" s="9" t="s">
        <v>17</v>
      </c>
      <c r="F12" s="6" t="s">
        <v>169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11" t="s">
        <v>185</v>
      </c>
      <c r="C13" s="4" t="s">
        <v>34</v>
      </c>
      <c r="D13" s="8" t="s">
        <v>31</v>
      </c>
      <c r="E13" s="9" t="s">
        <v>17</v>
      </c>
      <c r="F13" s="6" t="s">
        <v>186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11" t="s">
        <v>195</v>
      </c>
      <c r="C14" s="4" t="s">
        <v>58</v>
      </c>
      <c r="D14" s="8" t="s">
        <v>16</v>
      </c>
      <c r="E14" s="9" t="s">
        <v>17</v>
      </c>
      <c r="F14" s="6" t="s">
        <v>196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11" t="s">
        <v>252</v>
      </c>
      <c r="C15" s="4" t="s">
        <v>34</v>
      </c>
      <c r="D15" s="8" t="s">
        <v>31</v>
      </c>
      <c r="E15" s="9" t="s">
        <v>253</v>
      </c>
      <c r="F15" s="39" t="s">
        <v>254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 t="s">
        <v>255</v>
      </c>
      <c r="J15" s="12" t="s">
        <v>20</v>
      </c>
      <c r="K15" s="12">
        <f>DAY(EOMONTH(E15,0))-DAY(E15)+1</f>
        <v>27</v>
      </c>
      <c r="L15" s="14">
        <v>0</v>
      </c>
      <c r="M15" s="14"/>
    </row>
    <row r="16" spans="12:12">
      <c r="L16">
        <f>SUM(L3:L15)</f>
        <v>372</v>
      </c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2"/>
  <sheetViews>
    <sheetView showGridLines="0" workbookViewId="0">
      <pane xSplit="3" ySplit="2" topLeftCell="D115" activePane="bottomRight" state="frozen"/>
      <selection/>
      <selection pane="topRight"/>
      <selection pane="bottomLeft"/>
      <selection pane="bottomRight" activeCell="F136" sqref="F136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441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442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443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31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443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31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443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31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443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31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443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31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443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31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443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31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443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31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443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31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443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31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443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31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443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31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443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31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443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31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443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31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443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31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443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31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443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31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443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31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443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31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443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31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443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31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443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31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443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31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443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31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443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31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443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31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443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31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443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31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443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 t="s">
        <v>89</v>
      </c>
      <c r="J32" s="12" t="s">
        <v>20</v>
      </c>
      <c r="K32" s="12">
        <v>31</v>
      </c>
      <c r="L32" s="15">
        <v>31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443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31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443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31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443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31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443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31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443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31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443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31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443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31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443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1" t="s">
        <v>107</v>
      </c>
      <c r="J40" s="12"/>
      <c r="K40" s="12">
        <v>31</v>
      </c>
      <c r="L40" s="15">
        <v>31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444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31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445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31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445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31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445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31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445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31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445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31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445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31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445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31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446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31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446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31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446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31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446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31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447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31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448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31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448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31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449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31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450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31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450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31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450</v>
      </c>
      <c r="F59" s="6" t="s">
        <v>150</v>
      </c>
      <c r="G59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31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451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1" t="s">
        <v>154</v>
      </c>
      <c r="J60" s="12" t="s">
        <v>20</v>
      </c>
      <c r="K60" s="12">
        <v>31</v>
      </c>
      <c r="L60" s="15">
        <v>31</v>
      </c>
      <c r="M60" s="14"/>
    </row>
    <row r="61" ht="19" customHeight="1" spans="1:13">
      <c r="A61" s="3">
        <v>31</v>
      </c>
      <c r="B61" s="11" t="s">
        <v>155</v>
      </c>
      <c r="C61" s="4" t="s">
        <v>111</v>
      </c>
      <c r="D61" s="8"/>
      <c r="E61" s="9" t="s">
        <v>451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31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451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31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451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31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451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31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452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31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452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31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452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31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452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31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453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31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453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31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454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 t="s">
        <v>178</v>
      </c>
      <c r="J71" s="12" t="s">
        <v>20</v>
      </c>
      <c r="K71" s="12">
        <v>31</v>
      </c>
      <c r="L71" s="15">
        <v>31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455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31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455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1" t="s">
        <v>184</v>
      </c>
      <c r="J73" s="12" t="s">
        <v>20</v>
      </c>
      <c r="K73" s="12">
        <v>31</v>
      </c>
      <c r="L73" s="15">
        <v>31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456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31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457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1" t="s">
        <v>189</v>
      </c>
      <c r="J75" s="12" t="s">
        <v>20</v>
      </c>
      <c r="K75" s="12">
        <v>31</v>
      </c>
      <c r="L75" s="15">
        <v>31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457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1" t="s">
        <v>192</v>
      </c>
      <c r="J76" s="12" t="s">
        <v>20</v>
      </c>
      <c r="K76" s="12">
        <v>31</v>
      </c>
      <c r="L76" s="15">
        <v>31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457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31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458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31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459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31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459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1" t="s">
        <v>201</v>
      </c>
      <c r="J80" s="12" t="s">
        <v>20</v>
      </c>
      <c r="K80" s="12">
        <v>31</v>
      </c>
      <c r="L80" s="15">
        <v>31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460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31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460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31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461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31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461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31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31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31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31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31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31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31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31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31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31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31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31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31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31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31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31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31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31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31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1" t="s">
        <v>248</v>
      </c>
      <c r="J103" s="12" t="s">
        <v>20</v>
      </c>
      <c r="K103" s="12">
        <v>31</v>
      </c>
      <c r="L103" s="15">
        <v>31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9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31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9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9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9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9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9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9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9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9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9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9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9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9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9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9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9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9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9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  <row r="122" spans="12:12">
      <c r="L122">
        <f>SUM(L3:L121)</f>
        <v>3352</v>
      </c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75" customWidth="1"/>
    <col min="8" max="8" width="9" customWidth="1"/>
    <col min="9" max="9" width="20.625" customWidth="1"/>
    <col min="10" max="10" width="9" customWidth="1"/>
    <col min="11" max="11" width="9.625"/>
    <col min="12" max="12" width="9.375" customWidth="1"/>
    <col min="13" max="13" width="13.25" customWidth="1"/>
  </cols>
  <sheetData>
    <row r="1" ht="38" customHeight="1" spans="1:13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6"/>
      <c r="M1" s="1"/>
    </row>
    <row r="2" ht="3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7" t="s">
        <v>12</v>
      </c>
      <c r="M2" s="12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17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17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17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17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17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17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17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17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17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17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17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17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17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17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17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17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17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17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17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17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17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17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17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17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17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17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17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17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17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17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17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17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17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17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17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17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17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17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17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17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17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17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17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17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17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17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9" t="s">
        <v>16</v>
      </c>
      <c r="E49" s="9" t="s">
        <v>17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17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17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17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17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17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 t="s">
        <v>16</v>
      </c>
      <c r="E55" s="9" t="s">
        <v>17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 t="s">
        <v>16</v>
      </c>
      <c r="E56" s="9" t="s">
        <v>17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 t="s">
        <v>16</v>
      </c>
      <c r="E57" s="9" t="s">
        <v>17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 t="s">
        <v>16</v>
      </c>
      <c r="E58" s="9" t="s">
        <v>17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 t="s">
        <v>31</v>
      </c>
      <c r="E59" s="9" t="s">
        <v>17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 t="s">
        <v>16</v>
      </c>
      <c r="E60" s="9" t="s">
        <v>17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 t="s">
        <v>16</v>
      </c>
      <c r="E61" s="9" t="s">
        <v>17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 t="s">
        <v>31</v>
      </c>
      <c r="E62" s="9" t="s">
        <v>17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 t="s">
        <v>16</v>
      </c>
      <c r="E63" s="9" t="s">
        <v>17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 t="s">
        <v>16</v>
      </c>
      <c r="E64" s="9" t="s">
        <v>17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 t="s">
        <v>16</v>
      </c>
      <c r="E65" s="9" t="s">
        <v>17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 t="s">
        <v>16</v>
      </c>
      <c r="E66" s="9" t="s">
        <v>17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 t="s">
        <v>16</v>
      </c>
      <c r="E67" s="9" t="s">
        <v>17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 t="s">
        <v>16</v>
      </c>
      <c r="E68" s="9" t="s">
        <v>17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17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 t="s">
        <v>16</v>
      </c>
      <c r="E70" s="9" t="s">
        <v>17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 t="s">
        <v>31</v>
      </c>
      <c r="E71" s="9" t="s">
        <v>17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 t="s">
        <v>31</v>
      </c>
      <c r="E72" s="9" t="s">
        <v>17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 t="s">
        <v>31</v>
      </c>
      <c r="E73" s="9" t="s">
        <v>17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 t="s">
        <v>31</v>
      </c>
      <c r="E74" s="9" t="s">
        <v>17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 t="s">
        <v>16</v>
      </c>
      <c r="E75" s="9" t="s">
        <v>17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 t="s">
        <v>16</v>
      </c>
      <c r="E76" s="9" t="s">
        <v>17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 t="s">
        <v>16</v>
      </c>
      <c r="E77" s="9" t="s">
        <v>17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 t="s">
        <v>16</v>
      </c>
      <c r="E78" s="9" t="s">
        <v>17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 t="s">
        <v>16</v>
      </c>
      <c r="E79" s="9" t="s">
        <v>17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 t="s">
        <v>16</v>
      </c>
      <c r="E80" s="9" t="s">
        <v>17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 t="s">
        <v>16</v>
      </c>
      <c r="E81" s="9" t="s">
        <v>17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 t="s">
        <v>31</v>
      </c>
      <c r="E82" s="9" t="s">
        <v>17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 t="s">
        <v>31</v>
      </c>
      <c r="E83" s="9" t="s">
        <v>17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 t="s">
        <v>16</v>
      </c>
      <c r="E84" s="9" t="s">
        <v>17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9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9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9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9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9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9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9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K110*1.966</f>
        <v>51.116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9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9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51.116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9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9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49.15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9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49.15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9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49.15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9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9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9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K119*1.966</f>
        <v>41.286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9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41.286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9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41.286</v>
      </c>
      <c r="M121" s="14"/>
    </row>
  </sheetData>
  <mergeCells count="1">
    <mergeCell ref="A1:M1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1"/>
  <sheetViews>
    <sheetView showGridLines="0" workbookViewId="0">
      <pane xSplit="3" ySplit="2" topLeftCell="D3" activePane="bottomRight" state="frozen"/>
      <selection/>
      <selection pane="topRight"/>
      <selection pane="bottomLeft"/>
      <selection pane="bottomRight" activeCell="F67" sqref="F67"/>
    </sheetView>
  </sheetViews>
  <sheetFormatPr defaultColWidth="9" defaultRowHeight="14.25"/>
  <cols>
    <col min="1" max="1" width="7.375" customWidth="1"/>
    <col min="3" max="3" width="18.625" customWidth="1"/>
    <col min="4" max="4" width="5.75" customWidth="1"/>
    <col min="5" max="5" width="12" customWidth="1"/>
    <col min="6" max="6" width="22.25" customWidth="1"/>
    <col min="7" max="7" width="4.5" customWidth="1"/>
    <col min="9" max="9" width="20.625" customWidth="1"/>
    <col min="14" max="14" width="12.625"/>
  </cols>
  <sheetData>
    <row r="1" ht="32.1" customHeight="1" spans="1:10">
      <c r="A1" s="1" t="s">
        <v>441</v>
      </c>
      <c r="B1" s="1"/>
      <c r="C1" s="1"/>
      <c r="D1" s="1"/>
      <c r="E1" s="2"/>
      <c r="F1" s="1"/>
      <c r="G1" s="1"/>
      <c r="H1" s="1"/>
      <c r="I1" s="1"/>
      <c r="J1" s="1"/>
    </row>
    <row r="2" ht="50.1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4" t="s">
        <v>8</v>
      </c>
      <c r="I2" s="12" t="s">
        <v>9</v>
      </c>
      <c r="J2" s="12" t="s">
        <v>10</v>
      </c>
      <c r="K2" s="13" t="s">
        <v>11</v>
      </c>
      <c r="L2" s="12" t="s">
        <v>442</v>
      </c>
      <c r="M2" s="13" t="s">
        <v>13</v>
      </c>
    </row>
    <row r="3" ht="19" customHeight="1" spans="1:13">
      <c r="A3" s="3">
        <v>1</v>
      </c>
      <c r="B3" s="7" t="s">
        <v>14</v>
      </c>
      <c r="C3" s="4" t="s">
        <v>15</v>
      </c>
      <c r="D3" s="8" t="s">
        <v>16</v>
      </c>
      <c r="E3" s="9" t="s">
        <v>443</v>
      </c>
      <c r="F3" s="5" t="s">
        <v>18</v>
      </c>
      <c r="G3" s="5" t="str">
        <f>IF(LEN(F3)=18,(IF(LOOKUP(MOD(SUM(MID(F3,1,1)*7,MID(F3,2,1)*9,MID(F3,3,1)*10,MID(F3,4,1)*5,MID(F3,5,1)*8,MID(F3,6,1)*4,MID(F3,7,1)*2,MID(F3,8,1),MID(F3,9,1)*6,MID(F3,10,1)*3,MID(F3,11,1)*7,MID(F3,12,1)*9,MID(F3,13,1)*10,MID(F3,14,1)*5,MID(F3,15,1)*8,MID(F3,16,1)*4,MID(F3,17,1)*2),11),{0,1,2,3,4,5,6,7,8,9,10},{"1","0","x","9","8","7","6","5","4","3","2"})=RIGHT(F3,1),"√","×")),"身份证号长度不符")</f>
        <v>√</v>
      </c>
      <c r="H3" s="10" t="s">
        <v>19</v>
      </c>
      <c r="I3" s="12"/>
      <c r="J3" s="12" t="s">
        <v>20</v>
      </c>
      <c r="K3" s="12">
        <v>31</v>
      </c>
      <c r="L3" s="14">
        <v>59</v>
      </c>
      <c r="M3" s="14"/>
    </row>
    <row r="4" ht="19" customHeight="1" spans="1:13">
      <c r="A4" s="3">
        <v>2</v>
      </c>
      <c r="B4" s="7" t="s">
        <v>21</v>
      </c>
      <c r="C4" s="4" t="s">
        <v>15</v>
      </c>
      <c r="D4" s="8" t="s">
        <v>16</v>
      </c>
      <c r="E4" s="9" t="s">
        <v>443</v>
      </c>
      <c r="F4" s="5" t="s">
        <v>22</v>
      </c>
      <c r="G4" s="5" t="str">
        <f>IF(LEN(F4)=18,(IF(LOOKUP(MOD(SUM(MID(F4,1,1)*7,MID(F4,2,1)*9,MID(F4,3,1)*10,MID(F4,4,1)*5,MID(F4,5,1)*8,MID(F4,6,1)*4,MID(F4,7,1)*2,MID(F4,8,1),MID(F4,9,1)*6,MID(F4,10,1)*3,MID(F4,11,1)*7,MID(F4,12,1)*9,MID(F4,13,1)*10,MID(F4,14,1)*5,MID(F4,15,1)*8,MID(F4,16,1)*4,MID(F4,17,1)*2),11),{0,1,2,3,4,5,6,7,8,9,10},{"1","0","x","9","8","7","6","5","4","3","2"})=RIGHT(F4,1),"√","×")),"身份证号长度不符")</f>
        <v>√</v>
      </c>
      <c r="H4" s="10" t="s">
        <v>19</v>
      </c>
      <c r="I4" s="12"/>
      <c r="J4" s="12" t="s">
        <v>20</v>
      </c>
      <c r="K4" s="12">
        <v>31</v>
      </c>
      <c r="L4" s="15">
        <v>59</v>
      </c>
      <c r="M4" s="14"/>
    </row>
    <row r="5" ht="19" customHeight="1" spans="1:13">
      <c r="A5" s="3">
        <v>3</v>
      </c>
      <c r="B5" s="7" t="s">
        <v>23</v>
      </c>
      <c r="C5" s="4" t="s">
        <v>15</v>
      </c>
      <c r="D5" s="8" t="s">
        <v>16</v>
      </c>
      <c r="E5" s="9" t="s">
        <v>443</v>
      </c>
      <c r="F5" s="5" t="s">
        <v>24</v>
      </c>
      <c r="G5" s="5" t="str">
        <f>IF(LEN(F5)=18,(IF(LOOKUP(MOD(SUM(MID(F5,1,1)*7,MID(F5,2,1)*9,MID(F5,3,1)*10,MID(F5,4,1)*5,MID(F5,5,1)*8,MID(F5,6,1)*4,MID(F5,7,1)*2,MID(F5,8,1),MID(F5,9,1)*6,MID(F5,10,1)*3,MID(F5,11,1)*7,MID(F5,12,1)*9,MID(F5,13,1)*10,MID(F5,14,1)*5,MID(F5,15,1)*8,MID(F5,16,1)*4,MID(F5,17,1)*2),11),{0,1,2,3,4,5,6,7,8,9,10},{"1","0","x","9","8","7","6","5","4","3","2"})=RIGHT(F5,1),"√","×")),"身份证号长度不符")</f>
        <v>√</v>
      </c>
      <c r="H5" s="10" t="s">
        <v>19</v>
      </c>
      <c r="I5" s="12"/>
      <c r="J5" s="12" t="s">
        <v>20</v>
      </c>
      <c r="K5" s="12">
        <v>31</v>
      </c>
      <c r="L5" s="15">
        <v>59</v>
      </c>
      <c r="M5" s="14"/>
    </row>
    <row r="6" ht="19" customHeight="1" spans="1:13">
      <c r="A6" s="3">
        <v>4</v>
      </c>
      <c r="B6" s="7" t="s">
        <v>25</v>
      </c>
      <c r="C6" s="4" t="s">
        <v>15</v>
      </c>
      <c r="D6" s="8" t="s">
        <v>16</v>
      </c>
      <c r="E6" s="9" t="s">
        <v>443</v>
      </c>
      <c r="F6" s="5" t="s">
        <v>26</v>
      </c>
      <c r="G6" s="5" t="str">
        <f>IF(LEN(F6)=18,(IF(LOOKUP(MOD(SUM(MID(F6,1,1)*7,MID(F6,2,1)*9,MID(F6,3,1)*10,MID(F6,4,1)*5,MID(F6,5,1)*8,MID(F6,6,1)*4,MID(F6,7,1)*2,MID(F6,8,1),MID(F6,9,1)*6,MID(F6,10,1)*3,MID(F6,11,1)*7,MID(F6,12,1)*9,MID(F6,13,1)*10,MID(F6,14,1)*5,MID(F6,15,1)*8,MID(F6,16,1)*4,MID(F6,17,1)*2),11),{0,1,2,3,4,5,6,7,8,9,10},{"1","0","x","9","8","7","6","5","4","3","2"})=RIGHT(F6,1),"√","×")),"身份证号长度不符")</f>
        <v>√</v>
      </c>
      <c r="H6" s="10" t="s">
        <v>19</v>
      </c>
      <c r="I6" s="12"/>
      <c r="J6" s="12" t="s">
        <v>20</v>
      </c>
      <c r="K6" s="12">
        <v>31</v>
      </c>
      <c r="L6" s="15">
        <v>59</v>
      </c>
      <c r="M6" s="14"/>
    </row>
    <row r="7" ht="19" customHeight="1" spans="1:13">
      <c r="A7" s="3">
        <v>5</v>
      </c>
      <c r="B7" s="11" t="s">
        <v>27</v>
      </c>
      <c r="C7" s="4" t="s">
        <v>15</v>
      </c>
      <c r="D7" s="8" t="s">
        <v>16</v>
      </c>
      <c r="E7" s="9" t="s">
        <v>443</v>
      </c>
      <c r="F7" s="6" t="s">
        <v>28</v>
      </c>
      <c r="G7" s="6" t="str">
        <f>IF(LEN(F7)=18,(IF(LOOKUP(MOD(SUM(MID(F7,1,1)*7,MID(F7,2,1)*9,MID(F7,3,1)*10,MID(F7,4,1)*5,MID(F7,5,1)*8,MID(F7,6,1)*4,MID(F7,7,1)*2,MID(F7,8,1),MID(F7,9,1)*6,MID(F7,10,1)*3,MID(F7,11,1)*7,MID(F7,12,1)*9,MID(F7,13,1)*10,MID(F7,14,1)*5,MID(F7,15,1)*8,MID(F7,16,1)*4,MID(F7,17,1)*2),11),{0,1,2,3,4,5,6,7,8,9,10},{"1","0","x","9","8","7","6","5","4","3","2"})=RIGHT(F7,1),"√","×")),"身份证号长度不符")</f>
        <v>√</v>
      </c>
      <c r="H7" s="10" t="s">
        <v>19</v>
      </c>
      <c r="I7" s="12"/>
      <c r="J7" s="12" t="s">
        <v>20</v>
      </c>
      <c r="K7" s="12">
        <v>31</v>
      </c>
      <c r="L7" s="15">
        <v>59</v>
      </c>
      <c r="M7" s="14"/>
    </row>
    <row r="8" ht="19" customHeight="1" spans="1:13">
      <c r="A8" s="3">
        <v>6</v>
      </c>
      <c r="B8" s="7" t="s">
        <v>29</v>
      </c>
      <c r="C8" s="4" t="s">
        <v>30</v>
      </c>
      <c r="D8" s="8" t="s">
        <v>31</v>
      </c>
      <c r="E8" s="9" t="s">
        <v>443</v>
      </c>
      <c r="F8" s="6" t="s">
        <v>32</v>
      </c>
      <c r="G8" s="6" t="str">
        <f>IF(LEN(F8)=18,(IF(LOOKUP(MOD(SUM(MID(F8,1,1)*7,MID(F8,2,1)*9,MID(F8,3,1)*10,MID(F8,4,1)*5,MID(F8,5,1)*8,MID(F8,6,1)*4,MID(F8,7,1)*2,MID(F8,8,1),MID(F8,9,1)*6,MID(F8,10,1)*3,MID(F8,11,1)*7,MID(F8,12,1)*9,MID(F8,13,1)*10,MID(F8,14,1)*5,MID(F8,15,1)*8,MID(F8,16,1)*4,MID(F8,17,1)*2),11),{0,1,2,3,4,5,6,7,8,9,10},{"1","0","x","9","8","7","6","5","4","3","2"})=RIGHT(F8,1),"√","×")),"身份证号长度不符")</f>
        <v>√</v>
      </c>
      <c r="H8" s="10" t="s">
        <v>19</v>
      </c>
      <c r="I8" s="12"/>
      <c r="J8" s="12" t="s">
        <v>20</v>
      </c>
      <c r="K8" s="12">
        <v>31</v>
      </c>
      <c r="L8" s="15">
        <v>59</v>
      </c>
      <c r="M8" s="14"/>
    </row>
    <row r="9" ht="19" customHeight="1" spans="1:13">
      <c r="A9" s="3">
        <v>7</v>
      </c>
      <c r="B9" s="7" t="s">
        <v>33</v>
      </c>
      <c r="C9" s="4" t="s">
        <v>34</v>
      </c>
      <c r="D9" s="8" t="s">
        <v>31</v>
      </c>
      <c r="E9" s="9" t="s">
        <v>443</v>
      </c>
      <c r="F9" s="6" t="s">
        <v>35</v>
      </c>
      <c r="G9" s="6" t="str">
        <f>IF(LEN(F9)=18,(IF(LOOKUP(MOD(SUM(MID(F9,1,1)*7,MID(F9,2,1)*9,MID(F9,3,1)*10,MID(F9,4,1)*5,MID(F9,5,1)*8,MID(F9,6,1)*4,MID(F9,7,1)*2,MID(F9,8,1),MID(F9,9,1)*6,MID(F9,10,1)*3,MID(F9,11,1)*7,MID(F9,12,1)*9,MID(F9,13,1)*10,MID(F9,14,1)*5,MID(F9,15,1)*8,MID(F9,16,1)*4,MID(F9,17,1)*2),11),{0,1,2,3,4,5,6,7,8,9,10},{"1","0","x","9","8","7","6","5","4","3","2"})=RIGHT(F9,1),"√","×")),"身份证号长度不符")</f>
        <v>√</v>
      </c>
      <c r="H9" s="10" t="s">
        <v>19</v>
      </c>
      <c r="I9" s="12"/>
      <c r="J9" s="12" t="s">
        <v>20</v>
      </c>
      <c r="K9" s="12">
        <v>31</v>
      </c>
      <c r="L9" s="15">
        <v>59</v>
      </c>
      <c r="M9" s="14"/>
    </row>
    <row r="10" ht="19" customHeight="1" spans="1:13">
      <c r="A10" s="3">
        <v>8</v>
      </c>
      <c r="B10" s="7" t="s">
        <v>36</v>
      </c>
      <c r="C10" s="4" t="s">
        <v>37</v>
      </c>
      <c r="D10" s="8" t="s">
        <v>16</v>
      </c>
      <c r="E10" s="9" t="s">
        <v>443</v>
      </c>
      <c r="F10" s="5" t="s">
        <v>38</v>
      </c>
      <c r="G10" s="5" t="str">
        <f>IF(LEN(F10)=18,(IF(LOOKUP(MOD(SUM(MID(F10,1,1)*7,MID(F10,2,1)*9,MID(F10,3,1)*10,MID(F10,4,1)*5,MID(F10,5,1)*8,MID(F10,6,1)*4,MID(F10,7,1)*2,MID(F10,8,1),MID(F10,9,1)*6,MID(F10,10,1)*3,MID(F10,11,1)*7,MID(F10,12,1)*9,MID(F10,13,1)*10,MID(F10,14,1)*5,MID(F10,15,1)*8,MID(F10,16,1)*4,MID(F10,17,1)*2),11),{0,1,2,3,4,5,6,7,8,9,10},{"1","0","x","9","8","7","6","5","4","3","2"})=RIGHT(F10,1),"√","×")),"身份证号长度不符")</f>
        <v>√</v>
      </c>
      <c r="H10" s="10" t="s">
        <v>19</v>
      </c>
      <c r="I10" s="12"/>
      <c r="J10" s="12" t="s">
        <v>20</v>
      </c>
      <c r="K10" s="12">
        <v>31</v>
      </c>
      <c r="L10" s="15">
        <v>59</v>
      </c>
      <c r="M10" s="14"/>
    </row>
    <row r="11" ht="19" customHeight="1" spans="1:13">
      <c r="A11" s="3">
        <v>9</v>
      </c>
      <c r="B11" s="7" t="s">
        <v>39</v>
      </c>
      <c r="C11" s="4" t="s">
        <v>34</v>
      </c>
      <c r="D11" s="8" t="s">
        <v>31</v>
      </c>
      <c r="E11" s="9" t="s">
        <v>443</v>
      </c>
      <c r="F11" s="6" t="s">
        <v>40</v>
      </c>
      <c r="G11" s="6" t="str">
        <f>IF(LEN(F11)=18,(IF(LOOKUP(MOD(SUM(MID(F11,1,1)*7,MID(F11,2,1)*9,MID(F11,3,1)*10,MID(F11,4,1)*5,MID(F11,5,1)*8,MID(F11,6,1)*4,MID(F11,7,1)*2,MID(F11,8,1),MID(F11,9,1)*6,MID(F11,10,1)*3,MID(F11,11,1)*7,MID(F11,12,1)*9,MID(F11,13,1)*10,MID(F11,14,1)*5,MID(F11,15,1)*8,MID(F11,16,1)*4,MID(F11,17,1)*2),11),{0,1,2,3,4,5,6,7,8,9,10},{"1","0","x","9","8","7","6","5","4","3","2"})=RIGHT(F11,1),"√","×")),"身份证号长度不符")</f>
        <v>√</v>
      </c>
      <c r="H11" s="10" t="s">
        <v>19</v>
      </c>
      <c r="I11" s="12"/>
      <c r="J11" s="12" t="s">
        <v>20</v>
      </c>
      <c r="K11" s="12">
        <v>31</v>
      </c>
      <c r="L11" s="15">
        <v>59</v>
      </c>
      <c r="M11" s="14"/>
    </row>
    <row r="12" ht="19" customHeight="1" spans="1:13">
      <c r="A12" s="3">
        <v>10</v>
      </c>
      <c r="B12" s="7" t="s">
        <v>41</v>
      </c>
      <c r="C12" s="4" t="s">
        <v>37</v>
      </c>
      <c r="D12" s="8" t="s">
        <v>16</v>
      </c>
      <c r="E12" s="9" t="s">
        <v>443</v>
      </c>
      <c r="F12" s="6" t="s">
        <v>42</v>
      </c>
      <c r="G12" s="6" t="str">
        <f>IF(LEN(F12)=18,(IF(LOOKUP(MOD(SUM(MID(F12,1,1)*7,MID(F12,2,1)*9,MID(F12,3,1)*10,MID(F12,4,1)*5,MID(F12,5,1)*8,MID(F12,6,1)*4,MID(F12,7,1)*2,MID(F12,8,1),MID(F12,9,1)*6,MID(F12,10,1)*3,MID(F12,11,1)*7,MID(F12,12,1)*9,MID(F12,13,1)*10,MID(F12,14,1)*5,MID(F12,15,1)*8,MID(F12,16,1)*4,MID(F12,17,1)*2),11),{0,1,2,3,4,5,6,7,8,9,10},{"1","0","x","9","8","7","6","5","4","3","2"})=RIGHT(F12,1),"√","×")),"身份证号长度不符")</f>
        <v>√</v>
      </c>
      <c r="H12" s="10" t="s">
        <v>19</v>
      </c>
      <c r="I12" s="12"/>
      <c r="J12" s="12" t="s">
        <v>20</v>
      </c>
      <c r="K12" s="12">
        <v>31</v>
      </c>
      <c r="L12" s="15">
        <v>59</v>
      </c>
      <c r="M12" s="14"/>
    </row>
    <row r="13" ht="19" customHeight="1" spans="1:13">
      <c r="A13" s="3">
        <v>11</v>
      </c>
      <c r="B13" s="7" t="s">
        <v>43</v>
      </c>
      <c r="C13" s="4" t="s">
        <v>37</v>
      </c>
      <c r="D13" s="8" t="s">
        <v>16</v>
      </c>
      <c r="E13" s="9" t="s">
        <v>443</v>
      </c>
      <c r="F13" s="6" t="s">
        <v>44</v>
      </c>
      <c r="G13" s="6" t="str">
        <f>IF(LEN(F13)=18,(IF(LOOKUP(MOD(SUM(MID(F13,1,1)*7,MID(F13,2,1)*9,MID(F13,3,1)*10,MID(F13,4,1)*5,MID(F13,5,1)*8,MID(F13,6,1)*4,MID(F13,7,1)*2,MID(F13,8,1),MID(F13,9,1)*6,MID(F13,10,1)*3,MID(F13,11,1)*7,MID(F13,12,1)*9,MID(F13,13,1)*10,MID(F13,14,1)*5,MID(F13,15,1)*8,MID(F13,16,1)*4,MID(F13,17,1)*2),11),{0,1,2,3,4,5,6,7,8,9,10},{"1","0","x","9","8","7","6","5","4","3","2"})=RIGHT(F13,1),"√","×")),"身份证号长度不符")</f>
        <v>√</v>
      </c>
      <c r="H13" s="10" t="s">
        <v>19</v>
      </c>
      <c r="I13" s="12"/>
      <c r="J13" s="12" t="s">
        <v>20</v>
      </c>
      <c r="K13" s="12">
        <v>31</v>
      </c>
      <c r="L13" s="15">
        <v>59</v>
      </c>
      <c r="M13" s="14"/>
    </row>
    <row r="14" ht="19" customHeight="1" spans="1:13">
      <c r="A14" s="3">
        <v>12</v>
      </c>
      <c r="B14" s="7" t="s">
        <v>45</v>
      </c>
      <c r="C14" s="4" t="s">
        <v>37</v>
      </c>
      <c r="D14" s="8" t="s">
        <v>16</v>
      </c>
      <c r="E14" s="9" t="s">
        <v>443</v>
      </c>
      <c r="F14" s="6" t="s">
        <v>46</v>
      </c>
      <c r="G14" s="6" t="str">
        <f>IF(LEN(F14)=18,(IF(LOOKUP(MOD(SUM(MID(F14,1,1)*7,MID(F14,2,1)*9,MID(F14,3,1)*10,MID(F14,4,1)*5,MID(F14,5,1)*8,MID(F14,6,1)*4,MID(F14,7,1)*2,MID(F14,8,1),MID(F14,9,1)*6,MID(F14,10,1)*3,MID(F14,11,1)*7,MID(F14,12,1)*9,MID(F14,13,1)*10,MID(F14,14,1)*5,MID(F14,15,1)*8,MID(F14,16,1)*4,MID(F14,17,1)*2),11),{0,1,2,3,4,5,6,7,8,9,10},{"1","0","x","9","8","7","6","5","4","3","2"})=RIGHT(F14,1),"√","×")),"身份证号长度不符")</f>
        <v>√</v>
      </c>
      <c r="H14" s="10" t="s">
        <v>19</v>
      </c>
      <c r="I14" s="12"/>
      <c r="J14" s="12" t="s">
        <v>20</v>
      </c>
      <c r="K14" s="12">
        <v>31</v>
      </c>
      <c r="L14" s="15">
        <v>59</v>
      </c>
      <c r="M14" s="14"/>
    </row>
    <row r="15" ht="19" customHeight="1" spans="1:13">
      <c r="A15" s="3">
        <v>13</v>
      </c>
      <c r="B15" s="7" t="s">
        <v>47</v>
      </c>
      <c r="C15" s="4" t="s">
        <v>48</v>
      </c>
      <c r="D15" s="8" t="s">
        <v>16</v>
      </c>
      <c r="E15" s="9" t="s">
        <v>443</v>
      </c>
      <c r="F15" s="6" t="s">
        <v>49</v>
      </c>
      <c r="G15" s="6" t="str">
        <f>IF(LEN(F15)=18,(IF(LOOKUP(MOD(SUM(MID(F15,1,1)*7,MID(F15,2,1)*9,MID(F15,3,1)*10,MID(F15,4,1)*5,MID(F15,5,1)*8,MID(F15,6,1)*4,MID(F15,7,1)*2,MID(F15,8,1),MID(F15,9,1)*6,MID(F15,10,1)*3,MID(F15,11,1)*7,MID(F15,12,1)*9,MID(F15,13,1)*10,MID(F15,14,1)*5,MID(F15,15,1)*8,MID(F15,16,1)*4,MID(F15,17,1)*2),11),{0,1,2,3,4,5,6,7,8,9,10},{"1","0","x","9","8","7","6","5","4","3","2"})=RIGHT(F15,1),"√","×")),"身份证号长度不符")</f>
        <v>√</v>
      </c>
      <c r="H15" s="10" t="s">
        <v>19</v>
      </c>
      <c r="I15" s="12"/>
      <c r="J15" s="12" t="s">
        <v>20</v>
      </c>
      <c r="K15" s="12">
        <v>31</v>
      </c>
      <c r="L15" s="15">
        <v>59</v>
      </c>
      <c r="M15" s="14"/>
    </row>
    <row r="16" ht="19" customHeight="1" spans="1:13">
      <c r="A16" s="3">
        <v>14</v>
      </c>
      <c r="B16" s="7" t="s">
        <v>50</v>
      </c>
      <c r="C16" s="4" t="s">
        <v>51</v>
      </c>
      <c r="D16" s="8" t="s">
        <v>16</v>
      </c>
      <c r="E16" s="9" t="s">
        <v>443</v>
      </c>
      <c r="F16" s="6" t="s">
        <v>52</v>
      </c>
      <c r="G16" s="6"/>
      <c r="H16" s="10" t="s">
        <v>19</v>
      </c>
      <c r="I16" s="12"/>
      <c r="J16" s="12" t="s">
        <v>20</v>
      </c>
      <c r="K16" s="12">
        <v>31</v>
      </c>
      <c r="L16" s="15">
        <v>59</v>
      </c>
      <c r="M16" s="14"/>
    </row>
    <row r="17" ht="19" customHeight="1" spans="1:13">
      <c r="A17" s="3">
        <v>15</v>
      </c>
      <c r="B17" s="7" t="s">
        <v>53</v>
      </c>
      <c r="C17" s="4" t="s">
        <v>15</v>
      </c>
      <c r="D17" s="8" t="s">
        <v>16</v>
      </c>
      <c r="E17" s="9" t="s">
        <v>443</v>
      </c>
      <c r="F17" s="6" t="s">
        <v>54</v>
      </c>
      <c r="G17" s="6" t="str">
        <f>IF(LEN(F17)=18,(IF(LOOKUP(MOD(SUM(MID(F17,1,1)*7,MID(F17,2,1)*9,MID(F17,3,1)*10,MID(F17,4,1)*5,MID(F17,5,1)*8,MID(F17,6,1)*4,MID(F17,7,1)*2,MID(F17,8,1),MID(F17,9,1)*6,MID(F17,10,1)*3,MID(F17,11,1)*7,MID(F17,12,1)*9,MID(F17,13,1)*10,MID(F17,14,1)*5,MID(F17,15,1)*8,MID(F17,16,1)*4,MID(F17,17,1)*2),11),{0,1,2,3,4,5,6,7,8,9,10},{"1","0","x","9","8","7","6","5","4","3","2"})=RIGHT(F17,1),"√","×")),"身份证号长度不符")</f>
        <v>√</v>
      </c>
      <c r="H17" s="10" t="s">
        <v>19</v>
      </c>
      <c r="I17" s="12"/>
      <c r="J17" s="12" t="s">
        <v>20</v>
      </c>
      <c r="K17" s="12">
        <v>31</v>
      </c>
      <c r="L17" s="15">
        <v>59</v>
      </c>
      <c r="M17" s="14"/>
    </row>
    <row r="18" ht="19" customHeight="1" spans="1:13">
      <c r="A18" s="3">
        <v>16</v>
      </c>
      <c r="B18" s="7" t="s">
        <v>55</v>
      </c>
      <c r="C18" s="4" t="s">
        <v>48</v>
      </c>
      <c r="D18" s="8" t="s">
        <v>31</v>
      </c>
      <c r="E18" s="9" t="s">
        <v>443</v>
      </c>
      <c r="F18" s="6" t="s">
        <v>56</v>
      </c>
      <c r="G18" s="6" t="str">
        <f>IF(LEN(F18)=18,(IF(LOOKUP(MOD(SUM(MID(F18,1,1)*7,MID(F18,2,1)*9,MID(F18,3,1)*10,MID(F18,4,1)*5,MID(F18,5,1)*8,MID(F18,6,1)*4,MID(F18,7,1)*2,MID(F18,8,1),MID(F18,9,1)*6,MID(F18,10,1)*3,MID(F18,11,1)*7,MID(F18,12,1)*9,MID(F18,13,1)*10,MID(F18,14,1)*5,MID(F18,15,1)*8,MID(F18,16,1)*4,MID(F18,17,1)*2),11),{0,1,2,3,4,5,6,7,8,9,10},{"1","0","x","9","8","7","6","5","4","3","2"})=RIGHT(F18,1),"√","×")),"身份证号长度不符")</f>
        <v>√</v>
      </c>
      <c r="H18" s="10" t="s">
        <v>19</v>
      </c>
      <c r="I18" s="12"/>
      <c r="J18" s="12" t="s">
        <v>20</v>
      </c>
      <c r="K18" s="12">
        <v>31</v>
      </c>
      <c r="L18" s="15">
        <v>59</v>
      </c>
      <c r="M18" s="14"/>
    </row>
    <row r="19" ht="19" customHeight="1" spans="1:13">
      <c r="A19" s="3">
        <v>17</v>
      </c>
      <c r="B19" s="7" t="s">
        <v>57</v>
      </c>
      <c r="C19" s="4" t="s">
        <v>58</v>
      </c>
      <c r="D19" s="8" t="s">
        <v>16</v>
      </c>
      <c r="E19" s="9" t="s">
        <v>443</v>
      </c>
      <c r="F19" s="6" t="s">
        <v>59</v>
      </c>
      <c r="G19" s="6" t="str">
        <f>IF(LEN(F19)=18,(IF(LOOKUP(MOD(SUM(MID(F19,1,1)*7,MID(F19,2,1)*9,MID(F19,3,1)*10,MID(F19,4,1)*5,MID(F19,5,1)*8,MID(F19,6,1)*4,MID(F19,7,1)*2,MID(F19,8,1),MID(F19,9,1)*6,MID(F19,10,1)*3,MID(F19,11,1)*7,MID(F19,12,1)*9,MID(F19,13,1)*10,MID(F19,14,1)*5,MID(F19,15,1)*8,MID(F19,16,1)*4,MID(F19,17,1)*2),11),{0,1,2,3,4,5,6,7,8,9,10},{"1","0","x","9","8","7","6","5","4","3","2"})=RIGHT(F19,1),"√","×")),"身份证号长度不符")</f>
        <v>√</v>
      </c>
      <c r="H19" s="10" t="s">
        <v>19</v>
      </c>
      <c r="I19" s="12"/>
      <c r="J19" s="12" t="s">
        <v>20</v>
      </c>
      <c r="K19" s="12">
        <v>31</v>
      </c>
      <c r="L19" s="15">
        <v>59</v>
      </c>
      <c r="M19" s="14"/>
    </row>
    <row r="20" ht="19" customHeight="1" spans="1:13">
      <c r="A20" s="3">
        <v>18</v>
      </c>
      <c r="B20" s="7" t="s">
        <v>60</v>
      </c>
      <c r="C20" s="4" t="s">
        <v>61</v>
      </c>
      <c r="D20" s="8" t="s">
        <v>16</v>
      </c>
      <c r="E20" s="9" t="s">
        <v>443</v>
      </c>
      <c r="F20" s="6" t="s">
        <v>62</v>
      </c>
      <c r="G20" s="6" t="str">
        <f>IF(LEN(F20)=18,(IF(LOOKUP(MOD(SUM(MID(F20,1,1)*7,MID(F20,2,1)*9,MID(F20,3,1)*10,MID(F20,4,1)*5,MID(F20,5,1)*8,MID(F20,6,1)*4,MID(F20,7,1)*2,MID(F20,8,1),MID(F20,9,1)*6,MID(F20,10,1)*3,MID(F20,11,1)*7,MID(F20,12,1)*9,MID(F20,13,1)*10,MID(F20,14,1)*5,MID(F20,15,1)*8,MID(F20,16,1)*4,MID(F20,17,1)*2),11),{0,1,2,3,4,5,6,7,8,9,10},{"1","0","x","9","8","7","6","5","4","3","2"})=RIGHT(F20,1),"√","×")),"身份证号长度不符")</f>
        <v>√</v>
      </c>
      <c r="H20" s="10" t="s">
        <v>19</v>
      </c>
      <c r="I20" s="12"/>
      <c r="J20" s="12" t="s">
        <v>20</v>
      </c>
      <c r="K20" s="12">
        <v>31</v>
      </c>
      <c r="L20" s="15">
        <v>59</v>
      </c>
      <c r="M20" s="14"/>
    </row>
    <row r="21" ht="19" customHeight="1" spans="1:13">
      <c r="A21" s="3">
        <v>19</v>
      </c>
      <c r="B21" s="7" t="s">
        <v>63</v>
      </c>
      <c r="C21" s="4" t="s">
        <v>48</v>
      </c>
      <c r="D21" s="8" t="s">
        <v>16</v>
      </c>
      <c r="E21" s="9" t="s">
        <v>443</v>
      </c>
      <c r="F21" s="6" t="s">
        <v>64</v>
      </c>
      <c r="G21" s="6" t="str">
        <f>IF(LEN(F21)=18,(IF(LOOKUP(MOD(SUM(MID(F21,1,1)*7,MID(F21,2,1)*9,MID(F21,3,1)*10,MID(F21,4,1)*5,MID(F21,5,1)*8,MID(F21,6,1)*4,MID(F21,7,1)*2,MID(F21,8,1),MID(F21,9,1)*6,MID(F21,10,1)*3,MID(F21,11,1)*7,MID(F21,12,1)*9,MID(F21,13,1)*10,MID(F21,14,1)*5,MID(F21,15,1)*8,MID(F21,16,1)*4,MID(F21,17,1)*2),11),{0,1,2,3,4,5,6,7,8,9,10},{"1","0","x","9","8","7","6","5","4","3","2"})=RIGHT(F21,1),"√","×")),"身份证号长度不符")</f>
        <v>√</v>
      </c>
      <c r="H21" s="10" t="s">
        <v>19</v>
      </c>
      <c r="I21" s="12"/>
      <c r="J21" s="12" t="s">
        <v>20</v>
      </c>
      <c r="K21" s="12">
        <v>31</v>
      </c>
      <c r="L21" s="15">
        <v>59</v>
      </c>
      <c r="M21" s="14"/>
    </row>
    <row r="22" ht="19" customHeight="1" spans="1:13">
      <c r="A22" s="3">
        <v>20</v>
      </c>
      <c r="B22" s="7" t="s">
        <v>65</v>
      </c>
      <c r="C22" s="4" t="s">
        <v>48</v>
      </c>
      <c r="D22" s="8" t="s">
        <v>16</v>
      </c>
      <c r="E22" s="9" t="s">
        <v>443</v>
      </c>
      <c r="F22" s="6" t="s">
        <v>66</v>
      </c>
      <c r="G22" s="6" t="str">
        <f>IF(LEN(F22)=18,(IF(LOOKUP(MOD(SUM(MID(F22,1,1)*7,MID(F22,2,1)*9,MID(F22,3,1)*10,MID(F22,4,1)*5,MID(F22,5,1)*8,MID(F22,6,1)*4,MID(F22,7,1)*2,MID(F22,8,1),MID(F22,9,1)*6,MID(F22,10,1)*3,MID(F22,11,1)*7,MID(F22,12,1)*9,MID(F22,13,1)*10,MID(F22,14,1)*5,MID(F22,15,1)*8,MID(F22,16,1)*4,MID(F22,17,1)*2),11),{0,1,2,3,4,5,6,7,8,9,10},{"1","0","x","9","8","7","6","5","4","3","2"})=RIGHT(F22,1),"√","×")),"身份证号长度不符")</f>
        <v>√</v>
      </c>
      <c r="H22" s="10" t="s">
        <v>19</v>
      </c>
      <c r="I22" s="12"/>
      <c r="J22" s="12" t="s">
        <v>20</v>
      </c>
      <c r="K22" s="12">
        <v>31</v>
      </c>
      <c r="L22" s="15">
        <v>59</v>
      </c>
      <c r="M22" s="14"/>
    </row>
    <row r="23" ht="19" customHeight="1" spans="1:13">
      <c r="A23" s="3">
        <v>21</v>
      </c>
      <c r="B23" s="7" t="s">
        <v>67</v>
      </c>
      <c r="C23" s="4" t="s">
        <v>30</v>
      </c>
      <c r="D23" s="8" t="s">
        <v>31</v>
      </c>
      <c r="E23" s="9" t="s">
        <v>443</v>
      </c>
      <c r="F23" s="6" t="s">
        <v>68</v>
      </c>
      <c r="G23" s="6" t="str">
        <f>IF(LEN(F23)=18,(IF(LOOKUP(MOD(SUM(MID(F23,1,1)*7,MID(F23,2,1)*9,MID(F23,3,1)*10,MID(F23,4,1)*5,MID(F23,5,1)*8,MID(F23,6,1)*4,MID(F23,7,1)*2,MID(F23,8,1),MID(F23,9,1)*6,MID(F23,10,1)*3,MID(F23,11,1)*7,MID(F23,12,1)*9,MID(F23,13,1)*10,MID(F23,14,1)*5,MID(F23,15,1)*8,MID(F23,16,1)*4,MID(F23,17,1)*2),11),{0,1,2,3,4,5,6,7,8,9,10},{"1","0","x","9","8","7","6","5","4","3","2"})=RIGHT(F23,1),"√","×")),"身份证号长度不符")</f>
        <v>√</v>
      </c>
      <c r="H23" s="10" t="s">
        <v>19</v>
      </c>
      <c r="I23" s="12"/>
      <c r="J23" s="12" t="s">
        <v>20</v>
      </c>
      <c r="K23" s="12">
        <v>31</v>
      </c>
      <c r="L23" s="15">
        <v>59</v>
      </c>
      <c r="M23" s="14"/>
    </row>
    <row r="24" ht="19" customHeight="1" spans="1:13">
      <c r="A24" s="3">
        <v>22</v>
      </c>
      <c r="B24" s="7" t="s">
        <v>69</v>
      </c>
      <c r="C24" s="4" t="s">
        <v>48</v>
      </c>
      <c r="D24" s="8" t="s">
        <v>16</v>
      </c>
      <c r="E24" s="9" t="s">
        <v>443</v>
      </c>
      <c r="F24" s="6" t="s">
        <v>70</v>
      </c>
      <c r="G24" s="6" t="str">
        <f>IF(LEN(F24)=18,(IF(LOOKUP(MOD(SUM(MID(F24,1,1)*7,MID(F24,2,1)*9,MID(F24,3,1)*10,MID(F24,4,1)*5,MID(F24,5,1)*8,MID(F24,6,1)*4,MID(F24,7,1)*2,MID(F24,8,1),MID(F24,9,1)*6,MID(F24,10,1)*3,MID(F24,11,1)*7,MID(F24,12,1)*9,MID(F24,13,1)*10,MID(F24,14,1)*5,MID(F24,15,1)*8,MID(F24,16,1)*4,MID(F24,17,1)*2),11),{0,1,2,3,4,5,6,7,8,9,10},{"1","0","x","9","8","7","6","5","4","3","2"})=RIGHT(F24,1),"√","×")),"身份证号长度不符")</f>
        <v>√</v>
      </c>
      <c r="H24" s="10" t="s">
        <v>19</v>
      </c>
      <c r="I24" s="12"/>
      <c r="J24" s="12" t="s">
        <v>20</v>
      </c>
      <c r="K24" s="12">
        <v>31</v>
      </c>
      <c r="L24" s="15">
        <v>59</v>
      </c>
      <c r="M24" s="14"/>
    </row>
    <row r="25" ht="19" customHeight="1" spans="1:13">
      <c r="A25" s="3">
        <v>23</v>
      </c>
      <c r="B25" s="7" t="s">
        <v>71</v>
      </c>
      <c r="C25" s="4" t="s">
        <v>48</v>
      </c>
      <c r="D25" s="8" t="s">
        <v>16</v>
      </c>
      <c r="E25" s="9" t="s">
        <v>443</v>
      </c>
      <c r="F25" s="6" t="s">
        <v>72</v>
      </c>
      <c r="G25" s="6" t="str">
        <f>IF(LEN(F25)=18,(IF(LOOKUP(MOD(SUM(MID(F25,1,1)*7,MID(F25,2,1)*9,MID(F25,3,1)*10,MID(F25,4,1)*5,MID(F25,5,1)*8,MID(F25,6,1)*4,MID(F25,7,1)*2,MID(F25,8,1),MID(F25,9,1)*6,MID(F25,10,1)*3,MID(F25,11,1)*7,MID(F25,12,1)*9,MID(F25,13,1)*10,MID(F25,14,1)*5,MID(F25,15,1)*8,MID(F25,16,1)*4,MID(F25,17,1)*2),11),{0,1,2,3,4,5,6,7,8,9,10},{"1","0","x","9","8","7","6","5","4","3","2"})=RIGHT(F25,1),"√","×")),"身份证号长度不符")</f>
        <v>√</v>
      </c>
      <c r="H25" s="10" t="s">
        <v>19</v>
      </c>
      <c r="I25" s="12"/>
      <c r="J25" s="12" t="s">
        <v>20</v>
      </c>
      <c r="K25" s="12">
        <v>31</v>
      </c>
      <c r="L25" s="15">
        <v>59</v>
      </c>
      <c r="M25" s="14"/>
    </row>
    <row r="26" ht="19" customHeight="1" spans="1:13">
      <c r="A26" s="3">
        <v>24</v>
      </c>
      <c r="B26" s="7" t="s">
        <v>73</v>
      </c>
      <c r="C26" s="4" t="s">
        <v>48</v>
      </c>
      <c r="D26" s="8" t="s">
        <v>16</v>
      </c>
      <c r="E26" s="9" t="s">
        <v>443</v>
      </c>
      <c r="F26" s="6" t="s">
        <v>74</v>
      </c>
      <c r="G26" s="6" t="str">
        <f>IF(LEN(F26)=18,(IF(LOOKUP(MOD(SUM(MID(F26,1,1)*7,MID(F26,2,1)*9,MID(F26,3,1)*10,MID(F26,4,1)*5,MID(F26,5,1)*8,MID(F26,6,1)*4,MID(F26,7,1)*2,MID(F26,8,1),MID(F26,9,1)*6,MID(F26,10,1)*3,MID(F26,11,1)*7,MID(F26,12,1)*9,MID(F26,13,1)*10,MID(F26,14,1)*5,MID(F26,15,1)*8,MID(F26,16,1)*4,MID(F26,17,1)*2),11),{0,1,2,3,4,5,6,7,8,9,10},{"1","0","x","9","8","7","6","5","4","3","2"})=RIGHT(F26,1),"√","×")),"身份证号长度不符")</f>
        <v>√</v>
      </c>
      <c r="H26" s="10" t="s">
        <v>19</v>
      </c>
      <c r="I26" s="12"/>
      <c r="J26" s="12" t="s">
        <v>20</v>
      </c>
      <c r="K26" s="12">
        <v>31</v>
      </c>
      <c r="L26" s="15">
        <v>59</v>
      </c>
      <c r="M26" s="14"/>
    </row>
    <row r="27" ht="19" customHeight="1" spans="1:13">
      <c r="A27" s="3">
        <v>25</v>
      </c>
      <c r="B27" s="7" t="s">
        <v>75</v>
      </c>
      <c r="C27" s="4" t="s">
        <v>58</v>
      </c>
      <c r="D27" s="8" t="s">
        <v>31</v>
      </c>
      <c r="E27" s="9" t="s">
        <v>443</v>
      </c>
      <c r="F27" s="6" t="s">
        <v>76</v>
      </c>
      <c r="G27" s="6" t="str">
        <f>IF(LEN(F27)=18,(IF(LOOKUP(MOD(SUM(MID(F27,1,1)*7,MID(F27,2,1)*9,MID(F27,3,1)*10,MID(F27,4,1)*5,MID(F27,5,1)*8,MID(F27,6,1)*4,MID(F27,7,1)*2,MID(F27,8,1),MID(F27,9,1)*6,MID(F27,10,1)*3,MID(F27,11,1)*7,MID(F27,12,1)*9,MID(F27,13,1)*10,MID(F27,14,1)*5,MID(F27,15,1)*8,MID(F27,16,1)*4,MID(F27,17,1)*2),11),{0,1,2,3,4,5,6,7,8,9,10},{"1","0","x","9","8","7","6","5","4","3","2"})=RIGHT(F27,1),"√","×")),"身份证号长度不符")</f>
        <v>√</v>
      </c>
      <c r="H27" s="10" t="s">
        <v>19</v>
      </c>
      <c r="I27" s="12"/>
      <c r="J27" s="12" t="s">
        <v>20</v>
      </c>
      <c r="K27" s="12">
        <v>31</v>
      </c>
      <c r="L27" s="15">
        <v>59</v>
      </c>
      <c r="M27" s="14"/>
    </row>
    <row r="28" ht="19" customHeight="1" spans="1:13">
      <c r="A28" s="3">
        <v>26</v>
      </c>
      <c r="B28" s="7" t="s">
        <v>77</v>
      </c>
      <c r="C28" s="4" t="s">
        <v>15</v>
      </c>
      <c r="D28" s="8" t="s">
        <v>16</v>
      </c>
      <c r="E28" s="9" t="s">
        <v>443</v>
      </c>
      <c r="F28" s="6" t="s">
        <v>78</v>
      </c>
      <c r="G28" s="6" t="str">
        <f>IF(LEN(F28)=18,(IF(LOOKUP(MOD(SUM(MID(F28,1,1)*7,MID(F28,2,1)*9,MID(F28,3,1)*10,MID(F28,4,1)*5,MID(F28,5,1)*8,MID(F28,6,1)*4,MID(F28,7,1)*2,MID(F28,8,1),MID(F28,9,1)*6,MID(F28,10,1)*3,MID(F28,11,1)*7,MID(F28,12,1)*9,MID(F28,13,1)*10,MID(F28,14,1)*5,MID(F28,15,1)*8,MID(F28,16,1)*4,MID(F28,17,1)*2),11),{0,1,2,3,4,5,6,7,8,9,10},{"1","0","x","9","8","7","6","5","4","3","2"})=RIGHT(F28,1),"√","×")),"身份证号长度不符")</f>
        <v>×</v>
      </c>
      <c r="H28" s="10" t="s">
        <v>19</v>
      </c>
      <c r="I28" s="12"/>
      <c r="J28" s="12" t="s">
        <v>20</v>
      </c>
      <c r="K28" s="12">
        <v>31</v>
      </c>
      <c r="L28" s="15">
        <v>59</v>
      </c>
      <c r="M28" s="14"/>
    </row>
    <row r="29" ht="19" customHeight="1" spans="1:13">
      <c r="A29" s="3">
        <v>27</v>
      </c>
      <c r="B29" s="7" t="s">
        <v>79</v>
      </c>
      <c r="C29" s="4" t="s">
        <v>80</v>
      </c>
      <c r="D29" s="8" t="s">
        <v>16</v>
      </c>
      <c r="E29" s="9" t="s">
        <v>443</v>
      </c>
      <c r="F29" s="6" t="s">
        <v>81</v>
      </c>
      <c r="G29" s="6" t="str">
        <f>IF(LEN(F29)=18,(IF(LOOKUP(MOD(SUM(MID(F29,1,1)*7,MID(F29,2,1)*9,MID(F29,3,1)*10,MID(F29,4,1)*5,MID(F29,5,1)*8,MID(F29,6,1)*4,MID(F29,7,1)*2,MID(F29,8,1),MID(F29,9,1)*6,MID(F29,10,1)*3,MID(F29,11,1)*7,MID(F29,12,1)*9,MID(F29,13,1)*10,MID(F29,14,1)*5,MID(F29,15,1)*8,MID(F29,16,1)*4,MID(F29,17,1)*2),11),{0,1,2,3,4,5,6,7,8,9,10},{"1","0","x","9","8","7","6","5","4","3","2"})=RIGHT(F29,1),"√","×")),"身份证号长度不符")</f>
        <v>√</v>
      </c>
      <c r="H29" s="10" t="s">
        <v>19</v>
      </c>
      <c r="I29" s="12"/>
      <c r="J29" s="12" t="s">
        <v>20</v>
      </c>
      <c r="K29" s="12">
        <v>31</v>
      </c>
      <c r="L29" s="15">
        <v>59</v>
      </c>
      <c r="M29" s="14"/>
    </row>
    <row r="30" ht="19" customHeight="1" spans="1:13">
      <c r="A30" s="3">
        <v>28</v>
      </c>
      <c r="B30" s="7" t="s">
        <v>82</v>
      </c>
      <c r="C30" s="4" t="s">
        <v>48</v>
      </c>
      <c r="D30" s="8" t="s">
        <v>16</v>
      </c>
      <c r="E30" s="9" t="s">
        <v>443</v>
      </c>
      <c r="F30" s="6" t="s">
        <v>83</v>
      </c>
      <c r="G30" s="6" t="str">
        <f>IF(LEN(F30)=18,(IF(LOOKUP(MOD(SUM(MID(F30,1,1)*7,MID(F30,2,1)*9,MID(F30,3,1)*10,MID(F30,4,1)*5,MID(F30,5,1)*8,MID(F30,6,1)*4,MID(F30,7,1)*2,MID(F30,8,1),MID(F30,9,1)*6,MID(F30,10,1)*3,MID(F30,11,1)*7,MID(F30,12,1)*9,MID(F30,13,1)*10,MID(F30,14,1)*5,MID(F30,15,1)*8,MID(F30,16,1)*4,MID(F30,17,1)*2),11),{0,1,2,3,4,5,6,7,8,9,10},{"1","0","x","9","8","7","6","5","4","3","2"})=RIGHT(F30,1),"√","×")),"身份证号长度不符")</f>
        <v>√</v>
      </c>
      <c r="H30" s="10" t="s">
        <v>19</v>
      </c>
      <c r="I30" s="12"/>
      <c r="J30" s="12" t="s">
        <v>20</v>
      </c>
      <c r="K30" s="12">
        <v>31</v>
      </c>
      <c r="L30" s="15">
        <v>59</v>
      </c>
      <c r="M30" s="14"/>
    </row>
    <row r="31" ht="19" customHeight="1" spans="1:13">
      <c r="A31" s="3">
        <v>29</v>
      </c>
      <c r="B31" s="7" t="s">
        <v>84</v>
      </c>
      <c r="C31" s="4" t="s">
        <v>58</v>
      </c>
      <c r="D31" s="8" t="s">
        <v>31</v>
      </c>
      <c r="E31" s="9" t="s">
        <v>443</v>
      </c>
      <c r="F31" s="6" t="s">
        <v>85</v>
      </c>
      <c r="G31" s="6" t="str">
        <f>IF(LEN(F31)=18,(IF(LOOKUP(MOD(SUM(MID(F31,1,1)*7,MID(F31,2,1)*9,MID(F31,3,1)*10,MID(F31,4,1)*5,MID(F31,5,1)*8,MID(F31,6,1)*4,MID(F31,7,1)*2,MID(F31,8,1),MID(F31,9,1)*6,MID(F31,10,1)*3,MID(F31,11,1)*7,MID(F31,12,1)*9,MID(F31,13,1)*10,MID(F31,14,1)*5,MID(F31,15,1)*8,MID(F31,16,1)*4,MID(F31,17,1)*2),11),{0,1,2,3,4,5,6,7,8,9,10},{"1","0","x","9","8","7","6","5","4","3","2"})=RIGHT(F31,1),"√","×")),"身份证号长度不符")</f>
        <v>√</v>
      </c>
      <c r="H31" s="10" t="s">
        <v>19</v>
      </c>
      <c r="I31" s="12"/>
      <c r="J31" s="12" t="s">
        <v>20</v>
      </c>
      <c r="K31" s="12">
        <v>31</v>
      </c>
      <c r="L31" s="15">
        <v>59</v>
      </c>
      <c r="M31" s="14"/>
    </row>
    <row r="32" ht="19" customHeight="1" spans="1:13">
      <c r="A32" s="3">
        <v>30</v>
      </c>
      <c r="B32" s="7" t="s">
        <v>86</v>
      </c>
      <c r="C32" s="4" t="s">
        <v>87</v>
      </c>
      <c r="D32" s="8" t="s">
        <v>31</v>
      </c>
      <c r="E32" s="9" t="s">
        <v>443</v>
      </c>
      <c r="F32" s="6" t="s">
        <v>88</v>
      </c>
      <c r="G32" s="6" t="str">
        <f>IF(LEN(F32)=18,(IF(LOOKUP(MOD(SUM(MID(F32,1,1)*7,MID(F32,2,1)*9,MID(F32,3,1)*10,MID(F32,4,1)*5,MID(F32,5,1)*8,MID(F32,6,1)*4,MID(F32,7,1)*2,MID(F32,8,1),MID(F32,9,1)*6,MID(F32,10,1)*3,MID(F32,11,1)*7,MID(F32,12,1)*9,MID(F32,13,1)*10,MID(F32,14,1)*5,MID(F32,15,1)*8,MID(F32,16,1)*4,MID(F32,17,1)*2),11),{0,1,2,3,4,5,6,7,8,9,10},{"1","0","x","9","8","7","6","5","4","3","2"})=RIGHT(F32,1),"√","×")),"身份证号长度不符")</f>
        <v>√</v>
      </c>
      <c r="H32" s="10" t="s">
        <v>19</v>
      </c>
      <c r="I32" s="12"/>
      <c r="J32" s="12" t="s">
        <v>20</v>
      </c>
      <c r="K32" s="12">
        <v>31</v>
      </c>
      <c r="L32" s="15">
        <v>59</v>
      </c>
      <c r="M32" s="14"/>
    </row>
    <row r="33" ht="19" customHeight="1" spans="1:13">
      <c r="A33" s="3">
        <v>31</v>
      </c>
      <c r="B33" s="7" t="s">
        <v>90</v>
      </c>
      <c r="C33" s="4" t="s">
        <v>87</v>
      </c>
      <c r="D33" s="8" t="s">
        <v>31</v>
      </c>
      <c r="E33" s="9" t="s">
        <v>443</v>
      </c>
      <c r="F33" s="6" t="s">
        <v>91</v>
      </c>
      <c r="G33" s="6" t="str">
        <f>IF(LEN(F33)=18,(IF(LOOKUP(MOD(SUM(MID(F33,1,1)*7,MID(F33,2,1)*9,MID(F33,3,1)*10,MID(F33,4,1)*5,MID(F33,5,1)*8,MID(F33,6,1)*4,MID(F33,7,1)*2,MID(F33,8,1),MID(F33,9,1)*6,MID(F33,10,1)*3,MID(F33,11,1)*7,MID(F33,12,1)*9,MID(F33,13,1)*10,MID(F33,14,1)*5,MID(F33,15,1)*8,MID(F33,16,1)*4,MID(F33,17,1)*2),11),{0,1,2,3,4,5,6,7,8,9,10},{"1","0","x","9","8","7","6","5","4","3","2"})=RIGHT(F33,1),"√","×")),"身份证号长度不符")</f>
        <v>√</v>
      </c>
      <c r="H33" s="10" t="s">
        <v>19</v>
      </c>
      <c r="I33" s="12"/>
      <c r="J33" s="12" t="s">
        <v>20</v>
      </c>
      <c r="K33" s="12">
        <v>31</v>
      </c>
      <c r="L33" s="15">
        <v>59</v>
      </c>
      <c r="M33" s="14"/>
    </row>
    <row r="34" ht="19" customHeight="1" spans="1:13">
      <c r="A34" s="3">
        <v>32</v>
      </c>
      <c r="B34" s="7" t="s">
        <v>92</v>
      </c>
      <c r="C34" s="4" t="s">
        <v>15</v>
      </c>
      <c r="D34" s="8" t="s">
        <v>16</v>
      </c>
      <c r="E34" s="9" t="s">
        <v>443</v>
      </c>
      <c r="F34" s="6" t="s">
        <v>93</v>
      </c>
      <c r="G34" s="6" t="str">
        <f>IF(LEN(F34)=18,(IF(LOOKUP(MOD(SUM(MID(F34,1,1)*7,MID(F34,2,1)*9,MID(F34,3,1)*10,MID(F34,4,1)*5,MID(F34,5,1)*8,MID(F34,6,1)*4,MID(F34,7,1)*2,MID(F34,8,1),MID(F34,9,1)*6,MID(F34,10,1)*3,MID(F34,11,1)*7,MID(F34,12,1)*9,MID(F34,13,1)*10,MID(F34,14,1)*5,MID(F34,15,1)*8,MID(F34,16,1)*4,MID(F34,17,1)*2),11),{0,1,2,3,4,5,6,7,8,9,10},{"1","0","x","9","8","7","6","5","4","3","2"})=RIGHT(F34,1),"√","×")),"身份证号长度不符")</f>
        <v>√</v>
      </c>
      <c r="H34" s="10" t="s">
        <v>19</v>
      </c>
      <c r="I34" s="12"/>
      <c r="J34" s="12" t="s">
        <v>20</v>
      </c>
      <c r="K34" s="12">
        <v>31</v>
      </c>
      <c r="L34" s="15">
        <v>59</v>
      </c>
      <c r="M34" s="14"/>
    </row>
    <row r="35" ht="19" customHeight="1" spans="1:13">
      <c r="A35" s="3">
        <v>33</v>
      </c>
      <c r="B35" s="7" t="s">
        <v>94</v>
      </c>
      <c r="C35" s="4" t="s">
        <v>87</v>
      </c>
      <c r="D35" s="8" t="s">
        <v>31</v>
      </c>
      <c r="E35" s="9" t="s">
        <v>443</v>
      </c>
      <c r="F35" s="6" t="s">
        <v>95</v>
      </c>
      <c r="G35" s="6" t="str">
        <f>IF(LEN(F35)=18,(IF(LOOKUP(MOD(SUM(MID(F35,1,1)*7,MID(F35,2,1)*9,MID(F35,3,1)*10,MID(F35,4,1)*5,MID(F35,5,1)*8,MID(F35,6,1)*4,MID(F35,7,1)*2,MID(F35,8,1),MID(F35,9,1)*6,MID(F35,10,1)*3,MID(F35,11,1)*7,MID(F35,12,1)*9,MID(F35,13,1)*10,MID(F35,14,1)*5,MID(F35,15,1)*8,MID(F35,16,1)*4,MID(F35,17,1)*2),11),{0,1,2,3,4,5,6,7,8,9,10},{"1","0","x","9","8","7","6","5","4","3","2"})=RIGHT(F35,1),"√","×")),"身份证号长度不符")</f>
        <v>√</v>
      </c>
      <c r="H35" s="10" t="s">
        <v>19</v>
      </c>
      <c r="I35" s="12"/>
      <c r="J35" s="12" t="s">
        <v>20</v>
      </c>
      <c r="K35" s="12">
        <v>31</v>
      </c>
      <c r="L35" s="15">
        <v>59</v>
      </c>
      <c r="M35" s="14"/>
    </row>
    <row r="36" ht="19" customHeight="1" spans="1:13">
      <c r="A36" s="3">
        <v>34</v>
      </c>
      <c r="B36" s="7" t="s">
        <v>96</v>
      </c>
      <c r="C36" s="4" t="s">
        <v>30</v>
      </c>
      <c r="D36" s="8" t="s">
        <v>31</v>
      </c>
      <c r="E36" s="9" t="s">
        <v>443</v>
      </c>
      <c r="F36" s="6" t="s">
        <v>97</v>
      </c>
      <c r="G36" s="6" t="str">
        <f>IF(LEN(F36)=18,(IF(LOOKUP(MOD(SUM(MID(F36,1,1)*7,MID(F36,2,1)*9,MID(F36,3,1)*10,MID(F36,4,1)*5,MID(F36,5,1)*8,MID(F36,6,1)*4,MID(F36,7,1)*2,MID(F36,8,1),MID(F36,9,1)*6,MID(F36,10,1)*3,MID(F36,11,1)*7,MID(F36,12,1)*9,MID(F36,13,1)*10,MID(F36,14,1)*5,MID(F36,15,1)*8,MID(F36,16,1)*4,MID(F36,17,1)*2),11),{0,1,2,3,4,5,6,7,8,9,10},{"1","0","x","9","8","7","6","5","4","3","2"})=RIGHT(F36,1),"√","×")),"身份证号长度不符")</f>
        <v>√</v>
      </c>
      <c r="H36" s="10" t="s">
        <v>19</v>
      </c>
      <c r="I36" s="12"/>
      <c r="J36" s="12" t="s">
        <v>20</v>
      </c>
      <c r="K36" s="12">
        <v>31</v>
      </c>
      <c r="L36" s="15">
        <v>59</v>
      </c>
      <c r="M36" s="14"/>
    </row>
    <row r="37" ht="19" customHeight="1" spans="1:13">
      <c r="A37" s="3">
        <v>35</v>
      </c>
      <c r="B37" s="7" t="s">
        <v>98</v>
      </c>
      <c r="C37" s="4" t="s">
        <v>30</v>
      </c>
      <c r="D37" s="8" t="s">
        <v>31</v>
      </c>
      <c r="E37" s="9" t="s">
        <v>443</v>
      </c>
      <c r="F37" s="6" t="s">
        <v>99</v>
      </c>
      <c r="G37" s="6" t="str">
        <f>IF(LEN(F37)=18,(IF(LOOKUP(MOD(SUM(MID(F37,1,1)*7,MID(F37,2,1)*9,MID(F37,3,1)*10,MID(F37,4,1)*5,MID(F37,5,1)*8,MID(F37,6,1)*4,MID(F37,7,1)*2,MID(F37,8,1),MID(F37,9,1)*6,MID(F37,10,1)*3,MID(F37,11,1)*7,MID(F37,12,1)*9,MID(F37,13,1)*10,MID(F37,14,1)*5,MID(F37,15,1)*8,MID(F37,16,1)*4,MID(F37,17,1)*2),11),{0,1,2,3,4,5,6,7,8,9,10},{"1","0","x","9","8","7","6","5","4","3","2"})=RIGHT(F37,1),"√","×")),"身份证号长度不符")</f>
        <v>√</v>
      </c>
      <c r="H37" s="10" t="s">
        <v>19</v>
      </c>
      <c r="I37" s="12"/>
      <c r="J37" s="12" t="s">
        <v>20</v>
      </c>
      <c r="K37" s="12">
        <v>31</v>
      </c>
      <c r="L37" s="15">
        <v>59</v>
      </c>
      <c r="M37" s="14"/>
    </row>
    <row r="38" ht="19" customHeight="1" spans="1:13">
      <c r="A38" s="3">
        <v>36</v>
      </c>
      <c r="B38" s="11" t="s">
        <v>100</v>
      </c>
      <c r="C38" s="4" t="s">
        <v>87</v>
      </c>
      <c r="D38" s="8" t="s">
        <v>16</v>
      </c>
      <c r="E38" s="9" t="s">
        <v>443</v>
      </c>
      <c r="F38" s="6" t="s">
        <v>101</v>
      </c>
      <c r="G38" s="6" t="str">
        <f>IF(LEN(F38)=18,(IF(LOOKUP(MOD(SUM(MID(F38,1,1)*7,MID(F38,2,1)*9,MID(F38,3,1)*10,MID(F38,4,1)*5,MID(F38,5,1)*8,MID(F38,6,1)*4,MID(F38,7,1)*2,MID(F38,8,1),MID(F38,9,1)*6,MID(F38,10,1)*3,MID(F38,11,1)*7,MID(F38,12,1)*9,MID(F38,13,1)*10,MID(F38,14,1)*5,MID(F38,15,1)*8,MID(F38,16,1)*4,MID(F38,17,1)*2),11),{0,1,2,3,4,5,6,7,8,9,10},{"1","0","x","9","8","7","6","5","4","3","2"})=RIGHT(F38,1),"√","×")),"身份证号长度不符")</f>
        <v>√</v>
      </c>
      <c r="H38" s="10" t="s">
        <v>19</v>
      </c>
      <c r="I38" s="12"/>
      <c r="J38" s="12" t="s">
        <v>20</v>
      </c>
      <c r="K38" s="12">
        <v>31</v>
      </c>
      <c r="L38" s="15">
        <v>59</v>
      </c>
      <c r="M38" s="14"/>
    </row>
    <row r="39" ht="19" customHeight="1" spans="1:13">
      <c r="A39" s="3">
        <v>37</v>
      </c>
      <c r="B39" s="11" t="s">
        <v>102</v>
      </c>
      <c r="C39" s="4" t="s">
        <v>87</v>
      </c>
      <c r="D39" s="8" t="s">
        <v>16</v>
      </c>
      <c r="E39" s="9" t="s">
        <v>443</v>
      </c>
      <c r="F39" s="6" t="s">
        <v>103</v>
      </c>
      <c r="G39" s="6" t="str">
        <f>IF(LEN(F39)=18,(IF(LOOKUP(MOD(SUM(MID(F39,1,1)*7,MID(F39,2,1)*9,MID(F39,3,1)*10,MID(F39,4,1)*5,MID(F39,5,1)*8,MID(F39,6,1)*4,MID(F39,7,1)*2,MID(F39,8,1),MID(F39,9,1)*6,MID(F39,10,1)*3,MID(F39,11,1)*7,MID(F39,12,1)*9,MID(F39,13,1)*10,MID(F39,14,1)*5,MID(F39,15,1)*8,MID(F39,16,1)*4,MID(F39,17,1)*2),11),{0,1,2,3,4,5,6,7,8,9,10},{"1","0","x","9","8","7","6","5","4","3","2"})=RIGHT(F39,1),"√","×")),"身份证号长度不符")</f>
        <v>√</v>
      </c>
      <c r="H39" s="10" t="s">
        <v>19</v>
      </c>
      <c r="I39" s="12"/>
      <c r="J39" s="12" t="s">
        <v>20</v>
      </c>
      <c r="K39" s="12">
        <v>31</v>
      </c>
      <c r="L39" s="15">
        <v>59</v>
      </c>
      <c r="M39" s="14"/>
    </row>
    <row r="40" ht="19" customHeight="1" spans="1:13">
      <c r="A40" s="3">
        <v>38</v>
      </c>
      <c r="B40" s="7" t="s">
        <v>104</v>
      </c>
      <c r="C40" s="4" t="s">
        <v>105</v>
      </c>
      <c r="D40" s="8" t="s">
        <v>16</v>
      </c>
      <c r="E40" s="9" t="s">
        <v>443</v>
      </c>
      <c r="F40" s="6" t="s">
        <v>106</v>
      </c>
      <c r="G40" s="6" t="str">
        <f>IF(LEN(F40)=18,(IF(LOOKUP(MOD(SUM(MID(F40,1,1)*7,MID(F40,2,1)*9,MID(F40,3,1)*10,MID(F40,4,1)*5,MID(F40,5,1)*8,MID(F40,6,1)*4,MID(F40,7,1)*2,MID(F40,8,1),MID(F40,9,1)*6,MID(F40,10,1)*3,MID(F40,11,1)*7,MID(F40,12,1)*9,MID(F40,13,1)*10,MID(F40,14,1)*5,MID(F40,15,1)*8,MID(F40,16,1)*4,MID(F40,17,1)*2),11),{0,1,2,3,4,5,6,7,8,9,10},{"1","0","x","9","8","7","6","5","4","3","2"})=RIGHT(F40,1),"√","×")),"身份证号长度不符")</f>
        <v>√</v>
      </c>
      <c r="H40" s="10" t="s">
        <v>19</v>
      </c>
      <c r="I40" s="12"/>
      <c r="J40" s="12"/>
      <c r="K40" s="12">
        <v>31</v>
      </c>
      <c r="L40" s="15">
        <v>59</v>
      </c>
      <c r="M40" s="14"/>
    </row>
    <row r="41" ht="19" customHeight="1" spans="1:13">
      <c r="A41" s="3">
        <v>39</v>
      </c>
      <c r="B41" s="11" t="s">
        <v>108</v>
      </c>
      <c r="C41" s="4" t="s">
        <v>48</v>
      </c>
      <c r="D41" s="8" t="s">
        <v>16</v>
      </c>
      <c r="E41" s="9" t="s">
        <v>444</v>
      </c>
      <c r="F41" s="6" t="s">
        <v>109</v>
      </c>
      <c r="G41" s="6" t="str">
        <f>IF(LEN(F41)=18,(IF(LOOKUP(MOD(SUM(MID(F41,1,1)*7,MID(F41,2,1)*9,MID(F41,3,1)*10,MID(F41,4,1)*5,MID(F41,5,1)*8,MID(F41,6,1)*4,MID(F41,7,1)*2,MID(F41,8,1),MID(F41,9,1)*6,MID(F41,10,1)*3,MID(F41,11,1)*7,MID(F41,12,1)*9,MID(F41,13,1)*10,MID(F41,14,1)*5,MID(F41,15,1)*8,MID(F41,16,1)*4,MID(F41,17,1)*2),11),{0,1,2,3,4,5,6,7,8,9,10},{"1","0","x","9","8","7","6","5","4","3","2"})=RIGHT(F41,1),"√","×")),"身份证号长度不符")</f>
        <v>√</v>
      </c>
      <c r="H41" s="10" t="s">
        <v>19</v>
      </c>
      <c r="I41" s="12"/>
      <c r="J41" s="12" t="s">
        <v>20</v>
      </c>
      <c r="K41" s="12">
        <v>31</v>
      </c>
      <c r="L41" s="15">
        <v>59</v>
      </c>
      <c r="M41" s="14"/>
    </row>
    <row r="42" ht="19" customHeight="1" spans="1:13">
      <c r="A42" s="3">
        <v>40</v>
      </c>
      <c r="B42" s="11" t="s">
        <v>110</v>
      </c>
      <c r="C42" s="4" t="s">
        <v>111</v>
      </c>
      <c r="D42" s="8" t="s">
        <v>16</v>
      </c>
      <c r="E42" s="9" t="s">
        <v>445</v>
      </c>
      <c r="F42" s="6" t="s">
        <v>112</v>
      </c>
      <c r="G42" s="6" t="str">
        <f>IF(LEN(F42)=18,(IF(LOOKUP(MOD(SUM(MID(F42,1,1)*7,MID(F42,2,1)*9,MID(F42,3,1)*10,MID(F42,4,1)*5,MID(F42,5,1)*8,MID(F42,6,1)*4,MID(F42,7,1)*2,MID(F42,8,1),MID(F42,9,1)*6,MID(F42,10,1)*3,MID(F42,11,1)*7,MID(F42,12,1)*9,MID(F42,13,1)*10,MID(F42,14,1)*5,MID(F42,15,1)*8,MID(F42,16,1)*4,MID(F42,17,1)*2),11),{0,1,2,3,4,5,6,7,8,9,10},{"1","0","x","9","8","7","6","5","4","3","2"})=RIGHT(F42,1),"√","×")),"身份证号长度不符")</f>
        <v>√</v>
      </c>
      <c r="H42" s="10" t="s">
        <v>19</v>
      </c>
      <c r="I42" s="12"/>
      <c r="J42" s="12" t="s">
        <v>20</v>
      </c>
      <c r="K42" s="12">
        <v>31</v>
      </c>
      <c r="L42" s="15">
        <v>59</v>
      </c>
      <c r="M42" s="14"/>
    </row>
    <row r="43" ht="19" customHeight="1" spans="1:13">
      <c r="A43" s="3">
        <v>41</v>
      </c>
      <c r="B43" s="11" t="s">
        <v>113</v>
      </c>
      <c r="C43" s="4" t="s">
        <v>48</v>
      </c>
      <c r="D43" s="8" t="s">
        <v>16</v>
      </c>
      <c r="E43" s="9" t="s">
        <v>445</v>
      </c>
      <c r="F43" s="6" t="s">
        <v>114</v>
      </c>
      <c r="G43" s="6" t="str">
        <f>IF(LEN(F43)=18,(IF(LOOKUP(MOD(SUM(MID(F43,1,1)*7,MID(F43,2,1)*9,MID(F43,3,1)*10,MID(F43,4,1)*5,MID(F43,5,1)*8,MID(F43,6,1)*4,MID(F43,7,1)*2,MID(F43,8,1),MID(F43,9,1)*6,MID(F43,10,1)*3,MID(F43,11,1)*7,MID(F43,12,1)*9,MID(F43,13,1)*10,MID(F43,14,1)*5,MID(F43,15,1)*8,MID(F43,16,1)*4,MID(F43,17,1)*2),11),{0,1,2,3,4,5,6,7,8,9,10},{"1","0","x","9","8","7","6","5","4","3","2"})=RIGHT(F43,1),"√","×")),"身份证号长度不符")</f>
        <v>√</v>
      </c>
      <c r="H43" s="10" t="s">
        <v>19</v>
      </c>
      <c r="I43" s="12"/>
      <c r="J43" s="12" t="s">
        <v>20</v>
      </c>
      <c r="K43" s="12">
        <v>31</v>
      </c>
      <c r="L43" s="15">
        <v>59</v>
      </c>
      <c r="M43" s="14"/>
    </row>
    <row r="44" ht="19" customHeight="1" spans="1:13">
      <c r="A44" s="3">
        <v>42</v>
      </c>
      <c r="B44" s="11" t="s">
        <v>115</v>
      </c>
      <c r="C44" s="4" t="s">
        <v>116</v>
      </c>
      <c r="D44" s="8" t="s">
        <v>16</v>
      </c>
      <c r="E44" s="9" t="s">
        <v>445</v>
      </c>
      <c r="F44" s="6" t="s">
        <v>117</v>
      </c>
      <c r="G44" s="6" t="str">
        <f>IF(LEN(F44)=18,(IF(LOOKUP(MOD(SUM(MID(F44,1,1)*7,MID(F44,2,1)*9,MID(F44,3,1)*10,MID(F44,4,1)*5,MID(F44,5,1)*8,MID(F44,6,1)*4,MID(F44,7,1)*2,MID(F44,8,1),MID(F44,9,1)*6,MID(F44,10,1)*3,MID(F44,11,1)*7,MID(F44,12,1)*9,MID(F44,13,1)*10,MID(F44,14,1)*5,MID(F44,15,1)*8,MID(F44,16,1)*4,MID(F44,17,1)*2),11),{0,1,2,3,4,5,6,7,8,9,10},{"1","0","x","9","8","7","6","5","4","3","2"})=RIGHT(F44,1),"√","×")),"身份证号长度不符")</f>
        <v>√</v>
      </c>
      <c r="H44" s="10" t="s">
        <v>19</v>
      </c>
      <c r="I44" s="12"/>
      <c r="J44" s="12" t="s">
        <v>20</v>
      </c>
      <c r="K44" s="12">
        <v>31</v>
      </c>
      <c r="L44" s="15">
        <v>59</v>
      </c>
      <c r="M44" s="14"/>
    </row>
    <row r="45" ht="19" customHeight="1" spans="1:13">
      <c r="A45" s="3">
        <v>43</v>
      </c>
      <c r="B45" s="11" t="s">
        <v>118</v>
      </c>
      <c r="C45" s="4" t="s">
        <v>34</v>
      </c>
      <c r="D45" s="8" t="s">
        <v>16</v>
      </c>
      <c r="E45" s="9" t="s">
        <v>445</v>
      </c>
      <c r="F45" s="6" t="s">
        <v>119</v>
      </c>
      <c r="G45" s="6" t="str">
        <f>IF(LEN(F45)=18,(IF(LOOKUP(MOD(SUM(MID(F45,1,1)*7,MID(F45,2,1)*9,MID(F45,3,1)*10,MID(F45,4,1)*5,MID(F45,5,1)*8,MID(F45,6,1)*4,MID(F45,7,1)*2,MID(F45,8,1),MID(F45,9,1)*6,MID(F45,10,1)*3,MID(F45,11,1)*7,MID(F45,12,1)*9,MID(F45,13,1)*10,MID(F45,14,1)*5,MID(F45,15,1)*8,MID(F45,16,1)*4,MID(F45,17,1)*2),11),{0,1,2,3,4,5,6,7,8,9,10},{"1","0","x","9","8","7","6","5","4","3","2"})=RIGHT(F45,1),"√","×")),"身份证号长度不符")</f>
        <v>√</v>
      </c>
      <c r="H45" s="10" t="s">
        <v>19</v>
      </c>
      <c r="I45" s="12"/>
      <c r="J45" s="12" t="s">
        <v>20</v>
      </c>
      <c r="K45" s="12">
        <v>31</v>
      </c>
      <c r="L45" s="15">
        <v>59</v>
      </c>
      <c r="M45" s="14"/>
    </row>
    <row r="46" ht="19" customHeight="1" spans="1:13">
      <c r="A46" s="3">
        <v>44</v>
      </c>
      <c r="B46" s="11" t="s">
        <v>120</v>
      </c>
      <c r="C46" s="4" t="s">
        <v>121</v>
      </c>
      <c r="D46" s="8" t="s">
        <v>16</v>
      </c>
      <c r="E46" s="9" t="s">
        <v>445</v>
      </c>
      <c r="F46" s="6" t="s">
        <v>122</v>
      </c>
      <c r="G46" s="6" t="str">
        <f>IF(LEN(F46)=18,(IF(LOOKUP(MOD(SUM(MID(F46,1,1)*7,MID(F46,2,1)*9,MID(F46,3,1)*10,MID(F46,4,1)*5,MID(F46,5,1)*8,MID(F46,6,1)*4,MID(F46,7,1)*2,MID(F46,8,1),MID(F46,9,1)*6,MID(F46,10,1)*3,MID(F46,11,1)*7,MID(F46,12,1)*9,MID(F46,13,1)*10,MID(F46,14,1)*5,MID(F46,15,1)*8,MID(F46,16,1)*4,MID(F46,17,1)*2),11),{0,1,2,3,4,5,6,7,8,9,10},{"1","0","x","9","8","7","6","5","4","3","2"})=RIGHT(F46,1),"√","×")),"身份证号长度不符")</f>
        <v>√</v>
      </c>
      <c r="H46" s="10" t="s">
        <v>19</v>
      </c>
      <c r="I46" s="12"/>
      <c r="J46" s="12" t="s">
        <v>20</v>
      </c>
      <c r="K46" s="12">
        <v>31</v>
      </c>
      <c r="L46" s="15">
        <v>59</v>
      </c>
      <c r="M46" s="14"/>
    </row>
    <row r="47" ht="19" customHeight="1" spans="1:13">
      <c r="A47" s="3">
        <v>45</v>
      </c>
      <c r="B47" s="11" t="s">
        <v>123</v>
      </c>
      <c r="C47" s="4" t="s">
        <v>111</v>
      </c>
      <c r="D47" s="8" t="s">
        <v>16</v>
      </c>
      <c r="E47" s="9" t="s">
        <v>445</v>
      </c>
      <c r="F47" s="6" t="s">
        <v>124</v>
      </c>
      <c r="G47" s="6" t="str">
        <f>IF(LEN(F47)=18,(IF(LOOKUP(MOD(SUM(MID(F47,1,1)*7,MID(F47,2,1)*9,MID(F47,3,1)*10,MID(F47,4,1)*5,MID(F47,5,1)*8,MID(F47,6,1)*4,MID(F47,7,1)*2,MID(F47,8,1),MID(F47,9,1)*6,MID(F47,10,1)*3,MID(F47,11,1)*7,MID(F47,12,1)*9,MID(F47,13,1)*10,MID(F47,14,1)*5,MID(F47,15,1)*8,MID(F47,16,1)*4,MID(F47,17,1)*2),11),{0,1,2,3,4,5,6,7,8,9,10},{"1","0","x","9","8","7","6","5","4","3","2"})=RIGHT(F47,1),"√","×")),"身份证号长度不符")</f>
        <v>√</v>
      </c>
      <c r="H47" s="10" t="s">
        <v>19</v>
      </c>
      <c r="I47" s="12"/>
      <c r="J47" s="12" t="s">
        <v>20</v>
      </c>
      <c r="K47" s="12">
        <v>31</v>
      </c>
      <c r="L47" s="15">
        <v>59</v>
      </c>
      <c r="M47" s="14"/>
    </row>
    <row r="48" ht="19" customHeight="1" spans="1:13">
      <c r="A48" s="3">
        <v>46</v>
      </c>
      <c r="B48" s="11" t="s">
        <v>125</v>
      </c>
      <c r="C48" s="4" t="s">
        <v>48</v>
      </c>
      <c r="D48" s="8" t="s">
        <v>31</v>
      </c>
      <c r="E48" s="9" t="s">
        <v>445</v>
      </c>
      <c r="F48" s="6" t="s">
        <v>126</v>
      </c>
      <c r="G48" s="6" t="str">
        <f>IF(LEN(F48)=18,(IF(LOOKUP(MOD(SUM(MID(F48,1,1)*7,MID(F48,2,1)*9,MID(F48,3,1)*10,MID(F48,4,1)*5,MID(F48,5,1)*8,MID(F48,6,1)*4,MID(F48,7,1)*2,MID(F48,8,1),MID(F48,9,1)*6,MID(F48,10,1)*3,MID(F48,11,1)*7,MID(F48,12,1)*9,MID(F48,13,1)*10,MID(F48,14,1)*5,MID(F48,15,1)*8,MID(F48,16,1)*4,MID(F48,17,1)*2),11),{0,1,2,3,4,5,6,7,8,9,10},{"1","0","x","9","8","7","6","5","4","3","2"})=RIGHT(F48,1),"√","×")),"身份证号长度不符")</f>
        <v>√</v>
      </c>
      <c r="H48" s="10" t="s">
        <v>19</v>
      </c>
      <c r="I48" s="12"/>
      <c r="J48" s="12" t="s">
        <v>20</v>
      </c>
      <c r="K48" s="12">
        <v>31</v>
      </c>
      <c r="L48" s="15">
        <v>59</v>
      </c>
      <c r="M48" s="14"/>
    </row>
    <row r="49" ht="19" customHeight="1" spans="1:13">
      <c r="A49" s="3">
        <v>47</v>
      </c>
      <c r="B49" s="11" t="s">
        <v>127</v>
      </c>
      <c r="C49" s="4" t="s">
        <v>128</v>
      </c>
      <c r="D49" s="8"/>
      <c r="E49" s="9" t="s">
        <v>446</v>
      </c>
      <c r="F49" s="6" t="s">
        <v>129</v>
      </c>
      <c r="G49" s="6" t="str">
        <f>IF(LEN(F49)=18,(IF(LOOKUP(MOD(SUM(MID(F49,1,1)*7,MID(F49,2,1)*9,MID(F49,3,1)*10,MID(F49,4,1)*5,MID(F49,5,1)*8,MID(F49,6,1)*4,MID(F49,7,1)*2,MID(F49,8,1),MID(F49,9,1)*6,MID(F49,10,1)*3,MID(F49,11,1)*7,MID(F49,12,1)*9,MID(F49,13,1)*10,MID(F49,14,1)*5,MID(F49,15,1)*8,MID(F49,16,1)*4,MID(F49,17,1)*2),11),{0,1,2,3,4,5,6,7,8,9,10},{"1","0","x","9","8","7","6","5","4","3","2"})=RIGHT(F49,1),"√","×")),"身份证号长度不符")</f>
        <v>√</v>
      </c>
      <c r="H49" s="10" t="s">
        <v>19</v>
      </c>
      <c r="I49" s="12"/>
      <c r="J49" s="12" t="s">
        <v>20</v>
      </c>
      <c r="K49" s="12">
        <v>31</v>
      </c>
      <c r="L49" s="15">
        <v>59</v>
      </c>
      <c r="M49" s="14"/>
    </row>
    <row r="50" ht="19" customHeight="1" spans="1:13">
      <c r="A50" s="3">
        <v>48</v>
      </c>
      <c r="B50" s="11" t="s">
        <v>130</v>
      </c>
      <c r="C50" s="4" t="s">
        <v>15</v>
      </c>
      <c r="D50" s="8" t="s">
        <v>16</v>
      </c>
      <c r="E50" s="9" t="s">
        <v>446</v>
      </c>
      <c r="F50" s="6" t="s">
        <v>131</v>
      </c>
      <c r="G50" s="6" t="str">
        <f>IF(LEN(F50)=18,(IF(LOOKUP(MOD(SUM(MID(F50,1,1)*7,MID(F50,2,1)*9,MID(F50,3,1)*10,MID(F50,4,1)*5,MID(F50,5,1)*8,MID(F50,6,1)*4,MID(F50,7,1)*2,MID(F50,8,1),MID(F50,9,1)*6,MID(F50,10,1)*3,MID(F50,11,1)*7,MID(F50,12,1)*9,MID(F50,13,1)*10,MID(F50,14,1)*5,MID(F50,15,1)*8,MID(F50,16,1)*4,MID(F50,17,1)*2),11),{0,1,2,3,4,5,6,7,8,9,10},{"1","0","x","9","8","7","6","5","4","3","2"})=RIGHT(F50,1),"√","×")),"身份证号长度不符")</f>
        <v>√</v>
      </c>
      <c r="H50" s="10" t="s">
        <v>19</v>
      </c>
      <c r="I50" s="12"/>
      <c r="J50" s="12" t="s">
        <v>20</v>
      </c>
      <c r="K50" s="12">
        <v>31</v>
      </c>
      <c r="L50" s="15">
        <v>59</v>
      </c>
      <c r="M50" s="14"/>
    </row>
    <row r="51" ht="19" customHeight="1" spans="1:13">
      <c r="A51" s="3">
        <v>49</v>
      </c>
      <c r="B51" s="11" t="s">
        <v>132</v>
      </c>
      <c r="C51" s="4" t="s">
        <v>48</v>
      </c>
      <c r="D51" s="8" t="s">
        <v>16</v>
      </c>
      <c r="E51" s="9" t="s">
        <v>446</v>
      </c>
      <c r="F51" s="6" t="s">
        <v>133</v>
      </c>
      <c r="G51" s="6" t="str">
        <f>IF(LEN(F51)=18,(IF(LOOKUP(MOD(SUM(MID(F51,1,1)*7,MID(F51,2,1)*9,MID(F51,3,1)*10,MID(F51,4,1)*5,MID(F51,5,1)*8,MID(F51,6,1)*4,MID(F51,7,1)*2,MID(F51,8,1),MID(F51,9,1)*6,MID(F51,10,1)*3,MID(F51,11,1)*7,MID(F51,12,1)*9,MID(F51,13,1)*10,MID(F51,14,1)*5,MID(F51,15,1)*8,MID(F51,16,1)*4,MID(F51,17,1)*2),11),{0,1,2,3,4,5,6,7,8,9,10},{"1","0","x","9","8","7","6","5","4","3","2"})=RIGHT(F51,1),"√","×")),"身份证号长度不符")</f>
        <v>√</v>
      </c>
      <c r="H51" s="10" t="s">
        <v>19</v>
      </c>
      <c r="I51" s="12"/>
      <c r="J51" s="12" t="s">
        <v>20</v>
      </c>
      <c r="K51" s="12">
        <v>31</v>
      </c>
      <c r="L51" s="15">
        <v>59</v>
      </c>
      <c r="M51" s="14"/>
    </row>
    <row r="52" ht="19" customHeight="1" spans="1:13">
      <c r="A52" s="3">
        <v>50</v>
      </c>
      <c r="B52" s="11" t="s">
        <v>134</v>
      </c>
      <c r="C52" s="4" t="s">
        <v>121</v>
      </c>
      <c r="D52" s="8" t="s">
        <v>16</v>
      </c>
      <c r="E52" s="9" t="s">
        <v>446</v>
      </c>
      <c r="F52" s="6" t="s">
        <v>135</v>
      </c>
      <c r="G52" s="6" t="str">
        <f>IF(LEN(F52)=18,(IF(LOOKUP(MOD(SUM(MID(F52,1,1)*7,MID(F52,2,1)*9,MID(F52,3,1)*10,MID(F52,4,1)*5,MID(F52,5,1)*8,MID(F52,6,1)*4,MID(F52,7,1)*2,MID(F52,8,1),MID(F52,9,1)*6,MID(F52,10,1)*3,MID(F52,11,1)*7,MID(F52,12,1)*9,MID(F52,13,1)*10,MID(F52,14,1)*5,MID(F52,15,1)*8,MID(F52,16,1)*4,MID(F52,17,1)*2),11),{0,1,2,3,4,5,6,7,8,9,10},{"1","0","x","9","8","7","6","5","4","3","2"})=RIGHT(F52,1),"√","×")),"身份证号长度不符")</f>
        <v>√</v>
      </c>
      <c r="H52" s="10" t="s">
        <v>19</v>
      </c>
      <c r="I52" s="12"/>
      <c r="J52" s="12" t="s">
        <v>20</v>
      </c>
      <c r="K52" s="12">
        <v>31</v>
      </c>
      <c r="L52" s="15">
        <v>59</v>
      </c>
      <c r="M52" s="14"/>
    </row>
    <row r="53" ht="19" customHeight="1" spans="1:13">
      <c r="A53" s="3">
        <v>51</v>
      </c>
      <c r="B53" s="11" t="s">
        <v>136</v>
      </c>
      <c r="C53" s="4" t="s">
        <v>48</v>
      </c>
      <c r="D53" s="8" t="s">
        <v>16</v>
      </c>
      <c r="E53" s="9" t="s">
        <v>447</v>
      </c>
      <c r="F53" s="6" t="s">
        <v>137</v>
      </c>
      <c r="G53" s="6" t="str">
        <f>IF(LEN(F53)=18,(IF(LOOKUP(MOD(SUM(MID(F53,1,1)*7,MID(F53,2,1)*9,MID(F53,3,1)*10,MID(F53,4,1)*5,MID(F53,5,1)*8,MID(F53,6,1)*4,MID(F53,7,1)*2,MID(F53,8,1),MID(F53,9,1)*6,MID(F53,10,1)*3,MID(F53,11,1)*7,MID(F53,12,1)*9,MID(F53,13,1)*10,MID(F53,14,1)*5,MID(F53,15,1)*8,MID(F53,16,1)*4,MID(F53,17,1)*2),11),{0,1,2,3,4,5,6,7,8,9,10},{"1","0","x","9","8","7","6","5","4","3","2"})=RIGHT(F53,1),"√","×")),"身份证号长度不符")</f>
        <v>√</v>
      </c>
      <c r="H53" s="10" t="s">
        <v>19</v>
      </c>
      <c r="I53" s="12"/>
      <c r="J53" s="12" t="s">
        <v>20</v>
      </c>
      <c r="K53" s="12">
        <v>31</v>
      </c>
      <c r="L53" s="15">
        <v>59</v>
      </c>
      <c r="M53" s="14"/>
    </row>
    <row r="54" ht="19" customHeight="1" spans="1:13">
      <c r="A54" s="3">
        <v>52</v>
      </c>
      <c r="B54" s="11" t="s">
        <v>138</v>
      </c>
      <c r="C54" s="4" t="s">
        <v>105</v>
      </c>
      <c r="D54" s="8" t="s">
        <v>16</v>
      </c>
      <c r="E54" s="9" t="s">
        <v>448</v>
      </c>
      <c r="F54" s="6" t="s">
        <v>139</v>
      </c>
      <c r="G54" s="6" t="str">
        <f>IF(LEN(F54)=18,(IF(LOOKUP(MOD(SUM(MID(F54,1,1)*7,MID(F54,2,1)*9,MID(F54,3,1)*10,MID(F54,4,1)*5,MID(F54,5,1)*8,MID(F54,6,1)*4,MID(F54,7,1)*2,MID(F54,8,1),MID(F54,9,1)*6,MID(F54,10,1)*3,MID(F54,11,1)*7,MID(F54,12,1)*9,MID(F54,13,1)*10,MID(F54,14,1)*5,MID(F54,15,1)*8,MID(F54,16,1)*4,MID(F54,17,1)*2),11),{0,1,2,3,4,5,6,7,8,9,10},{"1","0","x","9","8","7","6","5","4","3","2"})=RIGHT(F54,1),"√","×")),"身份证号长度不符")</f>
        <v>√</v>
      </c>
      <c r="H54" s="10" t="s">
        <v>19</v>
      </c>
      <c r="I54" s="12"/>
      <c r="J54" s="12" t="s">
        <v>20</v>
      </c>
      <c r="K54" s="12">
        <v>31</v>
      </c>
      <c r="L54" s="15">
        <v>59</v>
      </c>
      <c r="M54" s="14"/>
    </row>
    <row r="55" ht="19" customHeight="1" spans="1:13">
      <c r="A55" s="3">
        <v>53</v>
      </c>
      <c r="B55" s="11" t="s">
        <v>140</v>
      </c>
      <c r="C55" s="4" t="s">
        <v>15</v>
      </c>
      <c r="D55" s="8"/>
      <c r="E55" s="9" t="s">
        <v>448</v>
      </c>
      <c r="F55" s="6" t="s">
        <v>141</v>
      </c>
      <c r="G55" s="6" t="str">
        <f>IF(LEN(F55)=18,(IF(LOOKUP(MOD(SUM(MID(F55,1,1)*7,MID(F55,2,1)*9,MID(F55,3,1)*10,MID(F55,4,1)*5,MID(F55,5,1)*8,MID(F55,6,1)*4,MID(F55,7,1)*2,MID(F55,8,1),MID(F55,9,1)*6,MID(F55,10,1)*3,MID(F55,11,1)*7,MID(F55,12,1)*9,MID(F55,13,1)*10,MID(F55,14,1)*5,MID(F55,15,1)*8,MID(F55,16,1)*4,MID(F55,17,1)*2),11),{0,1,2,3,4,5,6,7,8,9,10},{"1","0","x","9","8","7","6","5","4","3","2"})=RIGHT(F55,1),"√","×")),"身份证号长度不符")</f>
        <v>√</v>
      </c>
      <c r="H55" s="10" t="s">
        <v>19</v>
      </c>
      <c r="I55" s="12"/>
      <c r="J55" s="12" t="s">
        <v>20</v>
      </c>
      <c r="K55" s="12">
        <v>31</v>
      </c>
      <c r="L55" s="15">
        <v>59</v>
      </c>
      <c r="M55" s="14"/>
    </row>
    <row r="56" ht="19" customHeight="1" spans="1:13">
      <c r="A56" s="3">
        <v>54</v>
      </c>
      <c r="B56" s="11" t="s">
        <v>142</v>
      </c>
      <c r="C56" s="4" t="s">
        <v>143</v>
      </c>
      <c r="D56" s="8"/>
      <c r="E56" s="9" t="s">
        <v>449</v>
      </c>
      <c r="F56" s="6" t="s">
        <v>144</v>
      </c>
      <c r="G56" s="6" t="str">
        <f>IF(LEN(F56)=18,(IF(LOOKUP(MOD(SUM(MID(F56,1,1)*7,MID(F56,2,1)*9,MID(F56,3,1)*10,MID(F56,4,1)*5,MID(F56,5,1)*8,MID(F56,6,1)*4,MID(F56,7,1)*2,MID(F56,8,1),MID(F56,9,1)*6,MID(F56,10,1)*3,MID(F56,11,1)*7,MID(F56,12,1)*9,MID(F56,13,1)*10,MID(F56,14,1)*5,MID(F56,15,1)*8,MID(F56,16,1)*4,MID(F56,17,1)*2),11),{0,1,2,3,4,5,6,7,8,9,10},{"1","0","x","9","8","7","6","5","4","3","2"})=RIGHT(F56,1),"√","×")),"身份证号长度不符")</f>
        <v>√</v>
      </c>
      <c r="H56" s="10" t="s">
        <v>19</v>
      </c>
      <c r="I56" s="12"/>
      <c r="J56" s="12" t="s">
        <v>20</v>
      </c>
      <c r="K56" s="12">
        <v>31</v>
      </c>
      <c r="L56" s="15">
        <v>59</v>
      </c>
      <c r="M56" s="14"/>
    </row>
    <row r="57" ht="19" customHeight="1" spans="1:13">
      <c r="A57" s="3">
        <v>55</v>
      </c>
      <c r="B57" s="11" t="s">
        <v>145</v>
      </c>
      <c r="C57" s="4" t="s">
        <v>15</v>
      </c>
      <c r="D57" s="8"/>
      <c r="E57" s="9" t="s">
        <v>450</v>
      </c>
      <c r="F57" s="6" t="s">
        <v>146</v>
      </c>
      <c r="G57" s="6" t="str">
        <f>IF(LEN(F57)=18,(IF(LOOKUP(MOD(SUM(MID(F57,1,1)*7,MID(F57,2,1)*9,MID(F57,3,1)*10,MID(F57,4,1)*5,MID(F57,5,1)*8,MID(F57,6,1)*4,MID(F57,7,1)*2,MID(F57,8,1),MID(F57,9,1)*6,MID(F57,10,1)*3,MID(F57,11,1)*7,MID(F57,12,1)*9,MID(F57,13,1)*10,MID(F57,14,1)*5,MID(F57,15,1)*8,MID(F57,16,1)*4,MID(F57,17,1)*2),11),{0,1,2,3,4,5,6,7,8,9,10},{"1","0","x","9","8","7","6","5","4","3","2"})=RIGHT(F57,1),"√","×")),"身份证号长度不符")</f>
        <v>√</v>
      </c>
      <c r="H57" s="10" t="s">
        <v>19</v>
      </c>
      <c r="I57" s="12"/>
      <c r="J57" s="12" t="s">
        <v>20</v>
      </c>
      <c r="K57" s="12">
        <v>31</v>
      </c>
      <c r="L57" s="15">
        <v>59</v>
      </c>
      <c r="M57" s="14"/>
    </row>
    <row r="58" ht="19" customHeight="1" spans="1:13">
      <c r="A58" s="3">
        <v>56</v>
      </c>
      <c r="B58" s="11" t="s">
        <v>147</v>
      </c>
      <c r="C58" s="4" t="s">
        <v>15</v>
      </c>
      <c r="D58" s="8"/>
      <c r="E58" s="9" t="s">
        <v>450</v>
      </c>
      <c r="F58" s="6" t="s">
        <v>148</v>
      </c>
      <c r="G58" s="6" t="str">
        <f>IF(LEN(F58)=18,(IF(LOOKUP(MOD(SUM(MID(F58,1,1)*7,MID(F58,2,1)*9,MID(F58,3,1)*10,MID(F58,4,1)*5,MID(F58,5,1)*8,MID(F58,6,1)*4,MID(F58,7,1)*2,MID(F58,8,1),MID(F58,9,1)*6,MID(F58,10,1)*3,MID(F58,11,1)*7,MID(F58,12,1)*9,MID(F58,13,1)*10,MID(F58,14,1)*5,MID(F58,15,1)*8,MID(F58,16,1)*4,MID(F58,17,1)*2),11),{0,1,2,3,4,5,6,7,8,9,10},{"1","0","x","9","8","7","6","5","4","3","2"})=RIGHT(F58,1),"√","×")),"身份证号长度不符")</f>
        <v>√</v>
      </c>
      <c r="H58" s="10" t="s">
        <v>19</v>
      </c>
      <c r="I58" s="12"/>
      <c r="J58" s="12" t="s">
        <v>20</v>
      </c>
      <c r="K58" s="12">
        <v>31</v>
      </c>
      <c r="L58" s="15">
        <v>59</v>
      </c>
      <c r="M58" s="14"/>
    </row>
    <row r="59" ht="19" customHeight="1" spans="1:13">
      <c r="A59" s="3">
        <v>57</v>
      </c>
      <c r="B59" s="11" t="s">
        <v>149</v>
      </c>
      <c r="C59" s="4" t="s">
        <v>48</v>
      </c>
      <c r="D59" s="8"/>
      <c r="E59" s="9" t="s">
        <v>450</v>
      </c>
      <c r="F59" s="6" t="s">
        <v>150</v>
      </c>
      <c r="G59" s="6" t="str">
        <f>IF(LEN(F59)=18,(IF(LOOKUP(MOD(SUM(MID(F59,1,1)*7,MID(F59,2,1)*9,MID(F59,3,1)*10,MID(F59,4,1)*5,MID(F59,5,1)*8,MID(F59,6,1)*4,MID(F59,7,1)*2,MID(F59,8,1),MID(F59,9,1)*6,MID(F59,10,1)*3,MID(F59,11,1)*7,MID(F59,12,1)*9,MID(F59,13,1)*10,MID(F59,14,1)*5,MID(F59,15,1)*8,MID(F59,16,1)*4,MID(F59,17,1)*2),11),{0,1,2,3,4,5,6,7,8,9,10},{"1","0","x","9","8","7","6","5","4","3","2"})=RIGHT(F59,1),"√","×")),"身份证号长度不符")</f>
        <v>√</v>
      </c>
      <c r="H59" s="10" t="s">
        <v>19</v>
      </c>
      <c r="I59" s="12"/>
      <c r="J59" s="12" t="s">
        <v>20</v>
      </c>
      <c r="K59" s="12">
        <v>31</v>
      </c>
      <c r="L59" s="15">
        <v>59</v>
      </c>
      <c r="M59" s="14"/>
    </row>
    <row r="60" ht="19" customHeight="1" spans="1:13">
      <c r="A60" s="3">
        <v>58</v>
      </c>
      <c r="B60" s="11" t="s">
        <v>151</v>
      </c>
      <c r="C60" s="4" t="s">
        <v>152</v>
      </c>
      <c r="D60" s="8"/>
      <c r="E60" s="9" t="s">
        <v>451</v>
      </c>
      <c r="F60" s="6" t="s">
        <v>153</v>
      </c>
      <c r="G60" s="6" t="str">
        <f>IF(LEN(F60)=18,(IF(LOOKUP(MOD(SUM(MID(F60,1,1)*7,MID(F60,2,1)*9,MID(F60,3,1)*10,MID(F60,4,1)*5,MID(F60,5,1)*8,MID(F60,6,1)*4,MID(F60,7,1)*2,MID(F60,8,1),MID(F60,9,1)*6,MID(F60,10,1)*3,MID(F60,11,1)*7,MID(F60,12,1)*9,MID(F60,13,1)*10,MID(F60,14,1)*5,MID(F60,15,1)*8,MID(F60,16,1)*4,MID(F60,17,1)*2),11),{0,1,2,3,4,5,6,7,8,9,10},{"1","0","x","9","8","7","6","5","4","3","2"})=RIGHT(F60,1),"√","×")),"身份证号长度不符")</f>
        <v>√</v>
      </c>
      <c r="H60" s="10" t="s">
        <v>19</v>
      </c>
      <c r="I60" s="12"/>
      <c r="J60" s="12" t="s">
        <v>20</v>
      </c>
      <c r="K60" s="12">
        <v>31</v>
      </c>
      <c r="L60" s="15">
        <v>59</v>
      </c>
      <c r="M60" s="14"/>
    </row>
    <row r="61" ht="19" customHeight="1" spans="1:13">
      <c r="A61" s="3">
        <v>59</v>
      </c>
      <c r="B61" s="11" t="s">
        <v>155</v>
      </c>
      <c r="C61" s="4" t="s">
        <v>111</v>
      </c>
      <c r="D61" s="8"/>
      <c r="E61" s="9" t="s">
        <v>451</v>
      </c>
      <c r="F61" s="6" t="s">
        <v>156</v>
      </c>
      <c r="G61" s="6" t="str">
        <f>IF(LEN(F61)=18,(IF(LOOKUP(MOD(SUM(MID(F61,1,1)*7,MID(F61,2,1)*9,MID(F61,3,1)*10,MID(F61,4,1)*5,MID(F61,5,1)*8,MID(F61,6,1)*4,MID(F61,7,1)*2,MID(F61,8,1),MID(F61,9,1)*6,MID(F61,10,1)*3,MID(F61,11,1)*7,MID(F61,12,1)*9,MID(F61,13,1)*10,MID(F61,14,1)*5,MID(F61,15,1)*8,MID(F61,16,1)*4,MID(F61,17,1)*2),11),{0,1,2,3,4,5,6,7,8,9,10},{"1","0","x","9","8","7","6","5","4","3","2"})=RIGHT(F61,1),"√","×")),"身份证号长度不符")</f>
        <v>√</v>
      </c>
      <c r="H61" s="10" t="s">
        <v>19</v>
      </c>
      <c r="I61" s="12"/>
      <c r="J61" s="12" t="s">
        <v>20</v>
      </c>
      <c r="K61" s="12">
        <v>31</v>
      </c>
      <c r="L61" s="15">
        <v>59</v>
      </c>
      <c r="M61" s="14"/>
    </row>
    <row r="62" ht="19" customHeight="1" spans="1:13">
      <c r="A62" s="3">
        <v>60</v>
      </c>
      <c r="B62" s="11" t="s">
        <v>157</v>
      </c>
      <c r="C62" s="4" t="s">
        <v>30</v>
      </c>
      <c r="D62" s="8"/>
      <c r="E62" s="9" t="s">
        <v>451</v>
      </c>
      <c r="F62" s="6" t="s">
        <v>158</v>
      </c>
      <c r="G62" s="6" t="str">
        <f>IF(LEN(F62)=18,(IF(LOOKUP(MOD(SUM(MID(F62,1,1)*7,MID(F62,2,1)*9,MID(F62,3,1)*10,MID(F62,4,1)*5,MID(F62,5,1)*8,MID(F62,6,1)*4,MID(F62,7,1)*2,MID(F62,8,1),MID(F62,9,1)*6,MID(F62,10,1)*3,MID(F62,11,1)*7,MID(F62,12,1)*9,MID(F62,13,1)*10,MID(F62,14,1)*5,MID(F62,15,1)*8,MID(F62,16,1)*4,MID(F62,17,1)*2),11),{0,1,2,3,4,5,6,7,8,9,10},{"1","0","x","9","8","7","6","5","4","3","2"})=RIGHT(F62,1),"√","×")),"身份证号长度不符")</f>
        <v>√</v>
      </c>
      <c r="H62" s="10" t="s">
        <v>19</v>
      </c>
      <c r="I62" s="12"/>
      <c r="J62" s="12" t="s">
        <v>20</v>
      </c>
      <c r="K62" s="12">
        <v>31</v>
      </c>
      <c r="L62" s="15">
        <v>59</v>
      </c>
      <c r="M62" s="14"/>
    </row>
    <row r="63" ht="19" customHeight="1" spans="1:13">
      <c r="A63" s="3">
        <v>61</v>
      </c>
      <c r="B63" s="11" t="s">
        <v>159</v>
      </c>
      <c r="C63" s="4" t="s">
        <v>87</v>
      </c>
      <c r="D63" s="8"/>
      <c r="E63" s="9" t="s">
        <v>451</v>
      </c>
      <c r="F63" s="6" t="s">
        <v>160</v>
      </c>
      <c r="G63" s="6" t="str">
        <f>IF(LEN(F63)=18,(IF(LOOKUP(MOD(SUM(MID(F63,1,1)*7,MID(F63,2,1)*9,MID(F63,3,1)*10,MID(F63,4,1)*5,MID(F63,5,1)*8,MID(F63,6,1)*4,MID(F63,7,1)*2,MID(F63,8,1),MID(F63,9,1)*6,MID(F63,10,1)*3,MID(F63,11,1)*7,MID(F63,12,1)*9,MID(F63,13,1)*10,MID(F63,14,1)*5,MID(F63,15,1)*8,MID(F63,16,1)*4,MID(F63,17,1)*2),11),{0,1,2,3,4,5,6,7,8,9,10},{"1","0","x","9","8","7","6","5","4","3","2"})=RIGHT(F63,1),"√","×")),"身份证号长度不符")</f>
        <v>√</v>
      </c>
      <c r="H63" s="10" t="s">
        <v>19</v>
      </c>
      <c r="I63" s="12"/>
      <c r="J63" s="12" t="s">
        <v>20</v>
      </c>
      <c r="K63" s="12">
        <v>31</v>
      </c>
      <c r="L63" s="15">
        <v>59</v>
      </c>
      <c r="M63" s="14"/>
    </row>
    <row r="64" ht="19" customHeight="1" spans="1:13">
      <c r="A64" s="3">
        <v>62</v>
      </c>
      <c r="B64" s="11" t="s">
        <v>161</v>
      </c>
      <c r="C64" s="4" t="s">
        <v>80</v>
      </c>
      <c r="D64" s="8"/>
      <c r="E64" s="9" t="s">
        <v>451</v>
      </c>
      <c r="F64" s="6" t="s">
        <v>162</v>
      </c>
      <c r="G64" s="6" t="str">
        <f>IF(LEN(F64)=18,(IF(LOOKUP(MOD(SUM(MID(F64,1,1)*7,MID(F64,2,1)*9,MID(F64,3,1)*10,MID(F64,4,1)*5,MID(F64,5,1)*8,MID(F64,6,1)*4,MID(F64,7,1)*2,MID(F64,8,1),MID(F64,9,1)*6,MID(F64,10,1)*3,MID(F64,11,1)*7,MID(F64,12,1)*9,MID(F64,13,1)*10,MID(F64,14,1)*5,MID(F64,15,1)*8,MID(F64,16,1)*4,MID(F64,17,1)*2),11),{0,1,2,3,4,5,6,7,8,9,10},{"1","0","x","9","8","7","6","5","4","3","2"})=RIGHT(F64,1),"√","×")),"身份证号长度不符")</f>
        <v>√</v>
      </c>
      <c r="H64" s="10" t="s">
        <v>19</v>
      </c>
      <c r="I64" s="12"/>
      <c r="J64" s="12" t="s">
        <v>20</v>
      </c>
      <c r="K64" s="12">
        <v>31</v>
      </c>
      <c r="L64" s="15">
        <v>59</v>
      </c>
      <c r="M64" s="14"/>
    </row>
    <row r="65" ht="19" customHeight="1" spans="1:13">
      <c r="A65" s="3">
        <v>63</v>
      </c>
      <c r="B65" s="11" t="s">
        <v>163</v>
      </c>
      <c r="C65" s="4" t="s">
        <v>164</v>
      </c>
      <c r="D65" s="8"/>
      <c r="E65" s="9" t="s">
        <v>452</v>
      </c>
      <c r="F65" s="6" t="s">
        <v>165</v>
      </c>
      <c r="G65" s="6" t="str">
        <f>IF(LEN(F65)=18,(IF(LOOKUP(MOD(SUM(MID(F65,1,1)*7,MID(F65,2,1)*9,MID(F65,3,1)*10,MID(F65,4,1)*5,MID(F65,5,1)*8,MID(F65,6,1)*4,MID(F65,7,1)*2,MID(F65,8,1),MID(F65,9,1)*6,MID(F65,10,1)*3,MID(F65,11,1)*7,MID(F65,12,1)*9,MID(F65,13,1)*10,MID(F65,14,1)*5,MID(F65,15,1)*8,MID(F65,16,1)*4,MID(F65,17,1)*2),11),{0,1,2,3,4,5,6,7,8,9,10},{"1","0","x","9","8","7","6","5","4","3","2"})=RIGHT(F65,1),"√","×")),"身份证号长度不符")</f>
        <v>√</v>
      </c>
      <c r="H65" s="10" t="s">
        <v>19</v>
      </c>
      <c r="I65" s="12"/>
      <c r="J65" s="12" t="s">
        <v>20</v>
      </c>
      <c r="K65" s="12">
        <v>31</v>
      </c>
      <c r="L65" s="15">
        <v>59</v>
      </c>
      <c r="M65" s="14"/>
    </row>
    <row r="66" ht="19" customHeight="1" spans="1:13">
      <c r="A66" s="3">
        <v>64</v>
      </c>
      <c r="B66" s="11" t="s">
        <v>166</v>
      </c>
      <c r="C66" s="4" t="s">
        <v>164</v>
      </c>
      <c r="D66" s="8"/>
      <c r="E66" s="9" t="s">
        <v>452</v>
      </c>
      <c r="F66" s="6" t="s">
        <v>167</v>
      </c>
      <c r="G66" s="6" t="str">
        <f>IF(LEN(F66)=18,(IF(LOOKUP(MOD(SUM(MID(F66,1,1)*7,MID(F66,2,1)*9,MID(F66,3,1)*10,MID(F66,4,1)*5,MID(F66,5,1)*8,MID(F66,6,1)*4,MID(F66,7,1)*2,MID(F66,8,1),MID(F66,9,1)*6,MID(F66,10,1)*3,MID(F66,11,1)*7,MID(F66,12,1)*9,MID(F66,13,1)*10,MID(F66,14,1)*5,MID(F66,15,1)*8,MID(F66,16,1)*4,MID(F66,17,1)*2),11),{0,1,2,3,4,5,6,7,8,9,10},{"1","0","x","9","8","7","6","5","4","3","2"})=RIGHT(F66,1),"√","×")),"身份证号长度不符")</f>
        <v>√</v>
      </c>
      <c r="H66" s="10" t="s">
        <v>19</v>
      </c>
      <c r="I66" s="12"/>
      <c r="J66" s="12" t="s">
        <v>20</v>
      </c>
      <c r="K66" s="12">
        <v>31</v>
      </c>
      <c r="L66" s="15">
        <v>59</v>
      </c>
      <c r="M66" s="14"/>
    </row>
    <row r="67" ht="19" customHeight="1" spans="1:13">
      <c r="A67" s="3">
        <v>65</v>
      </c>
      <c r="B67" s="11" t="s">
        <v>168</v>
      </c>
      <c r="C67" s="4" t="s">
        <v>80</v>
      </c>
      <c r="D67" s="8"/>
      <c r="E67" s="9" t="s">
        <v>452</v>
      </c>
      <c r="F67" s="6" t="s">
        <v>169</v>
      </c>
      <c r="G67" s="6" t="str">
        <f>IF(LEN(F67)=18,(IF(LOOKUP(MOD(SUM(MID(F67,1,1)*7,MID(F67,2,1)*9,MID(F67,3,1)*10,MID(F67,4,1)*5,MID(F67,5,1)*8,MID(F67,6,1)*4,MID(F67,7,1)*2,MID(F67,8,1),MID(F67,9,1)*6,MID(F67,10,1)*3,MID(F67,11,1)*7,MID(F67,12,1)*9,MID(F67,13,1)*10,MID(F67,14,1)*5,MID(F67,15,1)*8,MID(F67,16,1)*4,MID(F67,17,1)*2),11),{0,1,2,3,4,5,6,7,8,9,10},{"1","0","x","9","8","7","6","5","4","3","2"})=RIGHT(F67,1),"√","×")),"身份证号长度不符")</f>
        <v>√</v>
      </c>
      <c r="H67" s="10" t="s">
        <v>19</v>
      </c>
      <c r="I67" s="12"/>
      <c r="J67" s="12" t="s">
        <v>20</v>
      </c>
      <c r="K67" s="12">
        <v>31</v>
      </c>
      <c r="L67" s="15">
        <v>59</v>
      </c>
      <c r="M67" s="14"/>
    </row>
    <row r="68" ht="19" customHeight="1" spans="1:13">
      <c r="A68" s="3">
        <v>66</v>
      </c>
      <c r="B68" s="11" t="s">
        <v>170</v>
      </c>
      <c r="C68" s="4" t="s">
        <v>15</v>
      </c>
      <c r="D68" s="8"/>
      <c r="E68" s="9" t="s">
        <v>452</v>
      </c>
      <c r="F68" s="6" t="s">
        <v>171</v>
      </c>
      <c r="G68" s="6" t="str">
        <f>IF(LEN(F68)=18,(IF(LOOKUP(MOD(SUM(MID(F68,1,1)*7,MID(F68,2,1)*9,MID(F68,3,1)*10,MID(F68,4,1)*5,MID(F68,5,1)*8,MID(F68,6,1)*4,MID(F68,7,1)*2,MID(F68,8,1),MID(F68,9,1)*6,MID(F68,10,1)*3,MID(F68,11,1)*7,MID(F68,12,1)*9,MID(F68,13,1)*10,MID(F68,14,1)*5,MID(F68,15,1)*8,MID(F68,16,1)*4,MID(F68,17,1)*2),11),{0,1,2,3,4,5,6,7,8,9,10},{"1","0","x","9","8","7","6","5","4","3","2"})=RIGHT(F68,1),"√","×")),"身份证号长度不符")</f>
        <v>√</v>
      </c>
      <c r="H68" s="10" t="s">
        <v>19</v>
      </c>
      <c r="I68" s="12"/>
      <c r="J68" s="12" t="s">
        <v>20</v>
      </c>
      <c r="K68" s="12">
        <v>31</v>
      </c>
      <c r="L68" s="15">
        <v>59</v>
      </c>
      <c r="M68" s="14"/>
    </row>
    <row r="69" ht="19" customHeight="1" spans="1:13">
      <c r="A69" s="3">
        <v>67</v>
      </c>
      <c r="B69" s="11" t="s">
        <v>172</v>
      </c>
      <c r="C69" s="4" t="s">
        <v>34</v>
      </c>
      <c r="D69" s="8" t="s">
        <v>31</v>
      </c>
      <c r="E69" s="9" t="s">
        <v>453</v>
      </c>
      <c r="F69" s="6" t="s">
        <v>173</v>
      </c>
      <c r="G69" s="6" t="str">
        <f>IF(LEN(F69)=18,(IF(LOOKUP(MOD(SUM(MID(F69,1,1)*7,MID(F69,2,1)*9,MID(F69,3,1)*10,MID(F69,4,1)*5,MID(F69,5,1)*8,MID(F69,6,1)*4,MID(F69,7,1)*2,MID(F69,8,1),MID(F69,9,1)*6,MID(F69,10,1)*3,MID(F69,11,1)*7,MID(F69,12,1)*9,MID(F69,13,1)*10,MID(F69,14,1)*5,MID(F69,15,1)*8,MID(F69,16,1)*4,MID(F69,17,1)*2),11),{0,1,2,3,4,5,6,7,8,9,10},{"1","0","x","9","8","7","6","5","4","3","2"})=RIGHT(F69,1),"√","×")),"身份证号长度不符")</f>
        <v>√</v>
      </c>
      <c r="H69" s="10" t="s">
        <v>19</v>
      </c>
      <c r="I69" s="12"/>
      <c r="J69" s="12" t="s">
        <v>20</v>
      </c>
      <c r="K69" s="12">
        <v>31</v>
      </c>
      <c r="L69" s="15">
        <v>59</v>
      </c>
      <c r="M69" s="14"/>
    </row>
    <row r="70" ht="19" customHeight="1" spans="1:13">
      <c r="A70" s="3">
        <v>68</v>
      </c>
      <c r="B70" s="11" t="s">
        <v>174</v>
      </c>
      <c r="C70" s="4" t="s">
        <v>48</v>
      </c>
      <c r="D70" s="8"/>
      <c r="E70" s="9" t="s">
        <v>453</v>
      </c>
      <c r="F70" s="6" t="s">
        <v>175</v>
      </c>
      <c r="G70" s="6" t="str">
        <f>IF(LEN(F70)=18,(IF(LOOKUP(MOD(SUM(MID(F70,1,1)*7,MID(F70,2,1)*9,MID(F70,3,1)*10,MID(F70,4,1)*5,MID(F70,5,1)*8,MID(F70,6,1)*4,MID(F70,7,1)*2,MID(F70,8,1),MID(F70,9,1)*6,MID(F70,10,1)*3,MID(F70,11,1)*7,MID(F70,12,1)*9,MID(F70,13,1)*10,MID(F70,14,1)*5,MID(F70,15,1)*8,MID(F70,16,1)*4,MID(F70,17,1)*2),11),{0,1,2,3,4,5,6,7,8,9,10},{"1","0","x","9","8","7","6","5","4","3","2"})=RIGHT(F70,1),"√","×")),"身份证号长度不符")</f>
        <v>√</v>
      </c>
      <c r="H70" s="10" t="s">
        <v>19</v>
      </c>
      <c r="I70" s="12"/>
      <c r="J70" s="12" t="s">
        <v>20</v>
      </c>
      <c r="K70" s="12">
        <v>31</v>
      </c>
      <c r="L70" s="15">
        <v>59</v>
      </c>
      <c r="M70" s="14"/>
    </row>
    <row r="71" ht="19" customHeight="1" spans="1:13">
      <c r="A71" s="3">
        <v>69</v>
      </c>
      <c r="B71" s="11" t="s">
        <v>176</v>
      </c>
      <c r="C71" s="4" t="s">
        <v>48</v>
      </c>
      <c r="D71" s="8"/>
      <c r="E71" s="9" t="s">
        <v>454</v>
      </c>
      <c r="F71" s="6" t="s">
        <v>177</v>
      </c>
      <c r="G71" s="6" t="str">
        <f>IF(LEN(F71)=18,(IF(LOOKUP(MOD(SUM(MID(F71,1,1)*7,MID(F71,2,1)*9,MID(F71,3,1)*10,MID(F71,4,1)*5,MID(F71,5,1)*8,MID(F71,6,1)*4,MID(F71,7,1)*2,MID(F71,8,1),MID(F71,9,1)*6,MID(F71,10,1)*3,MID(F71,11,1)*7,MID(F71,12,1)*9,MID(F71,13,1)*10,MID(F71,14,1)*5,MID(F71,15,1)*8,MID(F71,16,1)*4,MID(F71,17,1)*2),11),{0,1,2,3,4,5,6,7,8,9,10},{"1","0","x","9","8","7","6","5","4","3","2"})=RIGHT(F71,1),"√","×")),"身份证号长度不符")</f>
        <v>√</v>
      </c>
      <c r="H71" s="10" t="s">
        <v>19</v>
      </c>
      <c r="I71" s="12"/>
      <c r="J71" s="12" t="s">
        <v>20</v>
      </c>
      <c r="K71" s="12">
        <v>31</v>
      </c>
      <c r="L71" s="15">
        <v>59</v>
      </c>
      <c r="M71" s="14"/>
    </row>
    <row r="72" ht="19" customHeight="1" spans="1:13">
      <c r="A72" s="3">
        <v>70</v>
      </c>
      <c r="B72" s="11" t="s">
        <v>179</v>
      </c>
      <c r="C72" s="4" t="s">
        <v>111</v>
      </c>
      <c r="D72" s="8"/>
      <c r="E72" s="9" t="s">
        <v>455</v>
      </c>
      <c r="F72" s="6" t="s">
        <v>180</v>
      </c>
      <c r="G72" s="6" t="str">
        <f>IF(LEN(F72)=18,(IF(LOOKUP(MOD(SUM(MID(F72,1,1)*7,MID(F72,2,1)*9,MID(F72,3,1)*10,MID(F72,4,1)*5,MID(F72,5,1)*8,MID(F72,6,1)*4,MID(F72,7,1)*2,MID(F72,8,1),MID(F72,9,1)*6,MID(F72,10,1)*3,MID(F72,11,1)*7,MID(F72,12,1)*9,MID(F72,13,1)*10,MID(F72,14,1)*5,MID(F72,15,1)*8,MID(F72,16,1)*4,MID(F72,17,1)*2),11),{0,1,2,3,4,5,6,7,8,9,10},{"1","0","x","9","8","7","6","5","4","3","2"})=RIGHT(F72,1),"√","×")),"身份证号长度不符")</f>
        <v>√</v>
      </c>
      <c r="H72" s="10" t="s">
        <v>19</v>
      </c>
      <c r="I72" s="12"/>
      <c r="J72" s="12" t="s">
        <v>20</v>
      </c>
      <c r="K72" s="12">
        <v>31</v>
      </c>
      <c r="L72" s="15">
        <v>59</v>
      </c>
      <c r="M72" s="14"/>
    </row>
    <row r="73" ht="19" customHeight="1" spans="1:13">
      <c r="A73" s="3">
        <v>71</v>
      </c>
      <c r="B73" s="11" t="s">
        <v>181</v>
      </c>
      <c r="C73" s="4" t="s">
        <v>182</v>
      </c>
      <c r="D73" s="8"/>
      <c r="E73" s="9" t="s">
        <v>455</v>
      </c>
      <c r="F73" s="6" t="s">
        <v>183</v>
      </c>
      <c r="G73" s="6" t="str">
        <f>IF(LEN(F73)=18,(IF(LOOKUP(MOD(SUM(MID(F73,1,1)*7,MID(F73,2,1)*9,MID(F73,3,1)*10,MID(F73,4,1)*5,MID(F73,5,1)*8,MID(F73,6,1)*4,MID(F73,7,1)*2,MID(F73,8,1),MID(F73,9,1)*6,MID(F73,10,1)*3,MID(F73,11,1)*7,MID(F73,12,1)*9,MID(F73,13,1)*10,MID(F73,14,1)*5,MID(F73,15,1)*8,MID(F73,16,1)*4,MID(F73,17,1)*2),11),{0,1,2,3,4,5,6,7,8,9,10},{"1","0","x","9","8","7","6","5","4","3","2"})=RIGHT(F73,1),"√","×")),"身份证号长度不符")</f>
        <v>√</v>
      </c>
      <c r="H73" s="10" t="s">
        <v>19</v>
      </c>
      <c r="I73" s="12"/>
      <c r="J73" s="12" t="s">
        <v>20</v>
      </c>
      <c r="K73" s="12">
        <v>31</v>
      </c>
      <c r="L73" s="15">
        <v>59</v>
      </c>
      <c r="M73" s="14"/>
    </row>
    <row r="74" ht="19" customHeight="1" spans="1:13">
      <c r="A74" s="3">
        <v>72</v>
      </c>
      <c r="B74" s="11" t="s">
        <v>185</v>
      </c>
      <c r="C74" s="4" t="s">
        <v>34</v>
      </c>
      <c r="D74" s="8"/>
      <c r="E74" s="9" t="s">
        <v>456</v>
      </c>
      <c r="F74" s="6" t="s">
        <v>186</v>
      </c>
      <c r="G74" s="6" t="str">
        <f>IF(LEN(F74)=18,(IF(LOOKUP(MOD(SUM(MID(F74,1,1)*7,MID(F74,2,1)*9,MID(F74,3,1)*10,MID(F74,4,1)*5,MID(F74,5,1)*8,MID(F74,6,1)*4,MID(F74,7,1)*2,MID(F74,8,1),MID(F74,9,1)*6,MID(F74,10,1)*3,MID(F74,11,1)*7,MID(F74,12,1)*9,MID(F74,13,1)*10,MID(F74,14,1)*5,MID(F74,15,1)*8,MID(F74,16,1)*4,MID(F74,17,1)*2),11),{0,1,2,3,4,5,6,7,8,9,10},{"1","0","x","9","8","7","6","5","4","3","2"})=RIGHT(F74,1),"√","×")),"身份证号长度不符")</f>
        <v>√</v>
      </c>
      <c r="H74" s="10" t="s">
        <v>19</v>
      </c>
      <c r="I74" s="12"/>
      <c r="J74" s="12" t="s">
        <v>20</v>
      </c>
      <c r="K74" s="12">
        <v>31</v>
      </c>
      <c r="L74" s="15">
        <v>59</v>
      </c>
      <c r="M74" s="14"/>
    </row>
    <row r="75" ht="19" customHeight="1" spans="1:13">
      <c r="A75" s="3">
        <v>73</v>
      </c>
      <c r="B75" s="11" t="s">
        <v>187</v>
      </c>
      <c r="C75" s="4" t="s">
        <v>15</v>
      </c>
      <c r="D75" s="8"/>
      <c r="E75" s="9" t="s">
        <v>457</v>
      </c>
      <c r="F75" s="6" t="s">
        <v>188</v>
      </c>
      <c r="G75" s="6" t="str">
        <f>IF(LEN(F75)=18,(IF(LOOKUP(MOD(SUM(MID(F75,1,1)*7,MID(F75,2,1)*9,MID(F75,3,1)*10,MID(F75,4,1)*5,MID(F75,5,1)*8,MID(F75,6,1)*4,MID(F75,7,1)*2,MID(F75,8,1),MID(F75,9,1)*6,MID(F75,10,1)*3,MID(F75,11,1)*7,MID(F75,12,1)*9,MID(F75,13,1)*10,MID(F75,14,1)*5,MID(F75,15,1)*8,MID(F75,16,1)*4,MID(F75,17,1)*2),11),{0,1,2,3,4,5,6,7,8,9,10},{"1","0","x","9","8","7","6","5","4","3","2"})=RIGHT(F75,1),"√","×")),"身份证号长度不符")</f>
        <v>√</v>
      </c>
      <c r="H75" s="10" t="s">
        <v>19</v>
      </c>
      <c r="I75" s="12"/>
      <c r="J75" s="12" t="s">
        <v>20</v>
      </c>
      <c r="K75" s="12">
        <v>31</v>
      </c>
      <c r="L75" s="15">
        <v>59</v>
      </c>
      <c r="M75" s="14"/>
    </row>
    <row r="76" ht="19" customHeight="1" spans="1:13">
      <c r="A76" s="3">
        <v>74</v>
      </c>
      <c r="B76" s="11" t="s">
        <v>190</v>
      </c>
      <c r="C76" s="4" t="s">
        <v>48</v>
      </c>
      <c r="D76" s="8"/>
      <c r="E76" s="9" t="s">
        <v>457</v>
      </c>
      <c r="F76" s="6" t="s">
        <v>191</v>
      </c>
      <c r="G76" s="6" t="str">
        <f>IF(LEN(F76)=18,(IF(LOOKUP(MOD(SUM(MID(F76,1,1)*7,MID(F76,2,1)*9,MID(F76,3,1)*10,MID(F76,4,1)*5,MID(F76,5,1)*8,MID(F76,6,1)*4,MID(F76,7,1)*2,MID(F76,8,1),MID(F76,9,1)*6,MID(F76,10,1)*3,MID(F76,11,1)*7,MID(F76,12,1)*9,MID(F76,13,1)*10,MID(F76,14,1)*5,MID(F76,15,1)*8,MID(F76,16,1)*4,MID(F76,17,1)*2),11),{0,1,2,3,4,5,6,7,8,9,10},{"1","0","x","9","8","7","6","5","4","3","2"})=RIGHT(F76,1),"√","×")),"身份证号长度不符")</f>
        <v>√</v>
      </c>
      <c r="H76" s="10" t="s">
        <v>19</v>
      </c>
      <c r="I76" s="12"/>
      <c r="J76" s="12" t="s">
        <v>20</v>
      </c>
      <c r="K76" s="12">
        <v>31</v>
      </c>
      <c r="L76" s="15">
        <v>59</v>
      </c>
      <c r="M76" s="14"/>
    </row>
    <row r="77" ht="19" customHeight="1" spans="1:13">
      <c r="A77" s="3">
        <v>75</v>
      </c>
      <c r="B77" s="11" t="s">
        <v>193</v>
      </c>
      <c r="C77" s="4" t="s">
        <v>15</v>
      </c>
      <c r="D77" s="8"/>
      <c r="E77" s="9" t="s">
        <v>457</v>
      </c>
      <c r="F77" s="6" t="s">
        <v>194</v>
      </c>
      <c r="G77" s="6" t="str">
        <f>IF(LEN(F77)=18,(IF(LOOKUP(MOD(SUM(MID(F77,1,1)*7,MID(F77,2,1)*9,MID(F77,3,1)*10,MID(F77,4,1)*5,MID(F77,5,1)*8,MID(F77,6,1)*4,MID(F77,7,1)*2,MID(F77,8,1),MID(F77,9,1)*6,MID(F77,10,1)*3,MID(F77,11,1)*7,MID(F77,12,1)*9,MID(F77,13,1)*10,MID(F77,14,1)*5,MID(F77,15,1)*8,MID(F77,16,1)*4,MID(F77,17,1)*2),11),{0,1,2,3,4,5,6,7,8,9,10},{"1","0","x","9","8","7","6","5","4","3","2"})=RIGHT(F77,1),"√","×")),"身份证号长度不符")</f>
        <v>√</v>
      </c>
      <c r="H77" s="10" t="s">
        <v>19</v>
      </c>
      <c r="I77" s="12"/>
      <c r="J77" s="12" t="s">
        <v>20</v>
      </c>
      <c r="K77" s="12">
        <v>31</v>
      </c>
      <c r="L77" s="15">
        <v>59</v>
      </c>
      <c r="M77" s="14"/>
    </row>
    <row r="78" ht="19" customHeight="1" spans="1:13">
      <c r="A78" s="3">
        <v>76</v>
      </c>
      <c r="B78" s="11" t="s">
        <v>195</v>
      </c>
      <c r="C78" s="4" t="s">
        <v>58</v>
      </c>
      <c r="D78" s="8"/>
      <c r="E78" s="9" t="s">
        <v>458</v>
      </c>
      <c r="F78" s="6" t="s">
        <v>196</v>
      </c>
      <c r="G78" s="6" t="str">
        <f>IF(LEN(F78)=18,(IF(LOOKUP(MOD(SUM(MID(F78,1,1)*7,MID(F78,2,1)*9,MID(F78,3,1)*10,MID(F78,4,1)*5,MID(F78,5,1)*8,MID(F78,6,1)*4,MID(F78,7,1)*2,MID(F78,8,1),MID(F78,9,1)*6,MID(F78,10,1)*3,MID(F78,11,1)*7,MID(F78,12,1)*9,MID(F78,13,1)*10,MID(F78,14,1)*5,MID(F78,15,1)*8,MID(F78,16,1)*4,MID(F78,17,1)*2),11),{0,1,2,3,4,5,6,7,8,9,10},{"1","0","x","9","8","7","6","5","4","3","2"})=RIGHT(F78,1),"√","×")),"身份证号长度不符")</f>
        <v>√</v>
      </c>
      <c r="H78" s="10" t="s">
        <v>19</v>
      </c>
      <c r="I78" s="12"/>
      <c r="J78" s="12" t="s">
        <v>20</v>
      </c>
      <c r="K78" s="12">
        <v>31</v>
      </c>
      <c r="L78" s="15">
        <v>59</v>
      </c>
      <c r="M78" s="14"/>
    </row>
    <row r="79" ht="19" customHeight="1" spans="1:13">
      <c r="A79" s="3">
        <v>77</v>
      </c>
      <c r="B79" s="11" t="s">
        <v>197</v>
      </c>
      <c r="C79" s="4" t="s">
        <v>34</v>
      </c>
      <c r="D79" s="8"/>
      <c r="E79" s="9" t="s">
        <v>459</v>
      </c>
      <c r="F79" s="6" t="s">
        <v>198</v>
      </c>
      <c r="G79" s="6" t="str">
        <f>IF(LEN(F79)=18,(IF(LOOKUP(MOD(SUM(MID(F79,1,1)*7,MID(F79,2,1)*9,MID(F79,3,1)*10,MID(F79,4,1)*5,MID(F79,5,1)*8,MID(F79,6,1)*4,MID(F79,7,1)*2,MID(F79,8,1),MID(F79,9,1)*6,MID(F79,10,1)*3,MID(F79,11,1)*7,MID(F79,12,1)*9,MID(F79,13,1)*10,MID(F79,14,1)*5,MID(F79,15,1)*8,MID(F79,16,1)*4,MID(F79,17,1)*2),11),{0,1,2,3,4,5,6,7,8,9,10},{"1","0","x","9","8","7","6","5","4","3","2"})=RIGHT(F79,1),"√","×")),"身份证号长度不符")</f>
        <v>√</v>
      </c>
      <c r="H79" s="10" t="s">
        <v>19</v>
      </c>
      <c r="I79" s="12"/>
      <c r="J79" s="12" t="s">
        <v>20</v>
      </c>
      <c r="K79" s="12">
        <v>31</v>
      </c>
      <c r="L79" s="15">
        <v>59</v>
      </c>
      <c r="M79" s="14"/>
    </row>
    <row r="80" ht="19" customHeight="1" spans="1:13">
      <c r="A80" s="3">
        <v>78</v>
      </c>
      <c r="B80" s="11" t="s">
        <v>199</v>
      </c>
      <c r="C80" s="4" t="s">
        <v>51</v>
      </c>
      <c r="D80" s="8"/>
      <c r="E80" s="9" t="s">
        <v>459</v>
      </c>
      <c r="F80" s="6" t="s">
        <v>200</v>
      </c>
      <c r="G80" s="6" t="str">
        <f>IF(LEN(F80)=18,(IF(LOOKUP(MOD(SUM(MID(F80,1,1)*7,MID(F80,2,1)*9,MID(F80,3,1)*10,MID(F80,4,1)*5,MID(F80,5,1)*8,MID(F80,6,1)*4,MID(F80,7,1)*2,MID(F80,8,1),MID(F80,9,1)*6,MID(F80,10,1)*3,MID(F80,11,1)*7,MID(F80,12,1)*9,MID(F80,13,1)*10,MID(F80,14,1)*5,MID(F80,15,1)*8,MID(F80,16,1)*4,MID(F80,17,1)*2),11),{0,1,2,3,4,5,6,7,8,9,10},{"1","0","x","9","8","7","6","5","4","3","2"})=RIGHT(F80,1),"√","×")),"身份证号长度不符")</f>
        <v>√</v>
      </c>
      <c r="H80" s="10" t="s">
        <v>19</v>
      </c>
      <c r="I80" s="12"/>
      <c r="J80" s="12" t="s">
        <v>20</v>
      </c>
      <c r="K80" s="12">
        <v>31</v>
      </c>
      <c r="L80" s="15">
        <v>59</v>
      </c>
      <c r="M80" s="14"/>
    </row>
    <row r="81" ht="19" customHeight="1" spans="1:13">
      <c r="A81" s="3">
        <v>79</v>
      </c>
      <c r="B81" s="11" t="s">
        <v>202</v>
      </c>
      <c r="C81" s="4" t="s">
        <v>61</v>
      </c>
      <c r="D81" s="8"/>
      <c r="E81" s="9" t="s">
        <v>460</v>
      </c>
      <c r="F81" s="6" t="s">
        <v>203</v>
      </c>
      <c r="G81" s="6" t="str">
        <f>IF(LEN(F81)=18,(IF(LOOKUP(MOD(SUM(MID(F81,1,1)*7,MID(F81,2,1)*9,MID(F81,3,1)*10,MID(F81,4,1)*5,MID(F81,5,1)*8,MID(F81,6,1)*4,MID(F81,7,1)*2,MID(F81,8,1),MID(F81,9,1)*6,MID(F81,10,1)*3,MID(F81,11,1)*7,MID(F81,12,1)*9,MID(F81,13,1)*10,MID(F81,14,1)*5,MID(F81,15,1)*8,MID(F81,16,1)*4,MID(F81,17,1)*2),11),{0,1,2,3,4,5,6,7,8,9,10},{"1","0","x","9","8","7","6","5","4","3","2"})=RIGHT(F81,1),"√","×")),"身份证号长度不符")</f>
        <v>√</v>
      </c>
      <c r="H81" s="10" t="s">
        <v>19</v>
      </c>
      <c r="I81" s="12"/>
      <c r="J81" s="12" t="s">
        <v>20</v>
      </c>
      <c r="K81" s="12">
        <v>31</v>
      </c>
      <c r="L81" s="15">
        <v>59</v>
      </c>
      <c r="M81" s="14"/>
    </row>
    <row r="82" ht="19" customHeight="1" spans="1:13">
      <c r="A82" s="3">
        <v>80</v>
      </c>
      <c r="B82" s="11" t="s">
        <v>204</v>
      </c>
      <c r="C82" s="4" t="s">
        <v>34</v>
      </c>
      <c r="D82" s="8"/>
      <c r="E82" s="9" t="s">
        <v>460</v>
      </c>
      <c r="F82" s="6" t="s">
        <v>205</v>
      </c>
      <c r="G82" s="6" t="str">
        <f>IF(LEN(F82)=18,(IF(LOOKUP(MOD(SUM(MID(F82,1,1)*7,MID(F82,2,1)*9,MID(F82,3,1)*10,MID(F82,4,1)*5,MID(F82,5,1)*8,MID(F82,6,1)*4,MID(F82,7,1)*2,MID(F82,8,1),MID(F82,9,1)*6,MID(F82,10,1)*3,MID(F82,11,1)*7,MID(F82,12,1)*9,MID(F82,13,1)*10,MID(F82,14,1)*5,MID(F82,15,1)*8,MID(F82,16,1)*4,MID(F82,17,1)*2),11),{0,1,2,3,4,5,6,7,8,9,10},{"1","0","x","9","8","7","6","5","4","3","2"})=RIGHT(F82,1),"√","×")),"身份证号长度不符")</f>
        <v>√</v>
      </c>
      <c r="H82" s="10" t="s">
        <v>19</v>
      </c>
      <c r="I82" s="12"/>
      <c r="J82" s="12" t="s">
        <v>20</v>
      </c>
      <c r="K82" s="12">
        <v>31</v>
      </c>
      <c r="L82" s="15">
        <v>59</v>
      </c>
      <c r="M82" s="14"/>
    </row>
    <row r="83" ht="19" customHeight="1" spans="1:13">
      <c r="A83" s="3">
        <v>81</v>
      </c>
      <c r="B83" s="11" t="s">
        <v>206</v>
      </c>
      <c r="C83" s="4" t="s">
        <v>164</v>
      </c>
      <c r="D83" s="8"/>
      <c r="E83" s="9" t="s">
        <v>461</v>
      </c>
      <c r="F83" s="6" t="s">
        <v>207</v>
      </c>
      <c r="G83" s="6" t="str">
        <f>IF(LEN(F83)=18,(IF(LOOKUP(MOD(SUM(MID(F83,1,1)*7,MID(F83,2,1)*9,MID(F83,3,1)*10,MID(F83,4,1)*5,MID(F83,5,1)*8,MID(F83,6,1)*4,MID(F83,7,1)*2,MID(F83,8,1),MID(F83,9,1)*6,MID(F83,10,1)*3,MID(F83,11,1)*7,MID(F83,12,1)*9,MID(F83,13,1)*10,MID(F83,14,1)*5,MID(F83,15,1)*8,MID(F83,16,1)*4,MID(F83,17,1)*2),11),{0,1,2,3,4,5,6,7,8,9,10},{"1","0","x","9","8","7","6","5","4","3","2"})=RIGHT(F83,1),"√","×")),"身份证号长度不符")</f>
        <v>√</v>
      </c>
      <c r="H83" s="10" t="s">
        <v>19</v>
      </c>
      <c r="I83" s="12"/>
      <c r="J83" s="12" t="s">
        <v>20</v>
      </c>
      <c r="K83" s="12">
        <v>31</v>
      </c>
      <c r="L83" s="15">
        <v>59</v>
      </c>
      <c r="M83" s="14"/>
    </row>
    <row r="84" ht="19" customHeight="1" spans="1:13">
      <c r="A84" s="3">
        <v>82</v>
      </c>
      <c r="B84" s="11" t="s">
        <v>208</v>
      </c>
      <c r="C84" s="4" t="s">
        <v>152</v>
      </c>
      <c r="D84" s="8"/>
      <c r="E84" s="9" t="s">
        <v>461</v>
      </c>
      <c r="F84" s="6" t="s">
        <v>209</v>
      </c>
      <c r="G84" s="6" t="str">
        <f>IF(LEN(F84)=18,(IF(LOOKUP(MOD(SUM(MID(F84,1,1)*7,MID(F84,2,1)*9,MID(F84,3,1)*10,MID(F84,4,1)*5,MID(F84,5,1)*8,MID(F84,6,1)*4,MID(F84,7,1)*2,MID(F84,8,1),MID(F84,9,1)*6,MID(F84,10,1)*3,MID(F84,11,1)*7,MID(F84,12,1)*9,MID(F84,13,1)*10,MID(F84,14,1)*5,MID(F84,15,1)*8,MID(F84,16,1)*4,MID(F84,17,1)*2),11),{0,1,2,3,4,5,6,7,8,9,10},{"1","0","x","9","8","7","6","5","4","3","2"})=RIGHT(F84,1),"√","×")),"身份证号长度不符")</f>
        <v>√</v>
      </c>
      <c r="H84" s="10" t="s">
        <v>19</v>
      </c>
      <c r="I84" s="12"/>
      <c r="J84" s="12" t="s">
        <v>20</v>
      </c>
      <c r="K84" s="12">
        <v>31</v>
      </c>
      <c r="L84" s="15">
        <v>59</v>
      </c>
      <c r="M84" s="14"/>
    </row>
    <row r="85" ht="19" customHeight="1" spans="1:13">
      <c r="A85" s="3">
        <v>83</v>
      </c>
      <c r="B85" s="11" t="s">
        <v>210</v>
      </c>
      <c r="C85" s="4" t="s">
        <v>48</v>
      </c>
      <c r="D85" s="8" t="s">
        <v>16</v>
      </c>
      <c r="E85" s="9" t="s">
        <v>17</v>
      </c>
      <c r="F85" s="6" t="s">
        <v>211</v>
      </c>
      <c r="G85" s="6" t="str">
        <f>IF(LEN(F85)=18,(IF(LOOKUP(MOD(SUM(MID(F85,1,1)*7,MID(F85,2,1)*9,MID(F85,3,1)*10,MID(F85,4,1)*5,MID(F85,5,1)*8,MID(F85,6,1)*4,MID(F85,7,1)*2,MID(F85,8,1),MID(F85,9,1)*6,MID(F85,10,1)*3,MID(F85,11,1)*7,MID(F85,12,1)*9,MID(F85,13,1)*10,MID(F85,14,1)*5,MID(F85,15,1)*8,MID(F85,16,1)*4,MID(F85,17,1)*2),11),{0,1,2,3,4,5,6,7,8,9,10},{"1","0","x","9","8","7","6","5","4","3","2"})=RIGHT(F85,1),"√","×")),"身份证号长度不符")</f>
        <v>√</v>
      </c>
      <c r="H85" s="10" t="s">
        <v>19</v>
      </c>
      <c r="I85" s="12"/>
      <c r="J85" s="12" t="s">
        <v>20</v>
      </c>
      <c r="K85" s="12">
        <v>31</v>
      </c>
      <c r="L85" s="15">
        <v>59</v>
      </c>
      <c r="M85" s="14"/>
    </row>
    <row r="86" ht="19" customHeight="1" spans="1:13">
      <c r="A86" s="3">
        <v>84</v>
      </c>
      <c r="B86" s="11" t="s">
        <v>212</v>
      </c>
      <c r="C86" s="4" t="s">
        <v>15</v>
      </c>
      <c r="D86" s="8" t="s">
        <v>16</v>
      </c>
      <c r="E86" s="9" t="s">
        <v>17</v>
      </c>
      <c r="F86" s="6" t="s">
        <v>213</v>
      </c>
      <c r="G86" s="6" t="str">
        <f>IF(LEN(F86)=18,(IF(LOOKUP(MOD(SUM(MID(F86,1,1)*7,MID(F86,2,1)*9,MID(F86,3,1)*10,MID(F86,4,1)*5,MID(F86,5,1)*8,MID(F86,6,1)*4,MID(F86,7,1)*2,MID(F86,8,1),MID(F86,9,1)*6,MID(F86,10,1)*3,MID(F86,11,1)*7,MID(F86,12,1)*9,MID(F86,13,1)*10,MID(F86,14,1)*5,MID(F86,15,1)*8,MID(F86,16,1)*4,MID(F86,17,1)*2),11),{0,1,2,3,4,5,6,7,8,9,10},{"1","0","x","9","8","7","6","5","4","3","2"})=RIGHT(F86,1),"√","×")),"身份证号长度不符")</f>
        <v>√</v>
      </c>
      <c r="H86" s="10" t="s">
        <v>19</v>
      </c>
      <c r="I86" s="12"/>
      <c r="J86" s="12" t="s">
        <v>20</v>
      </c>
      <c r="K86" s="12">
        <v>31</v>
      </c>
      <c r="L86" s="15">
        <v>59</v>
      </c>
      <c r="M86" s="14"/>
    </row>
    <row r="87" ht="19" customHeight="1" spans="1:13">
      <c r="A87" s="3">
        <v>85</v>
      </c>
      <c r="B87" s="11" t="s">
        <v>214</v>
      </c>
      <c r="C87" s="4" t="s">
        <v>15</v>
      </c>
      <c r="D87" s="8" t="s">
        <v>16</v>
      </c>
      <c r="E87" s="9" t="s">
        <v>17</v>
      </c>
      <c r="F87" s="6" t="s">
        <v>215</v>
      </c>
      <c r="G87" s="6" t="str">
        <f>IF(LEN(F87)=18,(IF(LOOKUP(MOD(SUM(MID(F87,1,1)*7,MID(F87,2,1)*9,MID(F87,3,1)*10,MID(F87,4,1)*5,MID(F87,5,1)*8,MID(F87,6,1)*4,MID(F87,7,1)*2,MID(F87,8,1),MID(F87,9,1)*6,MID(F87,10,1)*3,MID(F87,11,1)*7,MID(F87,12,1)*9,MID(F87,13,1)*10,MID(F87,14,1)*5,MID(F87,15,1)*8,MID(F87,16,1)*4,MID(F87,17,1)*2),11),{0,1,2,3,4,5,6,7,8,9,10},{"1","0","x","9","8","7","6","5","4","3","2"})=RIGHT(F87,1),"√","×")),"身份证号长度不符")</f>
        <v>√</v>
      </c>
      <c r="H87" s="10" t="s">
        <v>19</v>
      </c>
      <c r="I87" s="12"/>
      <c r="J87" s="12" t="s">
        <v>20</v>
      </c>
      <c r="K87" s="12">
        <v>31</v>
      </c>
      <c r="L87" s="15">
        <v>59</v>
      </c>
      <c r="M87" s="14"/>
    </row>
    <row r="88" ht="19" customHeight="1" spans="1:13">
      <c r="A88" s="3">
        <v>86</v>
      </c>
      <c r="B88" s="11" t="s">
        <v>216</v>
      </c>
      <c r="C88" s="4" t="s">
        <v>15</v>
      </c>
      <c r="D88" s="8" t="s">
        <v>16</v>
      </c>
      <c r="E88" s="9" t="s">
        <v>17</v>
      </c>
      <c r="F88" s="6" t="s">
        <v>217</v>
      </c>
      <c r="G88" s="6" t="str">
        <f>IF(LEN(F88)=18,(IF(LOOKUP(MOD(SUM(MID(F88,1,1)*7,MID(F88,2,1)*9,MID(F88,3,1)*10,MID(F88,4,1)*5,MID(F88,5,1)*8,MID(F88,6,1)*4,MID(F88,7,1)*2,MID(F88,8,1),MID(F88,9,1)*6,MID(F88,10,1)*3,MID(F88,11,1)*7,MID(F88,12,1)*9,MID(F88,13,1)*10,MID(F88,14,1)*5,MID(F88,15,1)*8,MID(F88,16,1)*4,MID(F88,17,1)*2),11),{0,1,2,3,4,5,6,7,8,9,10},{"1","0","x","9","8","7","6","5","4","3","2"})=RIGHT(F88,1),"√","×")),"身份证号长度不符")</f>
        <v>√</v>
      </c>
      <c r="H88" s="10" t="s">
        <v>19</v>
      </c>
      <c r="I88" s="12"/>
      <c r="J88" s="12" t="s">
        <v>20</v>
      </c>
      <c r="K88" s="12">
        <v>31</v>
      </c>
      <c r="L88" s="15">
        <v>59</v>
      </c>
      <c r="M88" s="14"/>
    </row>
    <row r="89" ht="19" customHeight="1" spans="1:13">
      <c r="A89" s="3">
        <v>87</v>
      </c>
      <c r="B89" s="11" t="s">
        <v>218</v>
      </c>
      <c r="C89" s="4" t="s">
        <v>15</v>
      </c>
      <c r="D89" s="8" t="s">
        <v>16</v>
      </c>
      <c r="E89" s="9" t="s">
        <v>17</v>
      </c>
      <c r="F89" s="6" t="s">
        <v>219</v>
      </c>
      <c r="G89" s="6" t="str">
        <f>IF(LEN(F89)=18,(IF(LOOKUP(MOD(SUM(MID(F89,1,1)*7,MID(F89,2,1)*9,MID(F89,3,1)*10,MID(F89,4,1)*5,MID(F89,5,1)*8,MID(F89,6,1)*4,MID(F89,7,1)*2,MID(F89,8,1),MID(F89,9,1)*6,MID(F89,10,1)*3,MID(F89,11,1)*7,MID(F89,12,1)*9,MID(F89,13,1)*10,MID(F89,14,1)*5,MID(F89,15,1)*8,MID(F89,16,1)*4,MID(F89,17,1)*2),11),{0,1,2,3,4,5,6,7,8,9,10},{"1","0","x","9","8","7","6","5","4","3","2"})=RIGHT(F89,1),"√","×")),"身份证号长度不符")</f>
        <v>√</v>
      </c>
      <c r="H89" s="10" t="s">
        <v>19</v>
      </c>
      <c r="I89" s="12"/>
      <c r="J89" s="12" t="s">
        <v>20</v>
      </c>
      <c r="K89" s="12">
        <v>31</v>
      </c>
      <c r="L89" s="15">
        <v>59</v>
      </c>
      <c r="M89" s="14"/>
    </row>
    <row r="90" ht="19" customHeight="1" spans="1:13">
      <c r="A90" s="3">
        <v>88</v>
      </c>
      <c r="B90" s="11" t="s">
        <v>220</v>
      </c>
      <c r="C90" s="4" t="s">
        <v>15</v>
      </c>
      <c r="D90" s="8" t="s">
        <v>16</v>
      </c>
      <c r="E90" s="9" t="s">
        <v>17</v>
      </c>
      <c r="F90" s="6" t="s">
        <v>221</v>
      </c>
      <c r="G90" s="6" t="str">
        <f>IF(LEN(F90)=18,(IF(LOOKUP(MOD(SUM(MID(F90,1,1)*7,MID(F90,2,1)*9,MID(F90,3,1)*10,MID(F90,4,1)*5,MID(F90,5,1)*8,MID(F90,6,1)*4,MID(F90,7,1)*2,MID(F90,8,1),MID(F90,9,1)*6,MID(F90,10,1)*3,MID(F90,11,1)*7,MID(F90,12,1)*9,MID(F90,13,1)*10,MID(F90,14,1)*5,MID(F90,15,1)*8,MID(F90,16,1)*4,MID(F90,17,1)*2),11),{0,1,2,3,4,5,6,7,8,9,10},{"1","0","x","9","8","7","6","5","4","3","2"})=RIGHT(F90,1),"√","×")),"身份证号长度不符")</f>
        <v>√</v>
      </c>
      <c r="H90" s="10" t="s">
        <v>19</v>
      </c>
      <c r="I90" s="12"/>
      <c r="J90" s="12" t="s">
        <v>20</v>
      </c>
      <c r="K90" s="12">
        <v>31</v>
      </c>
      <c r="L90" s="15">
        <v>59</v>
      </c>
      <c r="M90" s="14"/>
    </row>
    <row r="91" ht="19" customHeight="1" spans="1:13">
      <c r="A91" s="3">
        <v>89</v>
      </c>
      <c r="B91" s="11" t="s">
        <v>222</v>
      </c>
      <c r="C91" s="4" t="s">
        <v>15</v>
      </c>
      <c r="D91" s="8" t="s">
        <v>16</v>
      </c>
      <c r="E91" s="9" t="s">
        <v>17</v>
      </c>
      <c r="F91" s="6" t="s">
        <v>223</v>
      </c>
      <c r="G91" s="6" t="str">
        <f>IF(LEN(F91)=18,(IF(LOOKUP(MOD(SUM(MID(F91,1,1)*7,MID(F91,2,1)*9,MID(F91,3,1)*10,MID(F91,4,1)*5,MID(F91,5,1)*8,MID(F91,6,1)*4,MID(F91,7,1)*2,MID(F91,8,1),MID(F91,9,1)*6,MID(F91,10,1)*3,MID(F91,11,1)*7,MID(F91,12,1)*9,MID(F91,13,1)*10,MID(F91,14,1)*5,MID(F91,15,1)*8,MID(F91,16,1)*4,MID(F91,17,1)*2),11),{0,1,2,3,4,5,6,7,8,9,10},{"1","0","x","9","8","7","6","5","4","3","2"})=RIGHT(F91,1),"√","×")),"身份证号长度不符")</f>
        <v>√</v>
      </c>
      <c r="H91" s="10" t="s">
        <v>19</v>
      </c>
      <c r="I91" s="12"/>
      <c r="J91" s="12" t="s">
        <v>20</v>
      </c>
      <c r="K91" s="12">
        <v>31</v>
      </c>
      <c r="L91" s="15">
        <v>59</v>
      </c>
      <c r="M91" s="14"/>
    </row>
    <row r="92" ht="19" customHeight="1" spans="1:13">
      <c r="A92" s="3">
        <v>90</v>
      </c>
      <c r="B92" s="11" t="s">
        <v>224</v>
      </c>
      <c r="C92" s="4" t="s">
        <v>15</v>
      </c>
      <c r="D92" s="8" t="s">
        <v>16</v>
      </c>
      <c r="E92" s="9" t="s">
        <v>17</v>
      </c>
      <c r="F92" s="6" t="s">
        <v>225</v>
      </c>
      <c r="G92" s="6" t="str">
        <f>IF(LEN(F92)=18,(IF(LOOKUP(MOD(SUM(MID(F92,1,1)*7,MID(F92,2,1)*9,MID(F92,3,1)*10,MID(F92,4,1)*5,MID(F92,5,1)*8,MID(F92,6,1)*4,MID(F92,7,1)*2,MID(F92,8,1),MID(F92,9,1)*6,MID(F92,10,1)*3,MID(F92,11,1)*7,MID(F92,12,1)*9,MID(F92,13,1)*10,MID(F92,14,1)*5,MID(F92,15,1)*8,MID(F92,16,1)*4,MID(F92,17,1)*2),11),{0,1,2,3,4,5,6,7,8,9,10},{"1","0","x","9","8","7","6","5","4","3","2"})=RIGHT(F92,1),"√","×")),"身份证号长度不符")</f>
        <v>√</v>
      </c>
      <c r="H92" s="10" t="s">
        <v>19</v>
      </c>
      <c r="I92" s="12"/>
      <c r="J92" s="12" t="s">
        <v>20</v>
      </c>
      <c r="K92" s="12">
        <v>31</v>
      </c>
      <c r="L92" s="15">
        <v>59</v>
      </c>
      <c r="M92" s="14"/>
    </row>
    <row r="93" ht="19" customHeight="1" spans="1:13">
      <c r="A93" s="3">
        <v>91</v>
      </c>
      <c r="B93" s="11" t="s">
        <v>226</v>
      </c>
      <c r="C93" s="4" t="s">
        <v>15</v>
      </c>
      <c r="D93" s="8" t="s">
        <v>16</v>
      </c>
      <c r="E93" s="9" t="s">
        <v>17</v>
      </c>
      <c r="F93" s="6" t="s">
        <v>227</v>
      </c>
      <c r="G93" s="6" t="str">
        <f>IF(LEN(F93)=18,(IF(LOOKUP(MOD(SUM(MID(F93,1,1)*7,MID(F93,2,1)*9,MID(F93,3,1)*10,MID(F93,4,1)*5,MID(F93,5,1)*8,MID(F93,6,1)*4,MID(F93,7,1)*2,MID(F93,8,1),MID(F93,9,1)*6,MID(F93,10,1)*3,MID(F93,11,1)*7,MID(F93,12,1)*9,MID(F93,13,1)*10,MID(F93,14,1)*5,MID(F93,15,1)*8,MID(F93,16,1)*4,MID(F93,17,1)*2),11),{0,1,2,3,4,5,6,7,8,9,10},{"1","0","x","9","8","7","6","5","4","3","2"})=RIGHT(F93,1),"√","×")),"身份证号长度不符")</f>
        <v>√</v>
      </c>
      <c r="H93" s="10" t="s">
        <v>19</v>
      </c>
      <c r="I93" s="12"/>
      <c r="J93" s="12" t="s">
        <v>20</v>
      </c>
      <c r="K93" s="12">
        <v>31</v>
      </c>
      <c r="L93" s="15">
        <v>59</v>
      </c>
      <c r="M93" s="14"/>
    </row>
    <row r="94" ht="19" customHeight="1" spans="1:13">
      <c r="A94" s="3">
        <v>92</v>
      </c>
      <c r="B94" s="11" t="s">
        <v>228</v>
      </c>
      <c r="C94" s="4" t="s">
        <v>15</v>
      </c>
      <c r="D94" s="8" t="s">
        <v>16</v>
      </c>
      <c r="E94" s="9" t="s">
        <v>17</v>
      </c>
      <c r="F94" s="6" t="s">
        <v>229</v>
      </c>
      <c r="G94" s="6" t="str">
        <f>IF(LEN(F94)=18,(IF(LOOKUP(MOD(SUM(MID(F94,1,1)*7,MID(F94,2,1)*9,MID(F94,3,1)*10,MID(F94,4,1)*5,MID(F94,5,1)*8,MID(F94,6,1)*4,MID(F94,7,1)*2,MID(F94,8,1),MID(F94,9,1)*6,MID(F94,10,1)*3,MID(F94,11,1)*7,MID(F94,12,1)*9,MID(F94,13,1)*10,MID(F94,14,1)*5,MID(F94,15,1)*8,MID(F94,16,1)*4,MID(F94,17,1)*2),11),{0,1,2,3,4,5,6,7,8,9,10},{"1","0","x","9","8","7","6","5","4","3","2"})=RIGHT(F94,1),"√","×")),"身份证号长度不符")</f>
        <v>√</v>
      </c>
      <c r="H94" s="10" t="s">
        <v>19</v>
      </c>
      <c r="I94" s="12"/>
      <c r="J94" s="12" t="s">
        <v>20</v>
      </c>
      <c r="K94" s="12">
        <v>31</v>
      </c>
      <c r="L94" s="15">
        <v>59</v>
      </c>
      <c r="M94" s="14"/>
    </row>
    <row r="95" ht="19" customHeight="1" spans="1:13">
      <c r="A95" s="3">
        <v>93</v>
      </c>
      <c r="B95" s="11" t="s">
        <v>230</v>
      </c>
      <c r="C95" s="4" t="s">
        <v>15</v>
      </c>
      <c r="D95" s="8" t="s">
        <v>16</v>
      </c>
      <c r="E95" s="9" t="s">
        <v>17</v>
      </c>
      <c r="F95" s="6" t="s">
        <v>231</v>
      </c>
      <c r="G95" s="6" t="str">
        <f>IF(LEN(F95)=18,(IF(LOOKUP(MOD(SUM(MID(F95,1,1)*7,MID(F95,2,1)*9,MID(F95,3,1)*10,MID(F95,4,1)*5,MID(F95,5,1)*8,MID(F95,6,1)*4,MID(F95,7,1)*2,MID(F95,8,1),MID(F95,9,1)*6,MID(F95,10,1)*3,MID(F95,11,1)*7,MID(F95,12,1)*9,MID(F95,13,1)*10,MID(F95,14,1)*5,MID(F95,15,1)*8,MID(F95,16,1)*4,MID(F95,17,1)*2),11),{0,1,2,3,4,5,6,7,8,9,10},{"1","0","x","9","8","7","6","5","4","3","2"})=RIGHT(F95,1),"√","×")),"身份证号长度不符")</f>
        <v>√</v>
      </c>
      <c r="H95" s="10" t="s">
        <v>19</v>
      </c>
      <c r="I95" s="12"/>
      <c r="J95" s="12" t="s">
        <v>20</v>
      </c>
      <c r="K95" s="12">
        <v>31</v>
      </c>
      <c r="L95" s="15">
        <v>59</v>
      </c>
      <c r="M95" s="14"/>
    </row>
    <row r="96" ht="19" customHeight="1" spans="1:13">
      <c r="A96" s="3">
        <v>94</v>
      </c>
      <c r="B96" s="11" t="s">
        <v>232</v>
      </c>
      <c r="C96" s="4" t="s">
        <v>15</v>
      </c>
      <c r="D96" s="8" t="s">
        <v>16</v>
      </c>
      <c r="E96" s="9" t="s">
        <v>17</v>
      </c>
      <c r="F96" s="6" t="s">
        <v>233</v>
      </c>
      <c r="G96" s="6" t="str">
        <f>IF(LEN(F96)=18,(IF(LOOKUP(MOD(SUM(MID(F96,1,1)*7,MID(F96,2,1)*9,MID(F96,3,1)*10,MID(F96,4,1)*5,MID(F96,5,1)*8,MID(F96,6,1)*4,MID(F96,7,1)*2,MID(F96,8,1),MID(F96,9,1)*6,MID(F96,10,1)*3,MID(F96,11,1)*7,MID(F96,12,1)*9,MID(F96,13,1)*10,MID(F96,14,1)*5,MID(F96,15,1)*8,MID(F96,16,1)*4,MID(F96,17,1)*2),11),{0,1,2,3,4,5,6,7,8,9,10},{"1","0","x","9","8","7","6","5","4","3","2"})=RIGHT(F96,1),"√","×")),"身份证号长度不符")</f>
        <v>√</v>
      </c>
      <c r="H96" s="10" t="s">
        <v>19</v>
      </c>
      <c r="I96" s="12"/>
      <c r="J96" s="12" t="s">
        <v>20</v>
      </c>
      <c r="K96" s="12">
        <v>31</v>
      </c>
      <c r="L96" s="15">
        <v>59</v>
      </c>
      <c r="M96" s="14"/>
    </row>
    <row r="97" ht="19" customHeight="1" spans="1:13">
      <c r="A97" s="3">
        <v>95</v>
      </c>
      <c r="B97" s="11" t="s">
        <v>234</v>
      </c>
      <c r="C97" s="4" t="s">
        <v>87</v>
      </c>
      <c r="D97" s="8" t="s">
        <v>16</v>
      </c>
      <c r="E97" s="9" t="s">
        <v>17</v>
      </c>
      <c r="F97" s="6" t="s">
        <v>235</v>
      </c>
      <c r="G97" s="6" t="str">
        <f>IF(LEN(F97)=18,(IF(LOOKUP(MOD(SUM(MID(F97,1,1)*7,MID(F97,2,1)*9,MID(F97,3,1)*10,MID(F97,4,1)*5,MID(F97,5,1)*8,MID(F97,6,1)*4,MID(F97,7,1)*2,MID(F97,8,1),MID(F97,9,1)*6,MID(F97,10,1)*3,MID(F97,11,1)*7,MID(F97,12,1)*9,MID(F97,13,1)*10,MID(F97,14,1)*5,MID(F97,15,1)*8,MID(F97,16,1)*4,MID(F97,17,1)*2),11),{0,1,2,3,4,5,6,7,8,9,10},{"1","0","x","9","8","7","6","5","4","3","2"})=RIGHT(F97,1),"√","×")),"身份证号长度不符")</f>
        <v>√</v>
      </c>
      <c r="H97" s="10" t="s">
        <v>19</v>
      </c>
      <c r="I97" s="12"/>
      <c r="J97" s="12" t="s">
        <v>20</v>
      </c>
      <c r="K97" s="12">
        <v>31</v>
      </c>
      <c r="L97" s="15">
        <v>59</v>
      </c>
      <c r="M97" s="14"/>
    </row>
    <row r="98" ht="19" customHeight="1" spans="1:13">
      <c r="A98" s="3">
        <v>96</v>
      </c>
      <c r="B98" s="11" t="s">
        <v>236</v>
      </c>
      <c r="C98" s="4" t="s">
        <v>87</v>
      </c>
      <c r="D98" s="8" t="s">
        <v>16</v>
      </c>
      <c r="E98" s="9" t="s">
        <v>17</v>
      </c>
      <c r="F98" s="6" t="s">
        <v>237</v>
      </c>
      <c r="G98" s="6" t="str">
        <f>IF(LEN(F98)=18,(IF(LOOKUP(MOD(SUM(MID(F98,1,1)*7,MID(F98,2,1)*9,MID(F98,3,1)*10,MID(F98,4,1)*5,MID(F98,5,1)*8,MID(F98,6,1)*4,MID(F98,7,1)*2,MID(F98,8,1),MID(F98,9,1)*6,MID(F98,10,1)*3,MID(F98,11,1)*7,MID(F98,12,1)*9,MID(F98,13,1)*10,MID(F98,14,1)*5,MID(F98,15,1)*8,MID(F98,16,1)*4,MID(F98,17,1)*2),11),{0,1,2,3,4,5,6,7,8,9,10},{"1","0","x","9","8","7","6","5","4","3","2"})=RIGHT(F98,1),"√","×")),"身份证号长度不符")</f>
        <v>√</v>
      </c>
      <c r="H98" s="10" t="s">
        <v>19</v>
      </c>
      <c r="I98" s="12"/>
      <c r="J98" s="12" t="s">
        <v>20</v>
      </c>
      <c r="K98" s="12">
        <v>31</v>
      </c>
      <c r="L98" s="15">
        <v>59</v>
      </c>
      <c r="M98" s="14"/>
    </row>
    <row r="99" ht="19" customHeight="1" spans="1:13">
      <c r="A99" s="3">
        <v>97</v>
      </c>
      <c r="B99" s="11" t="s">
        <v>238</v>
      </c>
      <c r="C99" s="4" t="s">
        <v>48</v>
      </c>
      <c r="D99" s="8" t="s">
        <v>16</v>
      </c>
      <c r="E99" s="9" t="s">
        <v>17</v>
      </c>
      <c r="F99" s="6" t="s">
        <v>239</v>
      </c>
      <c r="G99" s="6" t="str">
        <f>IF(LEN(F99)=18,(IF(LOOKUP(MOD(SUM(MID(F99,1,1)*7,MID(F99,2,1)*9,MID(F99,3,1)*10,MID(F99,4,1)*5,MID(F99,5,1)*8,MID(F99,6,1)*4,MID(F99,7,1)*2,MID(F99,8,1),MID(F99,9,1)*6,MID(F99,10,1)*3,MID(F99,11,1)*7,MID(F99,12,1)*9,MID(F99,13,1)*10,MID(F99,14,1)*5,MID(F99,15,1)*8,MID(F99,16,1)*4,MID(F99,17,1)*2),11),{0,1,2,3,4,5,6,7,8,9,10},{"1","0","x","9","8","7","6","5","4","3","2"})=RIGHT(F99,1),"√","×")),"身份证号长度不符")</f>
        <v>√</v>
      </c>
      <c r="H99" s="10" t="s">
        <v>19</v>
      </c>
      <c r="I99" s="12"/>
      <c r="J99" s="12" t="s">
        <v>20</v>
      </c>
      <c r="K99" s="12">
        <v>31</v>
      </c>
      <c r="L99" s="15">
        <v>59</v>
      </c>
      <c r="M99" s="14"/>
    </row>
    <row r="100" ht="19" customHeight="1" spans="1:13">
      <c r="A100" s="3">
        <v>98</v>
      </c>
      <c r="B100" s="11" t="s">
        <v>240</v>
      </c>
      <c r="C100" s="4" t="s">
        <v>87</v>
      </c>
      <c r="D100" s="8" t="s">
        <v>16</v>
      </c>
      <c r="E100" s="9" t="s">
        <v>17</v>
      </c>
      <c r="F100" s="6" t="s">
        <v>241</v>
      </c>
      <c r="G100" s="6" t="str">
        <f>IF(LEN(F100)=18,(IF(LOOKUP(MOD(SUM(MID(F100,1,1)*7,MID(F100,2,1)*9,MID(F100,3,1)*10,MID(F100,4,1)*5,MID(F100,5,1)*8,MID(F100,6,1)*4,MID(F100,7,1)*2,MID(F100,8,1),MID(F100,9,1)*6,MID(F100,10,1)*3,MID(F100,11,1)*7,MID(F100,12,1)*9,MID(F100,13,1)*10,MID(F100,14,1)*5,MID(F100,15,1)*8,MID(F100,16,1)*4,MID(F100,17,1)*2),11),{0,1,2,3,4,5,6,7,8,9,10},{"1","0","x","9","8","7","6","5","4","3","2"})=RIGHT(F100,1),"√","×")),"身份证号长度不符")</f>
        <v>√</v>
      </c>
      <c r="H100" s="10" t="s">
        <v>19</v>
      </c>
      <c r="I100" s="12"/>
      <c r="J100" s="12" t="s">
        <v>20</v>
      </c>
      <c r="K100" s="12">
        <v>31</v>
      </c>
      <c r="L100" s="15">
        <v>59</v>
      </c>
      <c r="M100" s="14"/>
    </row>
    <row r="101" ht="19" customHeight="1" spans="1:13">
      <c r="A101" s="3">
        <v>99</v>
      </c>
      <c r="B101" s="11" t="s">
        <v>242</v>
      </c>
      <c r="C101" s="4" t="s">
        <v>87</v>
      </c>
      <c r="D101" s="8" t="s">
        <v>16</v>
      </c>
      <c r="E101" s="9" t="s">
        <v>17</v>
      </c>
      <c r="F101" s="6" t="s">
        <v>243</v>
      </c>
      <c r="G101" s="6" t="str">
        <f>IF(LEN(F101)=18,(IF(LOOKUP(MOD(SUM(MID(F101,1,1)*7,MID(F101,2,1)*9,MID(F101,3,1)*10,MID(F101,4,1)*5,MID(F101,5,1)*8,MID(F101,6,1)*4,MID(F101,7,1)*2,MID(F101,8,1),MID(F101,9,1)*6,MID(F101,10,1)*3,MID(F101,11,1)*7,MID(F101,12,1)*9,MID(F101,13,1)*10,MID(F101,14,1)*5,MID(F101,15,1)*8,MID(F101,16,1)*4,MID(F101,17,1)*2),11),{0,1,2,3,4,5,6,7,8,9,10},{"1","0","x","9","8","7","6","5","4","3","2"})=RIGHT(F101,1),"√","×")),"身份证号长度不符")</f>
        <v>√</v>
      </c>
      <c r="H101" s="10" t="s">
        <v>19</v>
      </c>
      <c r="I101" s="12"/>
      <c r="J101" s="12" t="s">
        <v>20</v>
      </c>
      <c r="K101" s="12">
        <v>31</v>
      </c>
      <c r="L101" s="15">
        <v>59</v>
      </c>
      <c r="M101" s="14"/>
    </row>
    <row r="102" ht="19" customHeight="1" spans="1:13">
      <c r="A102" s="3">
        <v>100</v>
      </c>
      <c r="B102" s="11" t="s">
        <v>244</v>
      </c>
      <c r="C102" s="4" t="s">
        <v>87</v>
      </c>
      <c r="D102" s="8" t="s">
        <v>16</v>
      </c>
      <c r="E102" s="9" t="s">
        <v>17</v>
      </c>
      <c r="F102" s="6" t="s">
        <v>245</v>
      </c>
      <c r="G102" s="6" t="str">
        <f>IF(LEN(F102)=18,(IF(LOOKUP(MOD(SUM(MID(F102,1,1)*7,MID(F102,2,1)*9,MID(F102,3,1)*10,MID(F102,4,1)*5,MID(F102,5,1)*8,MID(F102,6,1)*4,MID(F102,7,1)*2,MID(F102,8,1),MID(F102,9,1)*6,MID(F102,10,1)*3,MID(F102,11,1)*7,MID(F102,12,1)*9,MID(F102,13,1)*10,MID(F102,14,1)*5,MID(F102,15,1)*8,MID(F102,16,1)*4,MID(F102,17,1)*2),11),{0,1,2,3,4,5,6,7,8,9,10},{"1","0","x","9","8","7","6","5","4","3","2"})=RIGHT(F102,1),"√","×")),"身份证号长度不符")</f>
        <v>√</v>
      </c>
      <c r="H102" s="10" t="s">
        <v>19</v>
      </c>
      <c r="I102" s="12"/>
      <c r="J102" s="12" t="s">
        <v>20</v>
      </c>
      <c r="K102" s="12">
        <v>31</v>
      </c>
      <c r="L102" s="15">
        <v>59</v>
      </c>
      <c r="M102" s="14"/>
    </row>
    <row r="103" ht="19" customHeight="1" spans="1:13">
      <c r="A103" s="3">
        <v>101</v>
      </c>
      <c r="B103" s="11" t="s">
        <v>246</v>
      </c>
      <c r="C103" s="4" t="s">
        <v>87</v>
      </c>
      <c r="D103" s="8" t="s">
        <v>31</v>
      </c>
      <c r="E103" s="9" t="s">
        <v>17</v>
      </c>
      <c r="F103" s="6" t="s">
        <v>247</v>
      </c>
      <c r="G103" s="6" t="str">
        <f>IF(LEN(F103)=18,(IF(LOOKUP(MOD(SUM(MID(F103,1,1)*7,MID(F103,2,1)*9,MID(F103,3,1)*10,MID(F103,4,1)*5,MID(F103,5,1)*8,MID(F103,6,1)*4,MID(F103,7,1)*2,MID(F103,8,1),MID(F103,9,1)*6,MID(F103,10,1)*3,MID(F103,11,1)*7,MID(F103,12,1)*9,MID(F103,13,1)*10,MID(F103,14,1)*5,MID(F103,15,1)*8,MID(F103,16,1)*4,MID(F103,17,1)*2),11),{0,1,2,3,4,5,6,7,8,9,10},{"1","0","x","9","8","7","6","5","4","3","2"})=RIGHT(F103,1),"√","×")),"身份证号长度不符")</f>
        <v>√</v>
      </c>
      <c r="H103" s="10" t="s">
        <v>19</v>
      </c>
      <c r="I103" s="12"/>
      <c r="J103" s="12" t="s">
        <v>20</v>
      </c>
      <c r="K103" s="12">
        <v>31</v>
      </c>
      <c r="L103" s="15">
        <v>59</v>
      </c>
      <c r="M103" s="14"/>
    </row>
    <row r="104" ht="19" customHeight="1" spans="1:13">
      <c r="A104" s="3">
        <v>102</v>
      </c>
      <c r="B104" s="11" t="s">
        <v>249</v>
      </c>
      <c r="C104" s="4" t="s">
        <v>15</v>
      </c>
      <c r="D104" s="8" t="s">
        <v>16</v>
      </c>
      <c r="E104" s="9" t="s">
        <v>17</v>
      </c>
      <c r="F104" s="39" t="s">
        <v>250</v>
      </c>
      <c r="G104" s="6" t="str">
        <f>IF(LEN(F104)=18,(IF(LOOKUP(MOD(SUM(MID(F104,1,1)*7,MID(F104,2,1)*9,MID(F104,3,1)*10,MID(F104,4,1)*5,MID(F104,5,1)*8,MID(F104,6,1)*4,MID(F104,7,1)*2,MID(F104,8,1),MID(F104,9,1)*6,MID(F104,10,1)*3,MID(F104,11,1)*7,MID(F104,12,1)*9,MID(F104,13,1)*10,MID(F104,14,1)*5,MID(F104,15,1)*8,MID(F104,16,1)*4,MID(F104,17,1)*2),11),{0,1,2,3,4,5,6,7,8,9,10},{"1","0","x","9","8","7","6","5","4","3","2"})=RIGHT(F104,1),"√","×")),"身份证号长度不符")</f>
        <v>√</v>
      </c>
      <c r="H104" s="10" t="s">
        <v>19</v>
      </c>
      <c r="I104" s="12" t="s">
        <v>251</v>
      </c>
      <c r="J104" s="12" t="s">
        <v>20</v>
      </c>
      <c r="K104" s="12">
        <v>31</v>
      </c>
      <c r="L104" s="15">
        <v>59</v>
      </c>
      <c r="M104" s="14"/>
    </row>
    <row r="105" ht="19" customHeight="1" spans="1:13">
      <c r="A105" s="3">
        <v>103</v>
      </c>
      <c r="B105" s="11" t="s">
        <v>252</v>
      </c>
      <c r="C105" s="4" t="s">
        <v>34</v>
      </c>
      <c r="D105" s="8" t="s">
        <v>31</v>
      </c>
      <c r="E105" s="9" t="s">
        <v>253</v>
      </c>
      <c r="F105" s="39" t="s">
        <v>254</v>
      </c>
      <c r="G105" s="6" t="str">
        <f>IF(LEN(F105)=18,(IF(LOOKUP(MOD(SUM(MID(F105,1,1)*7,MID(F105,2,1)*9,MID(F105,3,1)*10,MID(F105,4,1)*5,MID(F105,5,1)*8,MID(F105,6,1)*4,MID(F105,7,1)*2,MID(F105,8,1),MID(F105,9,1)*6,MID(F105,10,1)*3,MID(F105,11,1)*7,MID(F105,12,1)*9,MID(F105,13,1)*10,MID(F105,14,1)*5,MID(F105,15,1)*8,MID(F105,16,1)*4,MID(F105,17,1)*2),11),{0,1,2,3,4,5,6,7,8,9,10},{"1","0","x","9","8","7","6","5","4","3","2"})=RIGHT(F105,1),"√","×")),"身份证号长度不符")</f>
        <v>√</v>
      </c>
      <c r="H105" s="10" t="s">
        <v>19</v>
      </c>
      <c r="I105" s="12" t="s">
        <v>255</v>
      </c>
      <c r="J105" s="12" t="s">
        <v>20</v>
      </c>
      <c r="K105" s="12">
        <f t="shared" ref="K105:K121" si="0">DAY(EOMONTH(E105,0))-DAY(E105)+1</f>
        <v>27</v>
      </c>
      <c r="L105" s="14">
        <v>0</v>
      </c>
      <c r="M105" s="14"/>
    </row>
    <row r="106" ht="19" customHeight="1" spans="1:13">
      <c r="A106" s="3">
        <v>104</v>
      </c>
      <c r="B106" s="11" t="s">
        <v>256</v>
      </c>
      <c r="C106" s="4" t="s">
        <v>15</v>
      </c>
      <c r="D106" s="8" t="s">
        <v>16</v>
      </c>
      <c r="E106" s="9" t="s">
        <v>257</v>
      </c>
      <c r="F106" s="39" t="s">
        <v>258</v>
      </c>
      <c r="G106" s="6" t="str">
        <f>IF(LEN(F106)=18,(IF(LOOKUP(MOD(SUM(MID(F106,1,1)*7,MID(F106,2,1)*9,MID(F106,3,1)*10,MID(F106,4,1)*5,MID(F106,5,1)*8,MID(F106,6,1)*4,MID(F106,7,1)*2,MID(F106,8,1),MID(F106,9,1)*6,MID(F106,10,1)*3,MID(F106,11,1)*7,MID(F106,12,1)*9,MID(F106,13,1)*10,MID(F106,14,1)*5,MID(F106,15,1)*8,MID(F106,16,1)*4,MID(F106,17,1)*2),11),{0,1,2,3,4,5,6,7,8,9,10},{"1","0","x","9","8","7","6","5","4","3","2"})=RIGHT(F106,1),"√","×")),"身份证号长度不符")</f>
        <v>√</v>
      </c>
      <c r="H106" s="10" t="s">
        <v>19</v>
      </c>
      <c r="I106" s="12" t="s">
        <v>259</v>
      </c>
      <c r="J106" s="12" t="s">
        <v>20</v>
      </c>
      <c r="K106" s="12">
        <f t="shared" si="0"/>
        <v>26</v>
      </c>
      <c r="L106" s="14">
        <v>0</v>
      </c>
      <c r="M106" s="14"/>
    </row>
    <row r="107" ht="19" customHeight="1" spans="1:13">
      <c r="A107" s="3">
        <v>105</v>
      </c>
      <c r="B107" s="11" t="s">
        <v>260</v>
      </c>
      <c r="C107" s="4" t="s">
        <v>51</v>
      </c>
      <c r="D107" s="8" t="s">
        <v>16</v>
      </c>
      <c r="E107" s="9" t="s">
        <v>257</v>
      </c>
      <c r="F107" s="39" t="s">
        <v>261</v>
      </c>
      <c r="G107" s="6" t="str">
        <f>IF(LEN(F107)=18,(IF(LOOKUP(MOD(SUM(MID(F107,1,1)*7,MID(F107,2,1)*9,MID(F107,3,1)*10,MID(F107,4,1)*5,MID(F107,5,1)*8,MID(F107,6,1)*4,MID(F107,7,1)*2,MID(F107,8,1),MID(F107,9,1)*6,MID(F107,10,1)*3,MID(F107,11,1)*7,MID(F107,12,1)*9,MID(F107,13,1)*10,MID(F107,14,1)*5,MID(F107,15,1)*8,MID(F107,16,1)*4,MID(F107,17,1)*2),11),{0,1,2,3,4,5,6,7,8,9,10},{"1","0","x","9","8","7","6","5","4","3","2"})=RIGHT(F107,1),"√","×")),"身份证号长度不符")</f>
        <v>√</v>
      </c>
      <c r="H107" s="10" t="s">
        <v>19</v>
      </c>
      <c r="I107" s="12" t="s">
        <v>262</v>
      </c>
      <c r="J107" s="12" t="s">
        <v>20</v>
      </c>
      <c r="K107" s="12">
        <f t="shared" si="0"/>
        <v>26</v>
      </c>
      <c r="L107" s="14">
        <v>0</v>
      </c>
      <c r="M107" s="14"/>
    </row>
    <row r="108" ht="19" customHeight="1" spans="1:13">
      <c r="A108" s="3">
        <v>106</v>
      </c>
      <c r="B108" s="11" t="s">
        <v>263</v>
      </c>
      <c r="C108" s="4" t="s">
        <v>34</v>
      </c>
      <c r="D108" s="8" t="s">
        <v>31</v>
      </c>
      <c r="E108" s="9" t="s">
        <v>257</v>
      </c>
      <c r="F108" s="39" t="s">
        <v>264</v>
      </c>
      <c r="G108" s="6" t="str">
        <f>IF(LEN(F108)=18,(IF(LOOKUP(MOD(SUM(MID(F108,1,1)*7,MID(F108,2,1)*9,MID(F108,3,1)*10,MID(F108,4,1)*5,MID(F108,5,1)*8,MID(F108,6,1)*4,MID(F108,7,1)*2,MID(F108,8,1),MID(F108,9,1)*6,MID(F108,10,1)*3,MID(F108,11,1)*7,MID(F108,12,1)*9,MID(F108,13,1)*10,MID(F108,14,1)*5,MID(F108,15,1)*8,MID(F108,16,1)*4,MID(F108,17,1)*2),11),{0,1,2,3,4,5,6,7,8,9,10},{"1","0","x","9","8","7","6","5","4","3","2"})=RIGHT(F108,1),"√","×")),"身份证号长度不符")</f>
        <v>√</v>
      </c>
      <c r="H108" s="10" t="s">
        <v>19</v>
      </c>
      <c r="I108" s="12" t="s">
        <v>265</v>
      </c>
      <c r="J108" s="12" t="s">
        <v>20</v>
      </c>
      <c r="K108" s="12">
        <f t="shared" si="0"/>
        <v>26</v>
      </c>
      <c r="L108" s="14">
        <v>0</v>
      </c>
      <c r="M108" s="14"/>
    </row>
    <row r="109" ht="19" customHeight="1" spans="1:13">
      <c r="A109" s="3">
        <v>107</v>
      </c>
      <c r="B109" s="11" t="s">
        <v>266</v>
      </c>
      <c r="C109" s="4" t="s">
        <v>34</v>
      </c>
      <c r="D109" s="8" t="s">
        <v>31</v>
      </c>
      <c r="E109" s="9" t="s">
        <v>257</v>
      </c>
      <c r="F109" s="39" t="s">
        <v>267</v>
      </c>
      <c r="G109" s="6" t="str">
        <f>IF(LEN(F109)=18,(IF(LOOKUP(MOD(SUM(MID(F109,1,1)*7,MID(F109,2,1)*9,MID(F109,3,1)*10,MID(F109,4,1)*5,MID(F109,5,1)*8,MID(F109,6,1)*4,MID(F109,7,1)*2,MID(F109,8,1),MID(F109,9,1)*6,MID(F109,10,1)*3,MID(F109,11,1)*7,MID(F109,12,1)*9,MID(F109,13,1)*10,MID(F109,14,1)*5,MID(F109,15,1)*8,MID(F109,16,1)*4,MID(F109,17,1)*2),11),{0,1,2,3,4,5,6,7,8,9,10},{"1","0","x","9","8","7","6","5","4","3","2"})=RIGHT(F109,1),"√","×")),"身份证号长度不符")</f>
        <v>√</v>
      </c>
      <c r="H109" s="10" t="s">
        <v>19</v>
      </c>
      <c r="I109" s="12" t="s">
        <v>268</v>
      </c>
      <c r="J109" s="12" t="s">
        <v>20</v>
      </c>
      <c r="K109" s="12">
        <f t="shared" si="0"/>
        <v>26</v>
      </c>
      <c r="L109" s="14">
        <v>0</v>
      </c>
      <c r="M109" s="14"/>
    </row>
    <row r="110" ht="19" customHeight="1" spans="1:13">
      <c r="A110" s="3">
        <v>108</v>
      </c>
      <c r="B110" s="11" t="s">
        <v>269</v>
      </c>
      <c r="C110" s="4" t="s">
        <v>182</v>
      </c>
      <c r="D110" s="8" t="s">
        <v>16</v>
      </c>
      <c r="E110" s="9" t="s">
        <v>257</v>
      </c>
      <c r="F110" s="39" t="s">
        <v>270</v>
      </c>
      <c r="G110" s="6" t="str">
        <f>IF(LEN(F110)=18,(IF(LOOKUP(MOD(SUM(MID(F110,1,1)*7,MID(F110,2,1)*9,MID(F110,3,1)*10,MID(F110,4,1)*5,MID(F110,5,1)*8,MID(F110,6,1)*4,MID(F110,7,1)*2,MID(F110,8,1),MID(F110,9,1)*6,MID(F110,10,1)*3,MID(F110,11,1)*7,MID(F110,12,1)*9,MID(F110,13,1)*10,MID(F110,14,1)*5,MID(F110,15,1)*8,MID(F110,16,1)*4,MID(F110,17,1)*2),11),{0,1,2,3,4,5,6,7,8,9,10},{"1","0","x","9","8","7","6","5","4","3","2"})=RIGHT(F110,1),"√","×")),"身份证号长度不符")</f>
        <v>√</v>
      </c>
      <c r="H110" s="10" t="s">
        <v>19</v>
      </c>
      <c r="I110" s="12"/>
      <c r="J110" s="12" t="s">
        <v>20</v>
      </c>
      <c r="K110" s="12">
        <f t="shared" si="0"/>
        <v>26</v>
      </c>
      <c r="L110" s="14">
        <f t="shared" ref="L110:L116" si="1">K110*1</f>
        <v>26</v>
      </c>
      <c r="M110" s="14"/>
    </row>
    <row r="111" ht="19" customHeight="1" spans="1:13">
      <c r="A111" s="3">
        <v>109</v>
      </c>
      <c r="B111" s="11" t="s">
        <v>271</v>
      </c>
      <c r="C111" s="4" t="s">
        <v>48</v>
      </c>
      <c r="D111" s="8" t="s">
        <v>16</v>
      </c>
      <c r="E111" s="9" t="s">
        <v>257</v>
      </c>
      <c r="F111" s="39" t="s">
        <v>272</v>
      </c>
      <c r="G111" s="6" t="str">
        <f>IF(LEN(F111)=18,(IF(LOOKUP(MOD(SUM(MID(F111,1,1)*7,MID(F111,2,1)*9,MID(F111,3,1)*10,MID(F111,4,1)*5,MID(F111,5,1)*8,MID(F111,6,1)*4,MID(F111,7,1)*2,MID(F111,8,1),MID(F111,9,1)*6,MID(F111,10,1)*3,MID(F111,11,1)*7,MID(F111,12,1)*9,MID(F111,13,1)*10,MID(F111,14,1)*5,MID(F111,15,1)*8,MID(F111,16,1)*4,MID(F111,17,1)*2),11),{0,1,2,3,4,5,6,7,8,9,10},{"1","0","x","9","8","7","6","5","4","3","2"})=RIGHT(F111,1),"√","×")),"身份证号长度不符")</f>
        <v>√</v>
      </c>
      <c r="H111" s="10" t="s">
        <v>19</v>
      </c>
      <c r="I111" s="12" t="s">
        <v>273</v>
      </c>
      <c r="J111" s="12" t="s">
        <v>20</v>
      </c>
      <c r="K111" s="12">
        <f t="shared" si="0"/>
        <v>26</v>
      </c>
      <c r="L111" s="14">
        <v>0</v>
      </c>
      <c r="M111" s="14"/>
    </row>
    <row r="112" ht="19" customHeight="1" spans="1:13">
      <c r="A112" s="3">
        <v>110</v>
      </c>
      <c r="B112" s="11" t="s">
        <v>274</v>
      </c>
      <c r="C112" s="4" t="s">
        <v>164</v>
      </c>
      <c r="D112" s="8" t="s">
        <v>16</v>
      </c>
      <c r="E112" s="9" t="s">
        <v>257</v>
      </c>
      <c r="F112" s="39" t="s">
        <v>275</v>
      </c>
      <c r="G112" s="6" t="str">
        <f>IF(LEN(F112)=18,(IF(LOOKUP(MOD(SUM(MID(F112,1,1)*7,MID(F112,2,1)*9,MID(F112,3,1)*10,MID(F112,4,1)*5,MID(F112,5,1)*8,MID(F112,6,1)*4,MID(F112,7,1)*2,MID(F112,8,1),MID(F112,9,1)*6,MID(F112,10,1)*3,MID(F112,11,1)*7,MID(F112,12,1)*9,MID(F112,13,1)*10,MID(F112,14,1)*5,MID(F112,15,1)*8,MID(F112,16,1)*4,MID(F112,17,1)*2),11),{0,1,2,3,4,5,6,7,8,9,10},{"1","0","x","9","8","7","6","5","4","3","2"})=RIGHT(F112,1),"√","×")),"身份证号长度不符")</f>
        <v>√</v>
      </c>
      <c r="H112" s="10" t="s">
        <v>19</v>
      </c>
      <c r="I112" s="12"/>
      <c r="J112" s="12" t="s">
        <v>20</v>
      </c>
      <c r="K112" s="12">
        <f t="shared" si="0"/>
        <v>26</v>
      </c>
      <c r="L112" s="14">
        <f t="shared" si="1"/>
        <v>26</v>
      </c>
      <c r="M112" s="14"/>
    </row>
    <row r="113" ht="19" customHeight="1" spans="1:13">
      <c r="A113" s="3">
        <v>111</v>
      </c>
      <c r="B113" s="11" t="s">
        <v>276</v>
      </c>
      <c r="C113" s="4" t="s">
        <v>87</v>
      </c>
      <c r="D113" s="8" t="s">
        <v>31</v>
      </c>
      <c r="E113" s="9" t="s">
        <v>277</v>
      </c>
      <c r="F113" s="39" t="s">
        <v>278</v>
      </c>
      <c r="G113" s="6" t="str">
        <f>IF(LEN(F113)=18,(IF(LOOKUP(MOD(SUM(MID(F113,1,1)*7,MID(F113,2,1)*9,MID(F113,3,1)*10,MID(F113,4,1)*5,MID(F113,5,1)*8,MID(F113,6,1)*4,MID(F113,7,1)*2,MID(F113,8,1),MID(F113,9,1)*6,MID(F113,10,1)*3,MID(F113,11,1)*7,MID(F113,12,1)*9,MID(F113,13,1)*10,MID(F113,14,1)*5,MID(F113,15,1)*8,MID(F113,16,1)*4,MID(F113,17,1)*2),11),{0,1,2,3,4,5,6,7,8,9,10},{"1","0","x","9","8","7","6","5","4","3","2"})=RIGHT(F113,1),"√","×")),"身份证号长度不符")</f>
        <v>√</v>
      </c>
      <c r="H113" s="10" t="s">
        <v>19</v>
      </c>
      <c r="I113" s="12" t="s">
        <v>279</v>
      </c>
      <c r="J113" s="12" t="s">
        <v>20</v>
      </c>
      <c r="K113" s="12">
        <f t="shared" si="0"/>
        <v>25</v>
      </c>
      <c r="L113" s="14">
        <v>0</v>
      </c>
      <c r="M113" s="14"/>
    </row>
    <row r="114" ht="19" customHeight="1" spans="1:13">
      <c r="A114" s="3">
        <v>112</v>
      </c>
      <c r="B114" s="11" t="s">
        <v>280</v>
      </c>
      <c r="C114" s="4" t="s">
        <v>30</v>
      </c>
      <c r="D114" s="8" t="s">
        <v>31</v>
      </c>
      <c r="E114" s="9" t="s">
        <v>277</v>
      </c>
      <c r="F114" s="39" t="s">
        <v>281</v>
      </c>
      <c r="G114" s="6" t="str">
        <f>IF(LEN(F114)=18,(IF(LOOKUP(MOD(SUM(MID(F114,1,1)*7,MID(F114,2,1)*9,MID(F114,3,1)*10,MID(F114,4,1)*5,MID(F114,5,1)*8,MID(F114,6,1)*4,MID(F114,7,1)*2,MID(F114,8,1),MID(F114,9,1)*6,MID(F114,10,1)*3,MID(F114,11,1)*7,MID(F114,12,1)*9,MID(F114,13,1)*10,MID(F114,14,1)*5,MID(F114,15,1)*8,MID(F114,16,1)*4,MID(F114,17,1)*2),11),{0,1,2,3,4,5,6,7,8,9,10},{"1","0","x","9","8","7","6","5","4","3","2"})=RIGHT(F114,1),"√","×")),"身份证号长度不符")</f>
        <v>√</v>
      </c>
      <c r="H114" s="10" t="s">
        <v>19</v>
      </c>
      <c r="I114" s="12"/>
      <c r="J114" s="12" t="s">
        <v>20</v>
      </c>
      <c r="K114" s="12">
        <f t="shared" si="0"/>
        <v>25</v>
      </c>
      <c r="L114" s="14">
        <f t="shared" si="1"/>
        <v>25</v>
      </c>
      <c r="M114" s="14"/>
    </row>
    <row r="115" ht="19" customHeight="1" spans="1:13">
      <c r="A115" s="3">
        <v>113</v>
      </c>
      <c r="B115" s="11" t="s">
        <v>282</v>
      </c>
      <c r="C115" s="4" t="s">
        <v>87</v>
      </c>
      <c r="D115" s="8" t="s">
        <v>16</v>
      </c>
      <c r="E115" s="9" t="s">
        <v>277</v>
      </c>
      <c r="F115" s="39" t="s">
        <v>283</v>
      </c>
      <c r="G115" s="6" t="str">
        <f>IF(LEN(F115)=18,(IF(LOOKUP(MOD(SUM(MID(F115,1,1)*7,MID(F115,2,1)*9,MID(F115,3,1)*10,MID(F115,4,1)*5,MID(F115,5,1)*8,MID(F115,6,1)*4,MID(F115,7,1)*2,MID(F115,8,1),MID(F115,9,1)*6,MID(F115,10,1)*3,MID(F115,11,1)*7,MID(F115,12,1)*9,MID(F115,13,1)*10,MID(F115,14,1)*5,MID(F115,15,1)*8,MID(F115,16,1)*4,MID(F115,17,1)*2),11),{0,1,2,3,4,5,6,7,8,9,10},{"1","0","x","9","8","7","6","5","4","3","2"})=RIGHT(F115,1),"√","×")),"身份证号长度不符")</f>
        <v>√</v>
      </c>
      <c r="H115" s="10" t="s">
        <v>19</v>
      </c>
      <c r="I115" s="12"/>
      <c r="J115" s="12" t="s">
        <v>20</v>
      </c>
      <c r="K115" s="12">
        <f t="shared" si="0"/>
        <v>25</v>
      </c>
      <c r="L115" s="14">
        <f t="shared" si="1"/>
        <v>25</v>
      </c>
      <c r="M115" s="14"/>
    </row>
    <row r="116" ht="19" customHeight="1" spans="1:13">
      <c r="A116" s="3">
        <v>114</v>
      </c>
      <c r="B116" s="11" t="s">
        <v>284</v>
      </c>
      <c r="C116" s="4" t="s">
        <v>87</v>
      </c>
      <c r="D116" s="8" t="s">
        <v>31</v>
      </c>
      <c r="E116" s="9" t="s">
        <v>277</v>
      </c>
      <c r="F116" s="39" t="s">
        <v>285</v>
      </c>
      <c r="G116" s="6" t="str">
        <f>IF(LEN(F116)=18,(IF(LOOKUP(MOD(SUM(MID(F116,1,1)*7,MID(F116,2,1)*9,MID(F116,3,1)*10,MID(F116,4,1)*5,MID(F116,5,1)*8,MID(F116,6,1)*4,MID(F116,7,1)*2,MID(F116,8,1),MID(F116,9,1)*6,MID(F116,10,1)*3,MID(F116,11,1)*7,MID(F116,12,1)*9,MID(F116,13,1)*10,MID(F116,14,1)*5,MID(F116,15,1)*8,MID(F116,16,1)*4,MID(F116,17,1)*2),11),{0,1,2,3,4,5,6,7,8,9,10},{"1","0","x","9","8","7","6","5","4","3","2"})=RIGHT(F116,1),"√","×")),"身份证号长度不符")</f>
        <v>√</v>
      </c>
      <c r="H116" s="10" t="s">
        <v>19</v>
      </c>
      <c r="I116" s="12"/>
      <c r="J116" s="12" t="s">
        <v>20</v>
      </c>
      <c r="K116" s="12">
        <f t="shared" si="0"/>
        <v>25</v>
      </c>
      <c r="L116" s="14">
        <f t="shared" si="1"/>
        <v>25</v>
      </c>
      <c r="M116" s="14"/>
    </row>
    <row r="117" ht="19" customHeight="1" spans="1:13">
      <c r="A117" s="3">
        <v>115</v>
      </c>
      <c r="B117" s="11" t="s">
        <v>286</v>
      </c>
      <c r="C117" s="4" t="s">
        <v>48</v>
      </c>
      <c r="D117" s="8" t="s">
        <v>16</v>
      </c>
      <c r="E117" s="9" t="s">
        <v>287</v>
      </c>
      <c r="F117" s="39" t="s">
        <v>288</v>
      </c>
      <c r="G117" s="6" t="str">
        <f>IF(LEN(F117)=18,(IF(LOOKUP(MOD(SUM(MID(F117,1,1)*7,MID(F117,2,1)*9,MID(F117,3,1)*10,MID(F117,4,1)*5,MID(F117,5,1)*8,MID(F117,6,1)*4,MID(F117,7,1)*2,MID(F117,8,1),MID(F117,9,1)*6,MID(F117,10,1)*3,MID(F117,11,1)*7,MID(F117,12,1)*9,MID(F117,13,1)*10,MID(F117,14,1)*5,MID(F117,15,1)*8,MID(F117,16,1)*4,MID(F117,17,1)*2),11),{0,1,2,3,4,5,6,7,8,9,10},{"1","0","x","9","8","7","6","5","4","3","2"})=RIGHT(F117,1),"√","×")),"身份证号长度不符")</f>
        <v>√</v>
      </c>
      <c r="H117" s="10" t="s">
        <v>19</v>
      </c>
      <c r="I117" s="12" t="s">
        <v>289</v>
      </c>
      <c r="J117" s="12" t="s">
        <v>20</v>
      </c>
      <c r="K117" s="12">
        <f t="shared" si="0"/>
        <v>22</v>
      </c>
      <c r="L117" s="14">
        <v>0</v>
      </c>
      <c r="M117" s="14"/>
    </row>
    <row r="118" ht="19" customHeight="1" spans="1:13">
      <c r="A118" s="3">
        <v>116</v>
      </c>
      <c r="B118" s="11" t="s">
        <v>290</v>
      </c>
      <c r="C118" s="4" t="s">
        <v>15</v>
      </c>
      <c r="D118" s="8" t="s">
        <v>16</v>
      </c>
      <c r="E118" s="9" t="s">
        <v>287</v>
      </c>
      <c r="F118" s="39" t="s">
        <v>291</v>
      </c>
      <c r="G118" s="6" t="str">
        <f>IF(LEN(F118)=18,(IF(LOOKUP(MOD(SUM(MID(F118,1,1)*7,MID(F118,2,1)*9,MID(F118,3,1)*10,MID(F118,4,1)*5,MID(F118,5,1)*8,MID(F118,6,1)*4,MID(F118,7,1)*2,MID(F118,8,1),MID(F118,9,1)*6,MID(F118,10,1)*3,MID(F118,11,1)*7,MID(F118,12,1)*9,MID(F118,13,1)*10,MID(F118,14,1)*5,MID(F118,15,1)*8,MID(F118,16,1)*4,MID(F118,17,1)*2),11),{0,1,2,3,4,5,6,7,8,9,10},{"1","0","x","9","8","7","6","5","4","3","2"})=RIGHT(F118,1),"√","×")),"身份证号长度不符")</f>
        <v>√</v>
      </c>
      <c r="H118" s="10" t="s">
        <v>19</v>
      </c>
      <c r="I118" s="12" t="s">
        <v>292</v>
      </c>
      <c r="J118" s="12" t="s">
        <v>20</v>
      </c>
      <c r="K118" s="12">
        <f t="shared" si="0"/>
        <v>22</v>
      </c>
      <c r="L118" s="14">
        <v>0</v>
      </c>
      <c r="M118" s="14"/>
    </row>
    <row r="119" ht="19" customHeight="1" spans="1:13">
      <c r="A119" s="3">
        <v>117</v>
      </c>
      <c r="B119" s="11" t="s">
        <v>293</v>
      </c>
      <c r="C119" s="4" t="s">
        <v>182</v>
      </c>
      <c r="D119" s="8" t="s">
        <v>31</v>
      </c>
      <c r="E119" s="9" t="s">
        <v>294</v>
      </c>
      <c r="F119" s="39" t="s">
        <v>295</v>
      </c>
      <c r="G119" s="6" t="str">
        <f>IF(LEN(F119)=18,(IF(LOOKUP(MOD(SUM(MID(F119,1,1)*7,MID(F119,2,1)*9,MID(F119,3,1)*10,MID(F119,4,1)*5,MID(F119,5,1)*8,MID(F119,6,1)*4,MID(F119,7,1)*2,MID(F119,8,1),MID(F119,9,1)*6,MID(F119,10,1)*3,MID(F119,11,1)*7,MID(F119,12,1)*9,MID(F119,13,1)*10,MID(F119,14,1)*5,MID(F119,15,1)*8,MID(F119,16,1)*4,MID(F119,17,1)*2),11),{0,1,2,3,4,5,6,7,8,9,10},{"1","0","x","9","8","7","6","5","4","3","2"})=RIGHT(F119,1),"√","×")),"身份证号长度不符")</f>
        <v>√</v>
      </c>
      <c r="H119" s="10" t="s">
        <v>19</v>
      </c>
      <c r="I119" s="12"/>
      <c r="J119" s="12" t="s">
        <v>20</v>
      </c>
      <c r="K119" s="12">
        <f t="shared" si="0"/>
        <v>21</v>
      </c>
      <c r="L119" s="14">
        <f t="shared" ref="L119:L121" si="2">K119*1</f>
        <v>21</v>
      </c>
      <c r="M119" s="14"/>
    </row>
    <row r="120" ht="19" customHeight="1" spans="1:13">
      <c r="A120" s="3">
        <v>118</v>
      </c>
      <c r="B120" s="11" t="s">
        <v>296</v>
      </c>
      <c r="C120" s="4" t="s">
        <v>15</v>
      </c>
      <c r="D120" s="8" t="s">
        <v>16</v>
      </c>
      <c r="E120" s="9" t="s">
        <v>294</v>
      </c>
      <c r="F120" s="39" t="s">
        <v>297</v>
      </c>
      <c r="G120" s="6" t="str">
        <f>IF(LEN(F120)=18,(IF(LOOKUP(MOD(SUM(MID(F120,1,1)*7,MID(F120,2,1)*9,MID(F120,3,1)*10,MID(F120,4,1)*5,MID(F120,5,1)*8,MID(F120,6,1)*4,MID(F120,7,1)*2,MID(F120,8,1),MID(F120,9,1)*6,MID(F120,10,1)*3,MID(F120,11,1)*7,MID(F120,12,1)*9,MID(F120,13,1)*10,MID(F120,14,1)*5,MID(F120,15,1)*8,MID(F120,16,1)*4,MID(F120,17,1)*2),11),{0,1,2,3,4,5,6,7,8,9,10},{"1","0","x","9","8","7","6","5","4","3","2"})=RIGHT(F120,1),"√","×")),"身份证号长度不符")</f>
        <v>√</v>
      </c>
      <c r="H120" s="10" t="s">
        <v>19</v>
      </c>
      <c r="I120" s="12"/>
      <c r="J120" s="12" t="s">
        <v>20</v>
      </c>
      <c r="K120" s="12">
        <f t="shared" si="0"/>
        <v>21</v>
      </c>
      <c r="L120" s="14">
        <f t="shared" si="2"/>
        <v>21</v>
      </c>
      <c r="M120" s="14"/>
    </row>
    <row r="121" ht="19" customHeight="1" spans="1:13">
      <c r="A121" s="3">
        <v>119</v>
      </c>
      <c r="B121" s="11" t="s">
        <v>298</v>
      </c>
      <c r="C121" s="4" t="s">
        <v>15</v>
      </c>
      <c r="D121" s="8" t="s">
        <v>16</v>
      </c>
      <c r="E121" s="9" t="s">
        <v>294</v>
      </c>
      <c r="F121" s="39" t="s">
        <v>299</v>
      </c>
      <c r="G121" s="6" t="str">
        <f>IF(LEN(F121)=18,(IF(LOOKUP(MOD(SUM(MID(F121,1,1)*7,MID(F121,2,1)*9,MID(F121,3,1)*10,MID(F121,4,1)*5,MID(F121,5,1)*8,MID(F121,6,1)*4,MID(F121,7,1)*2,MID(F121,8,1),MID(F121,9,1)*6,MID(F121,10,1)*3,MID(F121,11,1)*7,MID(F121,12,1)*9,MID(F121,13,1)*10,MID(F121,14,1)*5,MID(F121,15,1)*8,MID(F121,16,1)*4,MID(F121,17,1)*2),11),{0,1,2,3,4,5,6,7,8,9,10},{"1","0","x","9","8","7","6","5","4","3","2"})=RIGHT(F121,1),"√","×")),"身份证号长度不符")</f>
        <v>√</v>
      </c>
      <c r="H121" s="10" t="s">
        <v>19</v>
      </c>
      <c r="I121" s="12"/>
      <c r="J121" s="12" t="s">
        <v>20</v>
      </c>
      <c r="K121" s="12">
        <f t="shared" si="0"/>
        <v>21</v>
      </c>
      <c r="L121" s="14">
        <f t="shared" si="2"/>
        <v>21</v>
      </c>
      <c r="M121" s="14"/>
    </row>
  </sheetData>
  <mergeCells count="1">
    <mergeCell ref="A1:J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5月保险费</vt:lpstr>
      <vt:lpstr>10月保险费--座椅</vt:lpstr>
      <vt:lpstr>Sheet2</vt:lpstr>
      <vt:lpstr>Sheet1</vt:lpstr>
      <vt:lpstr>5月保险费--后视镜</vt:lpstr>
      <vt:lpstr>5月管理费--后视镜</vt:lpstr>
      <vt:lpstr>5月管理费</vt:lpstr>
      <vt:lpstr>5月保险费 (3)</vt:lpstr>
      <vt:lpstr>5月管理费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珍珍</cp:lastModifiedBy>
  <dcterms:created xsi:type="dcterms:W3CDTF">2008-09-11T17:22:00Z</dcterms:created>
  <cp:lastPrinted>2019-02-13T06:08:00Z</cp:lastPrinted>
  <dcterms:modified xsi:type="dcterms:W3CDTF">2021-11-10T08:09:10Z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KSOReadingLayout">
    <vt:bool>true</vt:bool>
  </property>
  <property fmtid="{D5CDD505-2E9C-101B-9397-08002B2CF9AE}" pid="4" name="ICV">
    <vt:lpwstr>CCA90E45F8DC4DD5A794F6A617F61674</vt:lpwstr>
  </property>
</Properties>
</file>