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filterPrivacy="1" defaultThemeVersion="124226"/>
  <xr:revisionPtr revIDLastSave="0" documentId="13_ncr:1_{6AE79136-459D-4AC4-905C-7AC810294BF0}" xr6:coauthVersionLast="38" xr6:coauthVersionMax="38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J61" i="1" l="1"/>
  <c r="J62" i="1"/>
  <c r="J63" i="1"/>
  <c r="J64" i="1"/>
  <c r="J65" i="1"/>
  <c r="J66" i="1"/>
  <c r="J67" i="1"/>
  <c r="J68" i="1"/>
  <c r="J69" i="1"/>
  <c r="J70" i="1"/>
  <c r="J60" i="1"/>
  <c r="I61" i="1"/>
  <c r="I62" i="1"/>
  <c r="I63" i="1"/>
  <c r="I64" i="1"/>
  <c r="I65" i="1"/>
  <c r="I66" i="1"/>
  <c r="I67" i="1"/>
  <c r="I68" i="1"/>
  <c r="I69" i="1"/>
  <c r="I70" i="1"/>
  <c r="I60" i="1"/>
  <c r="L70" i="1"/>
  <c r="L69" i="1"/>
  <c r="L68" i="1"/>
  <c r="L67" i="1"/>
  <c r="L64" i="1"/>
  <c r="L66" i="1"/>
  <c r="L65" i="1"/>
  <c r="L63" i="1"/>
  <c r="L62" i="1"/>
  <c r="L61" i="1"/>
  <c r="L60" i="1"/>
  <c r="N11" i="1" l="1"/>
  <c r="N12" i="1"/>
  <c r="N44" i="1"/>
  <c r="N45" i="1"/>
  <c r="N46" i="1"/>
  <c r="N47" i="1"/>
  <c r="N48" i="1"/>
  <c r="N49" i="1"/>
  <c r="N50" i="1"/>
  <c r="N51" i="1"/>
  <c r="N52" i="1"/>
  <c r="N53" i="1"/>
  <c r="N10" i="1"/>
</calcChain>
</file>

<file path=xl/sharedStrings.xml><?xml version="1.0" encoding="utf-8"?>
<sst xmlns="http://schemas.openxmlformats.org/spreadsheetml/2006/main" count="225" uniqueCount="156">
  <si>
    <r>
      <rPr>
        <sz val="12"/>
        <rFont val="楷体_GB2312"/>
        <charset val="134"/>
      </rPr>
      <t>甲方：</t>
    </r>
    <r>
      <rPr>
        <u/>
        <sz val="12"/>
        <rFont val="楷体_GB2312"/>
        <charset val="134"/>
      </rPr>
      <t>安路普（北京）汽车技术有限公司昌平分公司</t>
    </r>
  </si>
  <si>
    <r>
      <rPr>
        <sz val="12"/>
        <rFont val="楷体_GB2312"/>
        <charset val="134"/>
      </rPr>
      <t>乙方：</t>
    </r>
    <r>
      <rPr>
        <u/>
        <sz val="12"/>
        <rFont val="楷体_GB2312"/>
        <charset val="134"/>
      </rPr>
      <t>北京瑞隆祥模具有限公司</t>
    </r>
    <r>
      <rPr>
        <sz val="12"/>
        <rFont val="楷体_GB2312"/>
        <charset val="134"/>
      </rPr>
      <t xml:space="preserve"> </t>
    </r>
  </si>
  <si>
    <t xml:space="preserve">    甲乙双方在保持互惠互利的基础上，为保持长久的合作关系，双方携手共同占领大市场，特签定价格协议如下：</t>
  </si>
  <si>
    <t>序号</t>
  </si>
  <si>
    <t>QAD编码</t>
  </si>
  <si>
    <t>零部件名称（QAD）</t>
  </si>
  <si>
    <t>图号或规格</t>
  </si>
  <si>
    <t>单位</t>
  </si>
  <si>
    <t>备注</t>
  </si>
  <si>
    <r>
      <rPr>
        <sz val="11"/>
        <rFont val="宋体"/>
        <family val="3"/>
        <charset val="134"/>
        <scheme val="minor"/>
      </rPr>
      <t>E</t>
    </r>
    <r>
      <rPr>
        <sz val="11"/>
        <rFont val="宋体"/>
        <family val="3"/>
        <charset val="134"/>
        <scheme val="minor"/>
      </rPr>
      <t>A</t>
    </r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</si>
  <si>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</si>
  <si>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</si>
  <si>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</si>
  <si>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</si>
  <si>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</si>
  <si>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</si>
  <si>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模具分摊未税金额</t>
    <phoneticPr fontId="4" type="noConversion"/>
  </si>
  <si>
    <t>未含模摊价格</t>
    <phoneticPr fontId="4" type="noConversion"/>
  </si>
  <si>
    <t>含模摊价格</t>
    <phoneticPr fontId="4" type="noConversion"/>
  </si>
  <si>
    <t>分摊数量</t>
    <phoneticPr fontId="4" type="noConversion"/>
  </si>
  <si>
    <t>含税价格（含模摊）</t>
    <phoneticPr fontId="4" type="noConversion"/>
  </si>
  <si>
    <t>含税价格（不含模摊）</t>
    <phoneticPr fontId="4" type="noConversion"/>
  </si>
  <si>
    <t>增值税额</t>
    <phoneticPr fontId="4" type="noConversion"/>
  </si>
  <si>
    <t>验证</t>
    <phoneticPr fontId="4" type="noConversion"/>
  </si>
  <si>
    <r>
      <t>一、乙方供货价格（</t>
    </r>
    <r>
      <rPr>
        <b/>
        <sz val="12"/>
        <rFont val="楷体_GB2312"/>
        <charset val="134"/>
      </rPr>
      <t>以未税价格为准，增值税率13%</t>
    </r>
    <r>
      <rPr>
        <sz val="12"/>
        <rFont val="楷体_GB2312"/>
        <charset val="134"/>
      </rPr>
      <t>）                                          单位：元（RMB)</t>
    </r>
    <phoneticPr fontId="4" type="noConversion"/>
  </si>
  <si>
    <t>未税采购价格</t>
    <phoneticPr fontId="4" type="noConversion"/>
  </si>
  <si>
    <r>
      <t>零部件临时采购价格协议</t>
    </r>
    <r>
      <rPr>
        <b/>
        <sz val="16"/>
        <rFont val="楷体_GB2312"/>
        <charset val="134"/>
      </rPr>
      <t>（1911138</t>
    </r>
    <r>
      <rPr>
        <b/>
        <sz val="16"/>
        <rFont val="楷体_GB2312"/>
        <charset val="134"/>
      </rPr>
      <t>）</t>
    </r>
    <phoneticPr fontId="4" type="noConversion"/>
  </si>
  <si>
    <t>卡箍4mm</t>
  </si>
  <si>
    <t>卡箍6mm</t>
  </si>
  <si>
    <t>三通接头</t>
  </si>
  <si>
    <t>变径接头4-6</t>
  </si>
  <si>
    <t>变径接头4-4</t>
  </si>
  <si>
    <t>气管卡扣</t>
  </si>
  <si>
    <t>4mm接头底座</t>
  </si>
  <si>
    <t>4mm接头插头</t>
  </si>
  <si>
    <t>升降气阀手柄</t>
  </si>
  <si>
    <t>阀体外壳</t>
  </si>
  <si>
    <t>行程补偿气缸缸体</t>
  </si>
  <si>
    <t>气管固定板</t>
  </si>
  <si>
    <t>导向拉杆</t>
  </si>
  <si>
    <t>阀杆</t>
  </si>
  <si>
    <t>气缸支架</t>
  </si>
  <si>
    <t>气缸缸体</t>
  </si>
  <si>
    <t xml:space="preserve">气缸端盖              </t>
  </si>
  <si>
    <t xml:space="preserve">传动齿条              </t>
  </si>
  <si>
    <t>气缸杆</t>
  </si>
  <si>
    <t>扇形齿轮</t>
  </si>
  <si>
    <t>底座线束插头固定塑料件1</t>
  </si>
  <si>
    <t>底座线束插头固定塑料件2</t>
  </si>
  <si>
    <t>BPC0010100</t>
  </si>
  <si>
    <t>BPC0010011</t>
  </si>
  <si>
    <t>BPC0010098</t>
  </si>
  <si>
    <t>BPC0010099</t>
  </si>
  <si>
    <t>BPC0010091</t>
  </si>
  <si>
    <t>BPC0010093</t>
  </si>
  <si>
    <t>BPC0010084</t>
  </si>
  <si>
    <t>BPC0010024</t>
  </si>
  <si>
    <t>BPC0010088</t>
  </si>
  <si>
    <t>BPC0010035</t>
  </si>
  <si>
    <t>BPC0010036</t>
  </si>
  <si>
    <t>BPC0010037</t>
  </si>
  <si>
    <t>BPC0010038</t>
  </si>
  <si>
    <t>BPC0010039</t>
  </si>
  <si>
    <t>BPC0010040</t>
  </si>
  <si>
    <t>SHT0011346</t>
  </si>
  <si>
    <t>SHT0011618</t>
  </si>
  <si>
    <t>腰托调节开关面板</t>
  </si>
  <si>
    <t>安全带高调解锁按钮限位块</t>
  </si>
  <si>
    <t>腰托调节按钮3</t>
  </si>
  <si>
    <t>通风加热盖板</t>
  </si>
  <si>
    <t>腰托开关按钮堵盖</t>
  </si>
  <si>
    <t>副驾驶按钮帽</t>
  </si>
  <si>
    <t>主驾驶按钮帽</t>
  </si>
  <si>
    <t>连接件</t>
  </si>
  <si>
    <t>后盖</t>
  </si>
  <si>
    <t>按钮外壳</t>
  </si>
  <si>
    <t>滑动件</t>
  </si>
  <si>
    <t>旋转盘</t>
  </si>
  <si>
    <t>前盖</t>
  </si>
  <si>
    <t>密封支撑环</t>
  </si>
  <si>
    <t>外绞架固定块B（水平减震）</t>
  </si>
  <si>
    <t>仰角连杆2塑料垫片</t>
  </si>
  <si>
    <t>外绞架固定块</t>
  </si>
  <si>
    <t>内绞架固定块</t>
  </si>
  <si>
    <t>SHT0010877</t>
  </si>
  <si>
    <t>SHT0010685</t>
  </si>
  <si>
    <t>SHT0010686</t>
  </si>
  <si>
    <t>SHT0011011</t>
  </si>
  <si>
    <t>SHT0011464</t>
  </si>
  <si>
    <t>SHT0011578</t>
  </si>
  <si>
    <t>SHT0011552</t>
  </si>
  <si>
    <t>BPC0010068</t>
  </si>
  <si>
    <t>BPC0010070</t>
  </si>
  <si>
    <t>BPC0010065</t>
  </si>
  <si>
    <t>BPC0010066</t>
  </si>
  <si>
    <t>BPC0010067</t>
  </si>
  <si>
    <t>BPC0010061</t>
  </si>
  <si>
    <t>BPC0010063</t>
  </si>
  <si>
    <t>BPC0010064</t>
  </si>
  <si>
    <t>BPC0010062</t>
  </si>
  <si>
    <t>SHT0010808</t>
  </si>
  <si>
    <t>BAS0010006</t>
  </si>
  <si>
    <t>BAS0010007</t>
  </si>
  <si>
    <t>SHT0010823</t>
  </si>
  <si>
    <t>SHT0010824</t>
  </si>
  <si>
    <t>SHT0010202</t>
  </si>
  <si>
    <t>SHT0010203</t>
  </si>
  <si>
    <t>主驾驶座椅高度调节手柄</t>
  </si>
  <si>
    <t>升降可回位机构底座</t>
  </si>
  <si>
    <t>升降可回位机构卡轮（12档位）</t>
  </si>
  <si>
    <t>阻尼调节手柄</t>
  </si>
  <si>
    <t>水平减震调节底座</t>
  </si>
  <si>
    <t>阻尼调节旋转块</t>
  </si>
  <si>
    <t>变阻尼调节拉线支架</t>
  </si>
  <si>
    <t>变阻尼拉线连接塑料件</t>
  </si>
  <si>
    <t>侧翼塑料支撑板</t>
  </si>
  <si>
    <t>阻尼器调节底座</t>
  </si>
  <si>
    <t>阻尼器调节旋转块</t>
  </si>
  <si>
    <t>升降气阀灰色手柄</t>
  </si>
  <si>
    <t>SHT0010349</t>
  </si>
  <si>
    <t>SHT0010362</t>
  </si>
  <si>
    <t>SHT0010363</t>
  </si>
  <si>
    <t>SHT0010665</t>
  </si>
  <si>
    <t>SHT0010663</t>
  </si>
  <si>
    <t>SHT0011473</t>
  </si>
  <si>
    <t>SHT0010664</t>
  </si>
  <si>
    <t>SHT0011500</t>
  </si>
  <si>
    <t>SHT0011056</t>
  </si>
  <si>
    <t>BPC0000063</t>
  </si>
  <si>
    <t>SHT0012189</t>
  </si>
  <si>
    <t>SHT0012190</t>
  </si>
  <si>
    <t>仰角连杆2塑料轴套</t>
    <phoneticPr fontId="4" type="noConversion"/>
  </si>
  <si>
    <t>外绞架固定块A（水平减震）</t>
    <phoneticPr fontId="4" type="noConversion"/>
  </si>
  <si>
    <t>水平减震挂钩导向塑料件</t>
    <phoneticPr fontId="4" type="noConversion"/>
  </si>
  <si>
    <t>水平减震挂钩轴套</t>
    <phoneticPr fontId="4" type="noConversion"/>
  </si>
  <si>
    <t>副驾驶座椅高度调节手柄</t>
    <phoneticPr fontId="4" type="noConversion"/>
  </si>
  <si>
    <t>阻尼调节底座</t>
    <phoneticPr fontId="4" type="noConversion"/>
  </si>
  <si>
    <t>腰托调节按钮1</t>
    <phoneticPr fontId="4" type="noConversion"/>
  </si>
  <si>
    <t>腰托调节按钮2</t>
    <phoneticPr fontId="4" type="noConversion"/>
  </si>
  <si>
    <t>风扇保护壳</t>
    <phoneticPr fontId="4" type="noConversion"/>
  </si>
  <si>
    <t>SHT0010684</t>
    <phoneticPr fontId="4" type="noConversion"/>
  </si>
  <si>
    <t>SHT0010807</t>
    <phoneticPr fontId="4" type="noConversion"/>
  </si>
  <si>
    <t>BEC0010017</t>
    <phoneticPr fontId="4" type="noConversion"/>
  </si>
  <si>
    <r>
      <t>三、价格执行期从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04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01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>甲方通知停止日</t>
    </r>
    <r>
      <rPr>
        <sz val="12"/>
        <rFont val="楷体_GB2312"/>
        <charset val="134"/>
      </rPr>
      <t>(遇市场价格变动经双方协商同意后可调整)。</t>
    </r>
    <phoneticPr fontId="4" type="noConversion"/>
  </si>
  <si>
    <t>BPC0010012</t>
    <phoneticPr fontId="4" type="noConversion"/>
  </si>
  <si>
    <t>BCL0010006</t>
    <phoneticPr fontId="4" type="noConversion"/>
  </si>
  <si>
    <t>BPC0010059</t>
    <phoneticPr fontId="4" type="noConversion"/>
  </si>
  <si>
    <t>BPC0010083</t>
    <phoneticPr fontId="4" type="noConversion"/>
  </si>
  <si>
    <t>SHT0011210</t>
    <phoneticPr fontId="4" type="noConversion"/>
  </si>
  <si>
    <t>H6气囊上盖</t>
    <phoneticPr fontId="4" type="noConversion"/>
  </si>
  <si>
    <t>H6气囊下盖</t>
    <phoneticPr fontId="4" type="noConversion"/>
  </si>
  <si>
    <t>SHT0011211</t>
    <phoneticPr fontId="4" type="noConversion"/>
  </si>
  <si>
    <t>SHT0012139</t>
    <phoneticPr fontId="4" type="noConversion"/>
  </si>
  <si>
    <t>SHT0010683</t>
    <phoneticPr fontId="4" type="noConversion"/>
  </si>
  <si>
    <t>SHT0011510</t>
    <phoneticPr fontId="4" type="noConversion"/>
  </si>
  <si>
    <t>一套模具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</si>
</sst>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0_);[Red]\(0\)"/>
    <numFmt numFmtId="180" formatCode="_ * #,##0_ ;_ * \-#,##0_ ;_ * &quot;-&quot;??_ ;_ @_ "/>
    <numFmt numFmtId="181" formatCode="000000"/>
    <numFmt numFmtId="182" formatCode="0.00_ "/>
    <numFmt numFmtId="183" formatCode="#,##0.00_ "/>
    <numFmt numFmtId="184" formatCode="0.0000_ "/>
  </numFmts>
  <fonts count="22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8"/>
      <name val="楷体_GB2312"/>
      <charset val="134"/>
    </font>
    <font>
      <b/>
      <sz val="16"/>
      <name val="楷体_GB2312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楷体_GB2312"/>
      <charset val="134"/>
    </font>
    <font>
      <sz val="12"/>
      <name val="楷体_GB2312"/>
      <charset val="134"/>
    </font>
    <font>
      <u/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楷体_GB2312"/>
      <charset val="134"/>
    </font>
    <font>
      <sz val="12"/>
      <color indexed="8"/>
      <name val="楷体_GB231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0" fontId="21" fillId="0" borderId="0">
      <alignment vertical="center"/>
    </xf>
  </cellStyleXfs>
  <cellXfs count="56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176" fontId="7" fillId="2" borderId="0" xfId="0" applyNumberFormat="1" applyFont="1" applyFill="1" applyBorder="1" applyAlignment="1">
      <alignment horizontal="center" vertical="center" wrapText="1"/>
    </xf>
    <xf numFmtId="177" fontId="13" fillId="0" borderId="1" xfId="2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8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/>
    </xf>
    <xf numFmtId="179" fontId="9" fillId="2" borderId="1" xfId="0" applyNumberFormat="1" applyFont="1" applyFill="1" applyBorder="1" applyAlignment="1">
      <alignment horizontal="center" vertical="center"/>
    </xf>
    <xf numFmtId="180" fontId="9" fillId="2" borderId="1" xfId="1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81" fontId="17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176" fontId="18" fillId="2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49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43" fontId="9" fillId="2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83" fontId="9" fillId="2" borderId="1" xfId="1" applyNumberFormat="1" applyFont="1" applyFill="1" applyBorder="1" applyAlignment="1">
      <alignment horizontal="center" vertical="center"/>
    </xf>
    <xf numFmtId="177" fontId="0" fillId="0" borderId="0" xfId="0" applyNumberFormat="1"/>
    <xf numFmtId="182" fontId="0" fillId="0" borderId="0" xfId="0" applyNumberFormat="1"/>
    <xf numFmtId="184" fontId="0" fillId="0" borderId="0" xfId="0" applyNumberFormat="1"/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82" fontId="0" fillId="2" borderId="1" xfId="0" applyNumberFormat="1" applyFill="1" applyBorder="1"/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vertical="center"/>
    </xf>
    <xf numFmtId="177" fontId="13" fillId="0" borderId="2" xfId="2" applyNumberFormat="1" applyFont="1" applyFill="1" applyBorder="1" applyAlignment="1">
      <alignment horizontal="center" vertical="center" wrapText="1"/>
    </xf>
    <xf numFmtId="177" fontId="13" fillId="0" borderId="3" xfId="2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177" fontId="13" fillId="0" borderId="1" xfId="2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 2 6" xfId="2" xr:uid="{00000000-0005-0000-0000-000001000000}"/>
    <cellStyle name="常规 3" xfId="3" xr:uid="{35CD0BEF-2FF1-4AE0-9868-A2BB9465ED2F}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2"/>
  <sheetViews>
    <sheetView tabSelected="1" workbookViewId="0">
      <pane xSplit="3" ySplit="9" topLeftCell="D55" activePane="bottomRight" state="frozen"/>
      <selection pane="topRight" activeCell="D1" sqref="D1"/>
      <selection pane="bottomLeft" activeCell="A10" sqref="A10"/>
      <selection pane="bottomRight" activeCell="G64" sqref="G64"/>
    </sheetView>
  </sheetViews>
  <sheetFormatPr defaultRowHeight="13.5"/>
  <cols>
    <col min="1" max="1" width="6" customWidth="1"/>
    <col min="2" max="2" width="12.375" customWidth="1"/>
    <col min="3" max="3" width="25.125" customWidth="1"/>
    <col min="4" max="4" width="14" customWidth="1"/>
    <col min="5" max="5" width="4.625" customWidth="1"/>
    <col min="6" max="6" width="7.75" customWidth="1"/>
    <col min="8" max="8" width="12.75" bestFit="1" customWidth="1"/>
    <col min="11" max="11" width="9.75" customWidth="1"/>
    <col min="12" max="12" width="11.625" bestFit="1" customWidth="1"/>
    <col min="13" max="13" width="10.125" customWidth="1"/>
    <col min="14" max="14" width="9" hidden="1" customWidth="1"/>
    <col min="15" max="15" width="9" style="35"/>
    <col min="17" max="17" width="10.5" bestFit="1" customWidth="1"/>
  </cols>
  <sheetData>
    <row r="1" spans="1:14" ht="22.5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4" ht="22.5">
      <c r="A2" s="1"/>
      <c r="B2" s="2"/>
      <c r="C2" s="1"/>
      <c r="D2" s="3"/>
      <c r="E2" s="4"/>
      <c r="F2" s="1"/>
      <c r="G2" s="1"/>
      <c r="H2" s="5"/>
      <c r="I2" s="5"/>
      <c r="J2" s="5"/>
      <c r="K2" s="5"/>
      <c r="L2" s="5"/>
      <c r="M2" s="1"/>
    </row>
    <row r="3" spans="1:14" ht="14.25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4" ht="14.25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4" ht="14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4" ht="14.25">
      <c r="A6" s="44" t="s">
        <v>24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4" ht="14.25">
      <c r="A7" s="6"/>
      <c r="B7" s="7"/>
      <c r="C7" s="6"/>
      <c r="D7" s="6"/>
      <c r="E7" s="6"/>
      <c r="F7" s="6"/>
      <c r="G7" s="6"/>
      <c r="H7" s="8"/>
      <c r="I7" s="8"/>
      <c r="J7" s="8"/>
      <c r="K7" s="8"/>
      <c r="L7" s="8"/>
      <c r="M7" s="6"/>
    </row>
    <row r="8" spans="1:14" ht="16.5">
      <c r="A8" s="52" t="s">
        <v>3</v>
      </c>
      <c r="B8" s="53" t="s">
        <v>4</v>
      </c>
      <c r="C8" s="54" t="s">
        <v>5</v>
      </c>
      <c r="D8" s="54" t="s">
        <v>6</v>
      </c>
      <c r="E8" s="55" t="s">
        <v>7</v>
      </c>
      <c r="F8" s="50" t="s">
        <v>25</v>
      </c>
      <c r="G8" s="50"/>
      <c r="H8" s="50"/>
      <c r="I8" s="46" t="s">
        <v>22</v>
      </c>
      <c r="J8" s="46" t="s">
        <v>20</v>
      </c>
      <c r="K8" s="46" t="s">
        <v>21</v>
      </c>
      <c r="L8" s="46" t="s">
        <v>16</v>
      </c>
      <c r="M8" s="51" t="s">
        <v>8</v>
      </c>
    </row>
    <row r="9" spans="1:14" ht="33">
      <c r="A9" s="52"/>
      <c r="B9" s="53"/>
      <c r="C9" s="54"/>
      <c r="D9" s="54"/>
      <c r="E9" s="55"/>
      <c r="F9" s="9" t="s">
        <v>17</v>
      </c>
      <c r="G9" s="9" t="s">
        <v>18</v>
      </c>
      <c r="H9" s="9" t="s">
        <v>19</v>
      </c>
      <c r="I9" s="47"/>
      <c r="J9" s="47"/>
      <c r="K9" s="47"/>
      <c r="L9" s="47"/>
      <c r="M9" s="51"/>
      <c r="N9" s="33" t="s">
        <v>23</v>
      </c>
    </row>
    <row r="10" spans="1:14" ht="15.75" customHeight="1">
      <c r="A10" s="10">
        <v>1</v>
      </c>
      <c r="B10" s="11" t="s">
        <v>144</v>
      </c>
      <c r="C10" s="12" t="s">
        <v>27</v>
      </c>
      <c r="D10" s="13"/>
      <c r="E10" s="38" t="s">
        <v>9</v>
      </c>
      <c r="F10" s="14">
        <v>0.12</v>
      </c>
      <c r="G10" s="14"/>
      <c r="H10" s="15"/>
      <c r="I10" s="14"/>
      <c r="J10" s="31"/>
      <c r="K10" s="31"/>
      <c r="L10" s="34"/>
      <c r="M10" s="17"/>
      <c r="N10" s="32">
        <f>(G10-F10)*H10</f>
        <v>0</v>
      </c>
    </row>
    <row r="11" spans="1:14" ht="15.75" customHeight="1">
      <c r="A11" s="10">
        <v>2</v>
      </c>
      <c r="B11" s="11" t="s">
        <v>49</v>
      </c>
      <c r="C11" s="12" t="s">
        <v>28</v>
      </c>
      <c r="D11" s="13"/>
      <c r="E11" s="38" t="s">
        <v>9</v>
      </c>
      <c r="F11" s="14">
        <v>0.2</v>
      </c>
      <c r="G11" s="14"/>
      <c r="H11" s="15"/>
      <c r="I11" s="14"/>
      <c r="J11" s="31"/>
      <c r="K11" s="31"/>
      <c r="L11" s="34"/>
      <c r="M11" s="17"/>
      <c r="N11" s="32">
        <f t="shared" ref="N11:N53" si="0">(G11-F11)*H11</f>
        <v>0</v>
      </c>
    </row>
    <row r="12" spans="1:14" ht="15.75" customHeight="1">
      <c r="A12" s="10">
        <v>3</v>
      </c>
      <c r="B12" s="11" t="s">
        <v>50</v>
      </c>
      <c r="C12" s="12" t="s">
        <v>29</v>
      </c>
      <c r="D12" s="13"/>
      <c r="E12" s="38" t="s">
        <v>9</v>
      </c>
      <c r="F12" s="14">
        <v>0.18</v>
      </c>
      <c r="G12" s="14"/>
      <c r="H12" s="15"/>
      <c r="I12" s="14"/>
      <c r="J12" s="31"/>
      <c r="K12" s="31"/>
      <c r="L12" s="16"/>
      <c r="M12" s="17"/>
      <c r="N12" s="32">
        <f t="shared" si="0"/>
        <v>0</v>
      </c>
    </row>
    <row r="13" spans="1:14" ht="15.75" customHeight="1">
      <c r="A13" s="10">
        <v>4</v>
      </c>
      <c r="B13" s="11" t="s">
        <v>51</v>
      </c>
      <c r="C13" s="12" t="s">
        <v>30</v>
      </c>
      <c r="D13" s="13"/>
      <c r="E13" s="38" t="s">
        <v>9</v>
      </c>
      <c r="F13" s="14">
        <v>0.18</v>
      </c>
      <c r="G13" s="14"/>
      <c r="H13" s="15"/>
      <c r="I13" s="14"/>
      <c r="J13" s="31"/>
      <c r="K13" s="31"/>
      <c r="L13" s="16"/>
      <c r="M13" s="17"/>
      <c r="N13" s="32"/>
    </row>
    <row r="14" spans="1:14" ht="15.75" customHeight="1">
      <c r="A14" s="10">
        <v>5</v>
      </c>
      <c r="B14" s="11" t="s">
        <v>52</v>
      </c>
      <c r="C14" s="12" t="s">
        <v>31</v>
      </c>
      <c r="D14" s="13"/>
      <c r="E14" s="38" t="s">
        <v>9</v>
      </c>
      <c r="F14" s="14">
        <v>0.18</v>
      </c>
      <c r="G14" s="14"/>
      <c r="H14" s="15"/>
      <c r="I14" s="14"/>
      <c r="J14" s="31"/>
      <c r="K14" s="31"/>
      <c r="L14" s="16"/>
      <c r="M14" s="17"/>
      <c r="N14" s="32"/>
    </row>
    <row r="15" spans="1:14" ht="15.75" customHeight="1">
      <c r="A15" s="10">
        <v>6</v>
      </c>
      <c r="B15" s="11" t="s">
        <v>145</v>
      </c>
      <c r="C15" s="12" t="s">
        <v>32</v>
      </c>
      <c r="D15" s="13"/>
      <c r="E15" s="38" t="s">
        <v>9</v>
      </c>
      <c r="F15" s="14">
        <v>0.2</v>
      </c>
      <c r="G15" s="14"/>
      <c r="H15" s="15"/>
      <c r="I15" s="14"/>
      <c r="J15" s="31"/>
      <c r="K15" s="31"/>
      <c r="L15" s="16"/>
      <c r="M15" s="17"/>
      <c r="N15" s="32"/>
    </row>
    <row r="16" spans="1:14" ht="15.75" customHeight="1">
      <c r="A16" s="10">
        <v>7</v>
      </c>
      <c r="B16" s="11" t="s">
        <v>53</v>
      </c>
      <c r="C16" s="12" t="s">
        <v>33</v>
      </c>
      <c r="D16" s="13"/>
      <c r="E16" s="38" t="s">
        <v>9</v>
      </c>
      <c r="F16" s="14">
        <v>0.2</v>
      </c>
      <c r="G16" s="14"/>
      <c r="H16" s="15"/>
      <c r="I16" s="14"/>
      <c r="J16" s="31"/>
      <c r="K16" s="31"/>
      <c r="L16" s="16"/>
      <c r="M16" s="17"/>
      <c r="N16" s="32"/>
    </row>
    <row r="17" spans="1:14" ht="15.75" customHeight="1">
      <c r="A17" s="10">
        <v>8</v>
      </c>
      <c r="B17" s="11" t="s">
        <v>54</v>
      </c>
      <c r="C17" s="12" t="s">
        <v>34</v>
      </c>
      <c r="D17" s="13"/>
      <c r="E17" s="38" t="s">
        <v>9</v>
      </c>
      <c r="F17" s="14">
        <v>0.15</v>
      </c>
      <c r="G17" s="14"/>
      <c r="H17" s="15"/>
      <c r="I17" s="14"/>
      <c r="J17" s="31"/>
      <c r="K17" s="31"/>
      <c r="L17" s="16"/>
      <c r="M17" s="17"/>
      <c r="N17" s="32"/>
    </row>
    <row r="18" spans="1:14" ht="15.75" customHeight="1">
      <c r="A18" s="10">
        <v>9</v>
      </c>
      <c r="B18" s="11" t="s">
        <v>146</v>
      </c>
      <c r="C18" s="12" t="s">
        <v>35</v>
      </c>
      <c r="D18" s="13"/>
      <c r="E18" s="38" t="s">
        <v>9</v>
      </c>
      <c r="F18" s="14">
        <v>3.1</v>
      </c>
      <c r="G18" s="14"/>
      <c r="H18" s="15"/>
      <c r="I18" s="14"/>
      <c r="J18" s="31"/>
      <c r="K18" s="31"/>
      <c r="L18" s="16"/>
      <c r="M18" s="17"/>
      <c r="N18" s="32"/>
    </row>
    <row r="19" spans="1:14" ht="15.75" customHeight="1">
      <c r="A19" s="10">
        <v>10</v>
      </c>
      <c r="B19" s="11" t="s">
        <v>55</v>
      </c>
      <c r="C19" s="12" t="s">
        <v>37</v>
      </c>
      <c r="D19" s="13"/>
      <c r="E19" s="38" t="s">
        <v>9</v>
      </c>
      <c r="F19" s="14">
        <v>1.5</v>
      </c>
      <c r="G19" s="14"/>
      <c r="H19" s="15"/>
      <c r="I19" s="14"/>
      <c r="J19" s="31"/>
      <c r="K19" s="31"/>
      <c r="L19" s="16"/>
      <c r="M19" s="17"/>
      <c r="N19" s="32"/>
    </row>
    <row r="20" spans="1:14" ht="15.75" customHeight="1">
      <c r="A20" s="10">
        <v>11</v>
      </c>
      <c r="B20" s="11" t="s">
        <v>56</v>
      </c>
      <c r="C20" s="12" t="s">
        <v>38</v>
      </c>
      <c r="D20" s="13"/>
      <c r="E20" s="38" t="s">
        <v>9</v>
      </c>
      <c r="F20" s="14">
        <v>0.48</v>
      </c>
      <c r="G20" s="14"/>
      <c r="H20" s="15"/>
      <c r="I20" s="14"/>
      <c r="J20" s="31"/>
      <c r="K20" s="31"/>
      <c r="L20" s="16"/>
      <c r="M20" s="17"/>
      <c r="N20" s="32"/>
    </row>
    <row r="21" spans="1:14" ht="15.75" customHeight="1">
      <c r="A21" s="10">
        <v>12</v>
      </c>
      <c r="B21" s="11" t="s">
        <v>57</v>
      </c>
      <c r="C21" s="12" t="s">
        <v>39</v>
      </c>
      <c r="D21" s="13"/>
      <c r="E21" s="38" t="s">
        <v>9</v>
      </c>
      <c r="F21" s="14">
        <v>1.4</v>
      </c>
      <c r="G21" s="14"/>
      <c r="H21" s="15"/>
      <c r="I21" s="14"/>
      <c r="J21" s="31"/>
      <c r="K21" s="31"/>
      <c r="L21" s="16"/>
      <c r="M21" s="17"/>
      <c r="N21" s="32"/>
    </row>
    <row r="22" spans="1:14" ht="15.75" customHeight="1">
      <c r="A22" s="10">
        <v>13</v>
      </c>
      <c r="B22" s="11" t="s">
        <v>147</v>
      </c>
      <c r="C22" s="12" t="s">
        <v>40</v>
      </c>
      <c r="D22" s="13"/>
      <c r="E22" s="38" t="s">
        <v>9</v>
      </c>
      <c r="F22" s="14">
        <v>3.85</v>
      </c>
      <c r="G22" s="14"/>
      <c r="H22" s="15"/>
      <c r="I22" s="14"/>
      <c r="J22" s="31"/>
      <c r="K22" s="31"/>
      <c r="L22" s="16"/>
      <c r="M22" s="17"/>
      <c r="N22" s="32"/>
    </row>
    <row r="23" spans="1:14" ht="15.75" customHeight="1">
      <c r="A23" s="10">
        <v>14</v>
      </c>
      <c r="B23" s="11" t="s">
        <v>58</v>
      </c>
      <c r="C23" s="12" t="s">
        <v>41</v>
      </c>
      <c r="D23" s="13"/>
      <c r="E23" s="38" t="s">
        <v>9</v>
      </c>
      <c r="F23" s="14">
        <v>1.95</v>
      </c>
      <c r="G23" s="14"/>
      <c r="H23" s="15"/>
      <c r="I23" s="14"/>
      <c r="J23" s="31"/>
      <c r="K23" s="31"/>
      <c r="L23" s="16"/>
      <c r="M23" s="17"/>
      <c r="N23" s="32"/>
    </row>
    <row r="24" spans="1:14" ht="15.75" customHeight="1">
      <c r="A24" s="10">
        <v>15</v>
      </c>
      <c r="B24" s="11" t="s">
        <v>59</v>
      </c>
      <c r="C24" s="12" t="s">
        <v>42</v>
      </c>
      <c r="D24" s="13"/>
      <c r="E24" s="38" t="s">
        <v>9</v>
      </c>
      <c r="F24" s="14">
        <v>1.5</v>
      </c>
      <c r="G24" s="14"/>
      <c r="H24" s="15"/>
      <c r="I24" s="14"/>
      <c r="J24" s="31"/>
      <c r="K24" s="31"/>
      <c r="L24" s="16"/>
      <c r="M24" s="17"/>
      <c r="N24" s="32"/>
    </row>
    <row r="25" spans="1:14" ht="15.75" customHeight="1">
      <c r="A25" s="10">
        <v>16</v>
      </c>
      <c r="B25" s="11" t="s">
        <v>60</v>
      </c>
      <c r="C25" s="12" t="s">
        <v>43</v>
      </c>
      <c r="D25" s="13"/>
      <c r="E25" s="38" t="s">
        <v>9</v>
      </c>
      <c r="F25" s="14">
        <v>0.21</v>
      </c>
      <c r="G25" s="14"/>
      <c r="H25" s="15"/>
      <c r="I25" s="14"/>
      <c r="J25" s="31"/>
      <c r="K25" s="31"/>
      <c r="L25" s="16"/>
      <c r="M25" s="17"/>
      <c r="N25" s="32"/>
    </row>
    <row r="26" spans="1:14" ht="15.75" customHeight="1">
      <c r="A26" s="10">
        <v>17</v>
      </c>
      <c r="B26" s="11" t="s">
        <v>61</v>
      </c>
      <c r="C26" s="12" t="s">
        <v>44</v>
      </c>
      <c r="D26" s="13"/>
      <c r="E26" s="38" t="s">
        <v>9</v>
      </c>
      <c r="F26" s="14">
        <v>0.22</v>
      </c>
      <c r="G26" s="14"/>
      <c r="H26" s="15"/>
      <c r="I26" s="14"/>
      <c r="J26" s="31"/>
      <c r="K26" s="31"/>
      <c r="L26" s="16"/>
      <c r="M26" s="17"/>
      <c r="N26" s="32"/>
    </row>
    <row r="27" spans="1:14" ht="15.75" customHeight="1">
      <c r="A27" s="10">
        <v>18</v>
      </c>
      <c r="B27" s="11" t="s">
        <v>62</v>
      </c>
      <c r="C27" s="12" t="s">
        <v>45</v>
      </c>
      <c r="D27" s="13"/>
      <c r="E27" s="38" t="s">
        <v>9</v>
      </c>
      <c r="F27" s="14">
        <v>0.21</v>
      </c>
      <c r="G27" s="14"/>
      <c r="H27" s="15"/>
      <c r="I27" s="14"/>
      <c r="J27" s="31"/>
      <c r="K27" s="31"/>
      <c r="L27" s="16"/>
      <c r="M27" s="17"/>
      <c r="N27" s="32"/>
    </row>
    <row r="28" spans="1:14" ht="15.75" customHeight="1">
      <c r="A28" s="10">
        <v>19</v>
      </c>
      <c r="B28" s="11" t="s">
        <v>63</v>
      </c>
      <c r="C28" s="12" t="s">
        <v>46</v>
      </c>
      <c r="D28" s="13"/>
      <c r="E28" s="38" t="s">
        <v>9</v>
      </c>
      <c r="F28" s="14">
        <v>0.19</v>
      </c>
      <c r="G28" s="14"/>
      <c r="H28" s="15"/>
      <c r="I28" s="14"/>
      <c r="J28" s="31"/>
      <c r="K28" s="31"/>
      <c r="L28" s="16"/>
      <c r="M28" s="17"/>
      <c r="N28" s="32"/>
    </row>
    <row r="29" spans="1:14" ht="15.75" customHeight="1">
      <c r="A29" s="10">
        <v>20</v>
      </c>
      <c r="B29" s="11" t="s">
        <v>64</v>
      </c>
      <c r="C29" s="12" t="s">
        <v>47</v>
      </c>
      <c r="D29" s="13"/>
      <c r="E29" s="38" t="s">
        <v>9</v>
      </c>
      <c r="F29" s="14">
        <v>2.2999999999999998</v>
      </c>
      <c r="G29" s="14"/>
      <c r="H29" s="15"/>
      <c r="I29" s="14"/>
      <c r="J29" s="31"/>
      <c r="K29" s="31"/>
      <c r="L29" s="16"/>
      <c r="M29" s="17"/>
      <c r="N29" s="32"/>
    </row>
    <row r="30" spans="1:14" ht="15.75" customHeight="1">
      <c r="A30" s="10">
        <v>21</v>
      </c>
      <c r="B30" s="11" t="s">
        <v>65</v>
      </c>
      <c r="C30" s="12" t="s">
        <v>48</v>
      </c>
      <c r="D30" s="13"/>
      <c r="E30" s="38" t="s">
        <v>9</v>
      </c>
      <c r="F30" s="14">
        <v>2.2999999999999998</v>
      </c>
      <c r="G30" s="14"/>
      <c r="H30" s="15"/>
      <c r="I30" s="14"/>
      <c r="J30" s="31"/>
      <c r="K30" s="31"/>
      <c r="L30" s="16"/>
      <c r="M30" s="17"/>
      <c r="N30" s="32"/>
    </row>
    <row r="31" spans="1:14" ht="15.75" customHeight="1">
      <c r="A31" s="10">
        <v>22</v>
      </c>
      <c r="B31" s="11" t="s">
        <v>153</v>
      </c>
      <c r="C31" s="12" t="s">
        <v>66</v>
      </c>
      <c r="D31" s="13"/>
      <c r="E31" s="38" t="s">
        <v>9</v>
      </c>
      <c r="F31" s="14">
        <v>0.83</v>
      </c>
      <c r="G31" s="14"/>
      <c r="H31" s="15"/>
      <c r="I31" s="14"/>
      <c r="J31" s="31"/>
      <c r="K31" s="31"/>
      <c r="L31" s="16"/>
      <c r="M31" s="17"/>
      <c r="N31" s="32"/>
    </row>
    <row r="32" spans="1:14" ht="15.75" customHeight="1">
      <c r="A32" s="10">
        <v>23</v>
      </c>
      <c r="B32" s="11" t="s">
        <v>84</v>
      </c>
      <c r="C32" s="12" t="s">
        <v>67</v>
      </c>
      <c r="D32" s="13"/>
      <c r="E32" s="38" t="s">
        <v>9</v>
      </c>
      <c r="F32" s="14">
        <v>0.15</v>
      </c>
      <c r="G32" s="14"/>
      <c r="H32" s="15"/>
      <c r="I32" s="14"/>
      <c r="J32" s="31"/>
      <c r="K32" s="31"/>
      <c r="L32" s="16"/>
      <c r="M32" s="17"/>
      <c r="N32" s="32"/>
    </row>
    <row r="33" spans="1:14" ht="15.75" customHeight="1">
      <c r="A33" s="10">
        <v>24</v>
      </c>
      <c r="B33" s="11" t="s">
        <v>140</v>
      </c>
      <c r="C33" s="12" t="s">
        <v>137</v>
      </c>
      <c r="D33" s="13"/>
      <c r="E33" s="38" t="s">
        <v>9</v>
      </c>
      <c r="F33" s="14">
        <v>0.23</v>
      </c>
      <c r="G33" s="14"/>
      <c r="H33" s="15"/>
      <c r="I33" s="14"/>
      <c r="J33" s="31"/>
      <c r="K33" s="31"/>
      <c r="L33" s="16"/>
      <c r="M33" s="17"/>
      <c r="N33" s="32"/>
    </row>
    <row r="34" spans="1:14" ht="15.75" customHeight="1">
      <c r="A34" s="10">
        <v>25</v>
      </c>
      <c r="B34" s="11" t="s">
        <v>85</v>
      </c>
      <c r="C34" s="12" t="s">
        <v>138</v>
      </c>
      <c r="D34" s="13"/>
      <c r="E34" s="38" t="s">
        <v>9</v>
      </c>
      <c r="F34" s="14">
        <v>0.23</v>
      </c>
      <c r="G34" s="14"/>
      <c r="H34" s="15"/>
      <c r="I34" s="14"/>
      <c r="J34" s="31"/>
      <c r="K34" s="31"/>
      <c r="L34" s="16"/>
      <c r="M34" s="17"/>
      <c r="N34" s="32"/>
    </row>
    <row r="35" spans="1:14" ht="15.75" customHeight="1">
      <c r="A35" s="10">
        <v>26</v>
      </c>
      <c r="B35" s="11" t="s">
        <v>86</v>
      </c>
      <c r="C35" s="12" t="s">
        <v>68</v>
      </c>
      <c r="D35" s="13"/>
      <c r="E35" s="38" t="s">
        <v>9</v>
      </c>
      <c r="F35" s="14">
        <v>0.23</v>
      </c>
      <c r="G35" s="14"/>
      <c r="H35" s="15"/>
      <c r="I35" s="14"/>
      <c r="J35" s="31"/>
      <c r="K35" s="31"/>
      <c r="L35" s="16"/>
      <c r="M35" s="17"/>
      <c r="N35" s="32"/>
    </row>
    <row r="36" spans="1:14" ht="15.75" customHeight="1">
      <c r="A36" s="10">
        <v>27</v>
      </c>
      <c r="B36" s="11" t="s">
        <v>87</v>
      </c>
      <c r="C36" s="12" t="s">
        <v>69</v>
      </c>
      <c r="D36" s="13"/>
      <c r="E36" s="38" t="s">
        <v>9</v>
      </c>
      <c r="F36" s="14">
        <v>0.22</v>
      </c>
      <c r="G36" s="14"/>
      <c r="H36" s="15"/>
      <c r="I36" s="14"/>
      <c r="J36" s="31"/>
      <c r="K36" s="31"/>
      <c r="L36" s="16"/>
      <c r="M36" s="17"/>
      <c r="N36" s="32"/>
    </row>
    <row r="37" spans="1:14" ht="15.75" customHeight="1">
      <c r="A37" s="10">
        <v>28</v>
      </c>
      <c r="B37" s="11" t="s">
        <v>88</v>
      </c>
      <c r="C37" s="12" t="s">
        <v>70</v>
      </c>
      <c r="D37" s="13"/>
      <c r="E37" s="38" t="s">
        <v>9</v>
      </c>
      <c r="F37" s="14">
        <v>0.31</v>
      </c>
      <c r="G37" s="14"/>
      <c r="H37" s="15"/>
      <c r="I37" s="14"/>
      <c r="J37" s="31"/>
      <c r="K37" s="31"/>
      <c r="L37" s="16"/>
      <c r="M37" s="17"/>
      <c r="N37" s="32"/>
    </row>
    <row r="38" spans="1:14" ht="15.75" customHeight="1">
      <c r="A38" s="10">
        <v>29</v>
      </c>
      <c r="B38" s="11" t="s">
        <v>142</v>
      </c>
      <c r="C38" s="12" t="s">
        <v>139</v>
      </c>
      <c r="D38" s="13"/>
      <c r="E38" s="38" t="s">
        <v>9</v>
      </c>
      <c r="F38" s="14">
        <v>1.55</v>
      </c>
      <c r="G38" s="14"/>
      <c r="H38" s="15"/>
      <c r="I38" s="14"/>
      <c r="J38" s="31"/>
      <c r="K38" s="31"/>
      <c r="L38" s="16"/>
      <c r="M38" s="17"/>
      <c r="N38" s="32"/>
    </row>
    <row r="39" spans="1:14" ht="15.75" customHeight="1">
      <c r="A39" s="10">
        <v>30</v>
      </c>
      <c r="B39" s="11" t="s">
        <v>89</v>
      </c>
      <c r="C39" s="12" t="s">
        <v>71</v>
      </c>
      <c r="D39" s="13"/>
      <c r="E39" s="38" t="s">
        <v>9</v>
      </c>
      <c r="F39" s="14">
        <v>1.1000000000000001</v>
      </c>
      <c r="G39" s="14"/>
      <c r="H39" s="15"/>
      <c r="I39" s="14"/>
      <c r="J39" s="31"/>
      <c r="K39" s="31"/>
      <c r="L39" s="16"/>
      <c r="M39" s="17"/>
      <c r="N39" s="32"/>
    </row>
    <row r="40" spans="1:14" ht="15.75" customHeight="1">
      <c r="A40" s="10">
        <v>31</v>
      </c>
      <c r="B40" s="11" t="s">
        <v>90</v>
      </c>
      <c r="C40" s="12" t="s">
        <v>72</v>
      </c>
      <c r="D40" s="13"/>
      <c r="E40" s="38" t="s">
        <v>9</v>
      </c>
      <c r="F40" s="14">
        <v>1.1000000000000001</v>
      </c>
      <c r="G40" s="14"/>
      <c r="H40" s="15"/>
      <c r="I40" s="14"/>
      <c r="J40" s="31"/>
      <c r="K40" s="31"/>
      <c r="L40" s="16"/>
      <c r="M40" s="17"/>
      <c r="N40" s="32"/>
    </row>
    <row r="41" spans="1:14" ht="15.75" customHeight="1">
      <c r="A41" s="10">
        <v>32</v>
      </c>
      <c r="B41" s="11" t="s">
        <v>91</v>
      </c>
      <c r="C41" s="12" t="s">
        <v>73</v>
      </c>
      <c r="D41" s="13"/>
      <c r="E41" s="38" t="s">
        <v>9</v>
      </c>
      <c r="F41" s="14">
        <v>0.18</v>
      </c>
      <c r="G41" s="14"/>
      <c r="H41" s="15"/>
      <c r="I41" s="14"/>
      <c r="J41" s="31"/>
      <c r="K41" s="31"/>
      <c r="L41" s="16"/>
      <c r="M41" s="17"/>
      <c r="N41" s="32"/>
    </row>
    <row r="42" spans="1:14" ht="15.75" customHeight="1">
      <c r="A42" s="10">
        <v>33</v>
      </c>
      <c r="B42" s="11" t="s">
        <v>92</v>
      </c>
      <c r="C42" s="12" t="s">
        <v>74</v>
      </c>
      <c r="D42" s="13"/>
      <c r="E42" s="38" t="s">
        <v>9</v>
      </c>
      <c r="F42" s="14">
        <v>0.18</v>
      </c>
      <c r="G42" s="14"/>
      <c r="H42" s="15"/>
      <c r="I42" s="14"/>
      <c r="J42" s="31"/>
      <c r="K42" s="31"/>
      <c r="L42" s="16"/>
      <c r="M42" s="17"/>
      <c r="N42" s="32"/>
    </row>
    <row r="43" spans="1:14" ht="15.75" customHeight="1">
      <c r="A43" s="10">
        <v>34</v>
      </c>
      <c r="B43" s="11" t="s">
        <v>93</v>
      </c>
      <c r="C43" s="12" t="s">
        <v>75</v>
      </c>
      <c r="D43" s="13"/>
      <c r="E43" s="38" t="s">
        <v>9</v>
      </c>
      <c r="F43" s="14">
        <v>1.48</v>
      </c>
      <c r="G43" s="14"/>
      <c r="H43" s="15"/>
      <c r="I43" s="14"/>
      <c r="J43" s="31"/>
      <c r="K43" s="31"/>
      <c r="L43" s="16"/>
      <c r="M43" s="17"/>
      <c r="N43" s="32"/>
    </row>
    <row r="44" spans="1:14" ht="15.75" customHeight="1">
      <c r="A44" s="10">
        <v>35</v>
      </c>
      <c r="B44" s="11" t="s">
        <v>94</v>
      </c>
      <c r="C44" s="12" t="s">
        <v>76</v>
      </c>
      <c r="D44" s="13"/>
      <c r="E44" s="38" t="s">
        <v>9</v>
      </c>
      <c r="F44" s="14">
        <v>0.3</v>
      </c>
      <c r="G44" s="14"/>
      <c r="H44" s="15"/>
      <c r="I44" s="14"/>
      <c r="J44" s="31"/>
      <c r="K44" s="31"/>
      <c r="L44" s="16"/>
      <c r="M44" s="17"/>
      <c r="N44" s="32">
        <f t="shared" si="0"/>
        <v>0</v>
      </c>
    </row>
    <row r="45" spans="1:14" ht="15.75" customHeight="1">
      <c r="A45" s="10">
        <v>36</v>
      </c>
      <c r="B45" s="11" t="s">
        <v>95</v>
      </c>
      <c r="C45" s="12" t="s">
        <v>77</v>
      </c>
      <c r="D45" s="13"/>
      <c r="E45" s="38" t="s">
        <v>9</v>
      </c>
      <c r="F45" s="14">
        <v>0.23</v>
      </c>
      <c r="G45" s="14"/>
      <c r="H45" s="15"/>
      <c r="I45" s="14"/>
      <c r="J45" s="31"/>
      <c r="K45" s="31"/>
      <c r="L45" s="16"/>
      <c r="M45" s="17"/>
      <c r="N45" s="32">
        <f t="shared" si="0"/>
        <v>0</v>
      </c>
    </row>
    <row r="46" spans="1:14" ht="15.75" customHeight="1">
      <c r="A46" s="10">
        <v>37</v>
      </c>
      <c r="B46" s="11" t="s">
        <v>96</v>
      </c>
      <c r="C46" s="12" t="s">
        <v>36</v>
      </c>
      <c r="D46" s="13"/>
      <c r="E46" s="38" t="s">
        <v>9</v>
      </c>
      <c r="F46" s="14">
        <v>1.1000000000000001</v>
      </c>
      <c r="G46" s="14"/>
      <c r="H46" s="15"/>
      <c r="I46" s="14"/>
      <c r="J46" s="31"/>
      <c r="K46" s="31"/>
      <c r="L46" s="16"/>
      <c r="M46" s="17"/>
      <c r="N46" s="32">
        <f t="shared" si="0"/>
        <v>0</v>
      </c>
    </row>
    <row r="47" spans="1:14" ht="15.75" customHeight="1">
      <c r="A47" s="10">
        <v>38</v>
      </c>
      <c r="B47" s="11" t="s">
        <v>97</v>
      </c>
      <c r="C47" s="12" t="s">
        <v>40</v>
      </c>
      <c r="D47" s="13"/>
      <c r="E47" s="38" t="s">
        <v>9</v>
      </c>
      <c r="F47" s="14">
        <v>0.3</v>
      </c>
      <c r="G47" s="14"/>
      <c r="H47" s="15"/>
      <c r="I47" s="14"/>
      <c r="J47" s="31"/>
      <c r="K47" s="31"/>
      <c r="L47" s="16"/>
      <c r="M47" s="17"/>
      <c r="N47" s="32">
        <f t="shared" si="0"/>
        <v>0</v>
      </c>
    </row>
    <row r="48" spans="1:14" ht="15.75" customHeight="1">
      <c r="A48" s="10">
        <v>39</v>
      </c>
      <c r="B48" s="11" t="s">
        <v>98</v>
      </c>
      <c r="C48" s="12" t="s">
        <v>78</v>
      </c>
      <c r="D48" s="13"/>
      <c r="E48" s="38" t="s">
        <v>9</v>
      </c>
      <c r="F48" s="14">
        <v>0.16</v>
      </c>
      <c r="G48" s="14"/>
      <c r="H48" s="15"/>
      <c r="I48" s="14"/>
      <c r="J48" s="31"/>
      <c r="K48" s="31"/>
      <c r="L48" s="16"/>
      <c r="M48" s="17"/>
      <c r="N48" s="32">
        <f t="shared" si="0"/>
        <v>0</v>
      </c>
    </row>
    <row r="49" spans="1:17" ht="15.75" customHeight="1">
      <c r="A49" s="10">
        <v>40</v>
      </c>
      <c r="B49" s="11" t="s">
        <v>99</v>
      </c>
      <c r="C49" s="12" t="s">
        <v>79</v>
      </c>
      <c r="D49" s="13"/>
      <c r="E49" s="38" t="s">
        <v>9</v>
      </c>
      <c r="F49" s="14">
        <v>0.1</v>
      </c>
      <c r="G49" s="14"/>
      <c r="H49" s="15"/>
      <c r="I49" s="14"/>
      <c r="J49" s="31"/>
      <c r="K49" s="31"/>
      <c r="L49" s="16"/>
      <c r="M49" s="17"/>
      <c r="N49" s="32">
        <f t="shared" si="0"/>
        <v>0</v>
      </c>
    </row>
    <row r="50" spans="1:17" ht="15.75" customHeight="1">
      <c r="A50" s="10">
        <v>41</v>
      </c>
      <c r="B50" s="11" t="s">
        <v>141</v>
      </c>
      <c r="C50" s="12" t="s">
        <v>132</v>
      </c>
      <c r="D50" s="13"/>
      <c r="E50" s="38" t="s">
        <v>9</v>
      </c>
      <c r="F50" s="14">
        <v>1.21</v>
      </c>
      <c r="G50" s="14"/>
      <c r="H50" s="15"/>
      <c r="I50" s="14"/>
      <c r="J50" s="31"/>
      <c r="K50" s="31"/>
      <c r="L50" s="16"/>
      <c r="M50" s="17"/>
      <c r="N50" s="32">
        <f t="shared" si="0"/>
        <v>0</v>
      </c>
    </row>
    <row r="51" spans="1:17" ht="15.75" customHeight="1">
      <c r="A51" s="10">
        <v>42</v>
      </c>
      <c r="B51" s="11" t="s">
        <v>100</v>
      </c>
      <c r="C51" s="12" t="s">
        <v>80</v>
      </c>
      <c r="D51" s="13"/>
      <c r="E51" s="38" t="s">
        <v>9</v>
      </c>
      <c r="F51" s="14">
        <v>1.21</v>
      </c>
      <c r="G51" s="14"/>
      <c r="H51" s="15"/>
      <c r="I51" s="14"/>
      <c r="J51" s="31"/>
      <c r="K51" s="31"/>
      <c r="L51" s="16"/>
      <c r="M51" s="17"/>
      <c r="N51" s="32">
        <f t="shared" si="0"/>
        <v>0</v>
      </c>
    </row>
    <row r="52" spans="1:17" ht="15.75" customHeight="1">
      <c r="A52" s="10">
        <v>43</v>
      </c>
      <c r="B52" s="11" t="s">
        <v>101</v>
      </c>
      <c r="C52" s="12" t="s">
        <v>131</v>
      </c>
      <c r="D52" s="13"/>
      <c r="E52" s="38" t="s">
        <v>9</v>
      </c>
      <c r="F52" s="14">
        <v>0.17</v>
      </c>
      <c r="G52" s="14"/>
      <c r="H52" s="15"/>
      <c r="I52" s="14"/>
      <c r="J52" s="31"/>
      <c r="K52" s="31"/>
      <c r="L52" s="16"/>
      <c r="M52" s="17"/>
      <c r="N52" s="32">
        <f t="shared" si="0"/>
        <v>0</v>
      </c>
    </row>
    <row r="53" spans="1:17" ht="15.75" customHeight="1">
      <c r="A53" s="10">
        <v>44</v>
      </c>
      <c r="B53" s="18" t="s">
        <v>102</v>
      </c>
      <c r="C53" s="12" t="s">
        <v>81</v>
      </c>
      <c r="D53" s="18"/>
      <c r="E53" s="38" t="s">
        <v>9</v>
      </c>
      <c r="F53" s="14">
        <v>0.1</v>
      </c>
      <c r="G53" s="14"/>
      <c r="H53" s="15"/>
      <c r="I53" s="14"/>
      <c r="J53" s="31"/>
      <c r="K53" s="31"/>
      <c r="L53" s="16"/>
      <c r="M53" s="17"/>
      <c r="N53" s="32">
        <f t="shared" si="0"/>
        <v>0</v>
      </c>
    </row>
    <row r="54" spans="1:17" ht="15.75" customHeight="1">
      <c r="A54" s="10">
        <v>45</v>
      </c>
      <c r="B54" s="18" t="s">
        <v>103</v>
      </c>
      <c r="C54" s="12" t="s">
        <v>133</v>
      </c>
      <c r="D54" s="18"/>
      <c r="E54" s="38" t="s">
        <v>9</v>
      </c>
      <c r="F54" s="14">
        <v>1.53</v>
      </c>
      <c r="G54" s="14"/>
      <c r="H54" s="15"/>
      <c r="I54" s="14"/>
      <c r="J54" s="39"/>
      <c r="K54" s="31"/>
      <c r="L54" s="16"/>
      <c r="M54" s="17"/>
    </row>
    <row r="55" spans="1:17" ht="15.75" customHeight="1">
      <c r="A55" s="10">
        <v>46</v>
      </c>
      <c r="B55" s="18" t="s">
        <v>104</v>
      </c>
      <c r="C55" s="12" t="s">
        <v>134</v>
      </c>
      <c r="D55" s="18"/>
      <c r="E55" s="38" t="s">
        <v>9</v>
      </c>
      <c r="F55" s="14">
        <v>0.25</v>
      </c>
      <c r="G55" s="14"/>
      <c r="H55" s="15"/>
      <c r="I55" s="14"/>
      <c r="J55" s="39"/>
      <c r="K55" s="31"/>
      <c r="L55" s="16"/>
      <c r="M55" s="17"/>
    </row>
    <row r="56" spans="1:17" ht="15.75" customHeight="1">
      <c r="A56" s="10">
        <v>47</v>
      </c>
      <c r="B56" s="18" t="s">
        <v>148</v>
      </c>
      <c r="C56" s="12" t="s">
        <v>149</v>
      </c>
      <c r="D56" s="18"/>
      <c r="E56" s="38" t="s">
        <v>9</v>
      </c>
      <c r="F56" s="14">
        <v>4.0599999999999996</v>
      </c>
      <c r="G56" s="14"/>
      <c r="H56" s="15"/>
      <c r="I56" s="14"/>
      <c r="J56" s="39"/>
      <c r="K56" s="31"/>
      <c r="L56" s="16"/>
      <c r="M56" s="17"/>
    </row>
    <row r="57" spans="1:17" ht="15.75" customHeight="1">
      <c r="A57" s="10">
        <v>48</v>
      </c>
      <c r="B57" s="18" t="s">
        <v>151</v>
      </c>
      <c r="C57" s="12" t="s">
        <v>150</v>
      </c>
      <c r="D57" s="18"/>
      <c r="E57" s="38" t="s">
        <v>9</v>
      </c>
      <c r="F57" s="14">
        <v>9.86</v>
      </c>
      <c r="G57" s="14"/>
      <c r="H57" s="15"/>
      <c r="I57" s="14"/>
      <c r="J57" s="39"/>
      <c r="K57" s="31"/>
      <c r="L57" s="16"/>
      <c r="M57" s="17"/>
    </row>
    <row r="58" spans="1:17" ht="15.75" customHeight="1">
      <c r="A58" s="10">
        <v>49</v>
      </c>
      <c r="B58" s="18" t="s">
        <v>105</v>
      </c>
      <c r="C58" s="12" t="s">
        <v>82</v>
      </c>
      <c r="D58" s="18"/>
      <c r="E58" s="38" t="s">
        <v>9</v>
      </c>
      <c r="F58" s="14">
        <v>2.41</v>
      </c>
      <c r="G58" s="14"/>
      <c r="H58" s="15"/>
      <c r="I58" s="14"/>
      <c r="J58" s="39"/>
      <c r="K58" s="31"/>
      <c r="L58" s="16"/>
      <c r="M58" s="17"/>
    </row>
    <row r="59" spans="1:17" ht="15.75" customHeight="1">
      <c r="A59" s="10">
        <v>50</v>
      </c>
      <c r="B59" s="18" t="s">
        <v>106</v>
      </c>
      <c r="C59" s="12" t="s">
        <v>83</v>
      </c>
      <c r="D59" s="18"/>
      <c r="E59" s="38" t="s">
        <v>9</v>
      </c>
      <c r="F59" s="14">
        <v>1.52</v>
      </c>
      <c r="G59" s="14"/>
      <c r="H59" s="15"/>
      <c r="I59" s="14"/>
      <c r="J59" s="39"/>
      <c r="K59" s="31"/>
      <c r="L59" s="16"/>
      <c r="M59" s="17"/>
    </row>
    <row r="60" spans="1:17" ht="15.75" customHeight="1">
      <c r="A60" s="10">
        <v>51</v>
      </c>
      <c r="B60" s="18" t="s">
        <v>154</v>
      </c>
      <c r="C60" s="12" t="s">
        <v>135</v>
      </c>
      <c r="D60" s="18"/>
      <c r="E60" s="38" t="s">
        <v>9</v>
      </c>
      <c r="F60" s="14">
        <v>3.83</v>
      </c>
      <c r="G60" s="14">
        <v>4.67</v>
      </c>
      <c r="H60" s="15">
        <v>50000</v>
      </c>
      <c r="I60" s="14">
        <f>G60*0.13</f>
        <v>0.60709999999999997</v>
      </c>
      <c r="J60" s="40">
        <f>G60*1.13</f>
        <v>5.277099999999999</v>
      </c>
      <c r="K60" s="31"/>
      <c r="L60" s="34">
        <f>95000/1.13/2</f>
        <v>42035.398230088496</v>
      </c>
      <c r="M60" s="17" t="s">
        <v>155</v>
      </c>
      <c r="P60" s="37"/>
      <c r="Q60" s="36"/>
    </row>
    <row r="61" spans="1:17" ht="15.75" customHeight="1">
      <c r="A61" s="10">
        <v>52</v>
      </c>
      <c r="B61" s="18" t="s">
        <v>119</v>
      </c>
      <c r="C61" s="12" t="s">
        <v>107</v>
      </c>
      <c r="D61" s="18"/>
      <c r="E61" s="38" t="s">
        <v>9</v>
      </c>
      <c r="F61" s="14">
        <v>3.83</v>
      </c>
      <c r="G61" s="14">
        <v>4.67</v>
      </c>
      <c r="H61" s="15">
        <v>50000</v>
      </c>
      <c r="I61" s="14">
        <f t="shared" ref="I61:I70" si="1">G61*0.13</f>
        <v>0.60709999999999997</v>
      </c>
      <c r="J61" s="40">
        <f t="shared" ref="J61:J70" si="2">G61*1.13</f>
        <v>5.277099999999999</v>
      </c>
      <c r="K61" s="31"/>
      <c r="L61" s="34">
        <f>95000/1.13/2</f>
        <v>42035.398230088496</v>
      </c>
      <c r="M61" s="17" t="s">
        <v>155</v>
      </c>
      <c r="P61" s="37"/>
    </row>
    <row r="62" spans="1:17" ht="15.75" customHeight="1">
      <c r="A62" s="10">
        <v>53</v>
      </c>
      <c r="B62" s="18" t="s">
        <v>120</v>
      </c>
      <c r="C62" s="12" t="s">
        <v>108</v>
      </c>
      <c r="D62" s="18"/>
      <c r="E62" s="38" t="s">
        <v>9</v>
      </c>
      <c r="F62" s="14">
        <v>1.73</v>
      </c>
      <c r="G62" s="14">
        <v>3.06</v>
      </c>
      <c r="H62" s="15">
        <v>50000</v>
      </c>
      <c r="I62" s="14">
        <f t="shared" si="1"/>
        <v>0.39780000000000004</v>
      </c>
      <c r="J62" s="40">
        <f t="shared" si="2"/>
        <v>3.4577999999999998</v>
      </c>
      <c r="K62" s="31"/>
      <c r="L62" s="34">
        <f>75000/1.13</f>
        <v>66371.681415929212</v>
      </c>
      <c r="M62" s="17"/>
      <c r="P62" s="37"/>
    </row>
    <row r="63" spans="1:17" ht="15.75" customHeight="1">
      <c r="A63" s="10">
        <v>54</v>
      </c>
      <c r="B63" s="18" t="s">
        <v>121</v>
      </c>
      <c r="C63" s="12" t="s">
        <v>109</v>
      </c>
      <c r="D63" s="18"/>
      <c r="E63" s="38" t="s">
        <v>9</v>
      </c>
      <c r="F63" s="14">
        <v>3.19</v>
      </c>
      <c r="G63" s="14">
        <v>4.3899999999999997</v>
      </c>
      <c r="H63" s="15">
        <v>50000</v>
      </c>
      <c r="I63" s="14">
        <f t="shared" si="1"/>
        <v>0.57069999999999999</v>
      </c>
      <c r="J63" s="40">
        <f t="shared" si="2"/>
        <v>4.9606999999999992</v>
      </c>
      <c r="K63" s="31"/>
      <c r="L63" s="34">
        <f>68000/1.13</f>
        <v>60176.991150442482</v>
      </c>
      <c r="M63" s="17"/>
      <c r="P63" s="37"/>
    </row>
    <row r="64" spans="1:17" ht="15.75" customHeight="1">
      <c r="A64" s="10">
        <v>55</v>
      </c>
      <c r="B64" s="18" t="s">
        <v>122</v>
      </c>
      <c r="C64" s="12" t="s">
        <v>110</v>
      </c>
      <c r="D64" s="18"/>
      <c r="E64" s="38" t="s">
        <v>9</v>
      </c>
      <c r="F64" s="14">
        <v>1.21</v>
      </c>
      <c r="G64" s="14">
        <v>2.1</v>
      </c>
      <c r="H64" s="15">
        <v>50000</v>
      </c>
      <c r="I64" s="14">
        <f t="shared" si="1"/>
        <v>0.27300000000000002</v>
      </c>
      <c r="J64" s="40">
        <f t="shared" si="2"/>
        <v>2.3729999999999998</v>
      </c>
      <c r="K64" s="31"/>
      <c r="L64" s="34">
        <f>50000/1.13</f>
        <v>44247.787610619474</v>
      </c>
      <c r="M64" s="17"/>
      <c r="P64" s="37"/>
    </row>
    <row r="65" spans="1:16" ht="15.75" customHeight="1">
      <c r="A65" s="10">
        <v>56</v>
      </c>
      <c r="B65" s="18" t="s">
        <v>123</v>
      </c>
      <c r="C65" s="12" t="s">
        <v>136</v>
      </c>
      <c r="D65" s="18"/>
      <c r="E65" s="38" t="s">
        <v>9</v>
      </c>
      <c r="F65" s="14">
        <v>0.84</v>
      </c>
      <c r="G65" s="14">
        <v>1.4</v>
      </c>
      <c r="H65" s="15">
        <v>50000</v>
      </c>
      <c r="I65" s="14">
        <f t="shared" si="1"/>
        <v>0.182</v>
      </c>
      <c r="J65" s="40">
        <f t="shared" si="2"/>
        <v>1.5819999999999999</v>
      </c>
      <c r="K65" s="31"/>
      <c r="L65" s="34">
        <f>63000/1.13/2</f>
        <v>27876.106194690266</v>
      </c>
      <c r="M65" s="17" t="s">
        <v>155</v>
      </c>
      <c r="N65" s="17" t="s">
        <v>155</v>
      </c>
      <c r="P65" s="37"/>
    </row>
    <row r="66" spans="1:16" ht="15.75" customHeight="1">
      <c r="A66" s="10">
        <v>57</v>
      </c>
      <c r="B66" s="18" t="s">
        <v>124</v>
      </c>
      <c r="C66" s="12" t="s">
        <v>111</v>
      </c>
      <c r="D66" s="18"/>
      <c r="E66" s="38" t="s">
        <v>9</v>
      </c>
      <c r="F66" s="14">
        <v>0.84</v>
      </c>
      <c r="G66" s="14">
        <v>1.4</v>
      </c>
      <c r="H66" s="15">
        <v>50000</v>
      </c>
      <c r="I66" s="14">
        <f t="shared" si="1"/>
        <v>0.182</v>
      </c>
      <c r="J66" s="40">
        <f t="shared" si="2"/>
        <v>1.5819999999999999</v>
      </c>
      <c r="K66" s="31"/>
      <c r="L66" s="34">
        <f>63000/1.13/2</f>
        <v>27876.106194690266</v>
      </c>
      <c r="M66" s="17" t="s">
        <v>155</v>
      </c>
      <c r="P66" s="37"/>
    </row>
    <row r="67" spans="1:16" ht="15.75" customHeight="1">
      <c r="A67" s="10">
        <v>58</v>
      </c>
      <c r="B67" s="18" t="s">
        <v>125</v>
      </c>
      <c r="C67" s="12" t="s">
        <v>112</v>
      </c>
      <c r="D67" s="18"/>
      <c r="E67" s="38" t="s">
        <v>9</v>
      </c>
      <c r="F67" s="14">
        <v>0.8</v>
      </c>
      <c r="G67" s="14">
        <v>1.6</v>
      </c>
      <c r="H67" s="15">
        <v>50000</v>
      </c>
      <c r="I67" s="14">
        <f t="shared" si="1"/>
        <v>0.20800000000000002</v>
      </c>
      <c r="J67" s="40">
        <f t="shared" si="2"/>
        <v>1.8079999999999998</v>
      </c>
      <c r="K67" s="31"/>
      <c r="L67" s="34">
        <f>45000/1.13</f>
        <v>39823.008849557526</v>
      </c>
      <c r="M67" s="17"/>
      <c r="P67" s="37"/>
    </row>
    <row r="68" spans="1:16" ht="15.75" customHeight="1">
      <c r="A68" s="10">
        <v>59</v>
      </c>
      <c r="B68" s="18" t="s">
        <v>126</v>
      </c>
      <c r="C68" s="12" t="s">
        <v>113</v>
      </c>
      <c r="D68" s="18"/>
      <c r="E68" s="38" t="s">
        <v>9</v>
      </c>
      <c r="F68" s="14">
        <v>1.4</v>
      </c>
      <c r="G68" s="14">
        <v>2.8</v>
      </c>
      <c r="H68" s="15">
        <v>50000</v>
      </c>
      <c r="I68" s="14">
        <f t="shared" si="1"/>
        <v>0.36399999999999999</v>
      </c>
      <c r="J68" s="40">
        <f t="shared" si="2"/>
        <v>3.1639999999999997</v>
      </c>
      <c r="K68" s="31"/>
      <c r="L68" s="34">
        <f>79000/1.13</f>
        <v>69911.504424778774</v>
      </c>
      <c r="M68" s="17"/>
      <c r="P68" s="37"/>
    </row>
    <row r="69" spans="1:16" ht="15.75" customHeight="1">
      <c r="A69" s="10">
        <v>60</v>
      </c>
      <c r="B69" s="18" t="s">
        <v>127</v>
      </c>
      <c r="C69" s="12" t="s">
        <v>114</v>
      </c>
      <c r="D69" s="18"/>
      <c r="E69" s="38" t="s">
        <v>9</v>
      </c>
      <c r="F69" s="14">
        <v>0.56000000000000005</v>
      </c>
      <c r="G69" s="14">
        <v>1.66</v>
      </c>
      <c r="H69" s="15">
        <v>50000</v>
      </c>
      <c r="I69" s="14">
        <f t="shared" si="1"/>
        <v>0.21579999999999999</v>
      </c>
      <c r="J69" s="40">
        <f t="shared" si="2"/>
        <v>1.8757999999999997</v>
      </c>
      <c r="K69" s="31"/>
      <c r="L69" s="34">
        <f>62000/1.13</f>
        <v>54867.256637168146</v>
      </c>
      <c r="M69" s="17"/>
      <c r="P69" s="37"/>
    </row>
    <row r="70" spans="1:16" ht="15.75" customHeight="1">
      <c r="A70" s="10">
        <v>61</v>
      </c>
      <c r="B70" s="18" t="s">
        <v>128</v>
      </c>
      <c r="C70" s="12" t="s">
        <v>115</v>
      </c>
      <c r="D70" s="18"/>
      <c r="E70" s="38" t="s">
        <v>9</v>
      </c>
      <c r="F70" s="14">
        <v>1.61</v>
      </c>
      <c r="G70" s="14">
        <v>3.01</v>
      </c>
      <c r="H70" s="15">
        <v>50000</v>
      </c>
      <c r="I70" s="14">
        <f t="shared" si="1"/>
        <v>0.39129999999999998</v>
      </c>
      <c r="J70" s="40">
        <f t="shared" si="2"/>
        <v>3.4012999999999995</v>
      </c>
      <c r="K70" s="31"/>
      <c r="L70" s="34">
        <f>79000/1.13</f>
        <v>69911.504424778774</v>
      </c>
      <c r="M70" s="17"/>
      <c r="P70" s="37"/>
    </row>
    <row r="71" spans="1:16" ht="15.75" customHeight="1">
      <c r="A71" s="10">
        <v>62</v>
      </c>
      <c r="B71" s="18" t="s">
        <v>129</v>
      </c>
      <c r="C71" s="12" t="s">
        <v>116</v>
      </c>
      <c r="D71" s="18"/>
      <c r="E71" s="38" t="s">
        <v>9</v>
      </c>
      <c r="F71" s="14">
        <v>1.49</v>
      </c>
      <c r="G71" s="14"/>
      <c r="H71" s="15"/>
      <c r="I71" s="14"/>
      <c r="J71" s="39"/>
      <c r="K71" s="31"/>
      <c r="L71" s="16"/>
      <c r="M71" s="17"/>
    </row>
    <row r="72" spans="1:16" ht="15.75" customHeight="1">
      <c r="A72" s="10">
        <v>63</v>
      </c>
      <c r="B72" s="18" t="s">
        <v>130</v>
      </c>
      <c r="C72" s="12" t="s">
        <v>117</v>
      </c>
      <c r="D72" s="18"/>
      <c r="E72" s="38" t="s">
        <v>9</v>
      </c>
      <c r="F72" s="14">
        <v>1.32</v>
      </c>
      <c r="G72" s="14"/>
      <c r="H72" s="15"/>
      <c r="I72" s="14"/>
      <c r="J72" s="39"/>
      <c r="K72" s="31"/>
      <c r="L72" s="16"/>
      <c r="M72" s="17"/>
    </row>
    <row r="73" spans="1:16" ht="15.75" customHeight="1">
      <c r="A73" s="10">
        <v>64</v>
      </c>
      <c r="B73" s="18" t="s">
        <v>152</v>
      </c>
      <c r="C73" s="12" t="s">
        <v>118</v>
      </c>
      <c r="D73" s="18"/>
      <c r="E73" s="38" t="s">
        <v>9</v>
      </c>
      <c r="F73" s="14">
        <v>3.1</v>
      </c>
      <c r="G73" s="14"/>
      <c r="H73" s="15"/>
      <c r="I73" s="14"/>
      <c r="J73" s="39"/>
      <c r="K73" s="31"/>
      <c r="L73" s="16"/>
      <c r="M73" s="17"/>
    </row>
    <row r="74" spans="1:16" ht="14.25">
      <c r="A74" s="19"/>
      <c r="B74" s="20"/>
      <c r="C74" s="19"/>
      <c r="D74" s="21"/>
      <c r="E74" s="22"/>
      <c r="F74" s="19"/>
      <c r="G74" s="19"/>
      <c r="H74" s="23"/>
      <c r="I74" s="23"/>
      <c r="J74" s="23"/>
      <c r="K74" s="23"/>
      <c r="L74" s="23"/>
      <c r="M74" s="19"/>
    </row>
    <row r="75" spans="1:16" ht="27.75" customHeight="1">
      <c r="A75" s="48" t="s">
        <v>10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</row>
    <row r="76" spans="1:16" ht="14.25">
      <c r="A76" s="49" t="s">
        <v>143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</row>
    <row r="77" spans="1:16" ht="29.25" customHeight="1">
      <c r="A77" s="49" t="s">
        <v>11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</row>
    <row r="78" spans="1:16" ht="14.25">
      <c r="A78" s="45" t="s">
        <v>12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</row>
    <row r="79" spans="1:16" ht="14.25">
      <c r="A79" s="24"/>
      <c r="B79" s="25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</row>
    <row r="80" spans="1:16" ht="19.5" customHeight="1">
      <c r="A80" s="26" t="s">
        <v>13</v>
      </c>
      <c r="B80" s="27"/>
      <c r="C80" s="28"/>
      <c r="D80" s="29" t="s">
        <v>14</v>
      </c>
      <c r="E80" s="28"/>
      <c r="F80" s="30"/>
      <c r="G80" s="30"/>
      <c r="H80" s="30"/>
      <c r="I80" s="30"/>
      <c r="J80" s="30"/>
      <c r="K80" s="30"/>
      <c r="L80" s="30"/>
      <c r="M80" s="30"/>
    </row>
    <row r="81" spans="1:13" ht="14.25">
      <c r="A81" s="28"/>
      <c r="B81" s="27"/>
      <c r="C81" s="28"/>
      <c r="D81" s="28"/>
      <c r="E81" s="28"/>
      <c r="F81" s="30"/>
      <c r="G81" s="30"/>
      <c r="H81" s="28"/>
      <c r="I81" s="28"/>
      <c r="J81" s="28"/>
      <c r="K81" s="28"/>
      <c r="L81" s="28"/>
      <c r="M81" s="28"/>
    </row>
    <row r="82" spans="1:13" ht="21" customHeight="1">
      <c r="A82" s="26" t="s">
        <v>15</v>
      </c>
      <c r="B82" s="26"/>
      <c r="C82" s="24"/>
      <c r="D82" s="26" t="s">
        <v>15</v>
      </c>
      <c r="E82" s="24"/>
      <c r="F82" s="30"/>
      <c r="G82" s="30"/>
      <c r="H82" s="30"/>
      <c r="I82" s="30"/>
      <c r="J82" s="30"/>
      <c r="K82" s="30"/>
      <c r="L82" s="30"/>
      <c r="M82" s="30"/>
    </row>
  </sheetData>
  <mergeCells count="20">
    <mergeCell ref="A78:M78"/>
    <mergeCell ref="J8:J9"/>
    <mergeCell ref="K8:K9"/>
    <mergeCell ref="A75:M75"/>
    <mergeCell ref="A76:M76"/>
    <mergeCell ref="A77:M77"/>
    <mergeCell ref="F8:H8"/>
    <mergeCell ref="I8:I9"/>
    <mergeCell ref="L8:L9"/>
    <mergeCell ref="M8:M9"/>
    <mergeCell ref="A8:A9"/>
    <mergeCell ref="B8:B9"/>
    <mergeCell ref="C8:C9"/>
    <mergeCell ref="D8:D9"/>
    <mergeCell ref="E8:E9"/>
    <mergeCell ref="A1:M1"/>
    <mergeCell ref="A3:M3"/>
    <mergeCell ref="A4:M4"/>
    <mergeCell ref="A5:M5"/>
    <mergeCell ref="A6:M6"/>
  </mergeCells>
  <phoneticPr fontId="4" type="noConversion"/>
  <pageMargins left="0.23622047244094488" right="0.23622047244094488" top="0.55118110236220474" bottom="0.3543307086614173" header="0.31496062992125984" footer="0.31496062992125984"/>
  <pageSetup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2021-11-11T09:15:39Z</dcterms:modified>
</cp:coreProperties>
</file>