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面套\山东金达\"/>
    </mc:Choice>
  </mc:AlternateContent>
  <bookViews>
    <workbookView xWindow="0" yWindow="0" windowWidth="24000" windowHeight="9840" tabRatio="926"/>
  </bookViews>
  <sheets>
    <sheet name="建议" sheetId="9" r:id="rId1"/>
  </sheets>
  <definedNames>
    <definedName name="_xlnm._FilterDatabase" localSheetId="0" hidden="1">建议!$A$8:$XCQ$34</definedName>
    <definedName name="_xlnm.Print_Area" localSheetId="0">建议!$A$1:$N$40</definedName>
  </definedNames>
  <calcPr calcId="162913"/>
</workbook>
</file>

<file path=xl/calcChain.xml><?xml version="1.0" encoding="utf-8"?>
<calcChain xmlns="http://schemas.openxmlformats.org/spreadsheetml/2006/main">
  <c r="Q10" i="9" l="1"/>
  <c r="Q11" i="9"/>
  <c r="Q12" i="9"/>
  <c r="Q13" i="9"/>
  <c r="Q14" i="9"/>
  <c r="Q15" i="9"/>
  <c r="Q16" i="9"/>
  <c r="Q17" i="9"/>
  <c r="Q20" i="9"/>
  <c r="Q21" i="9"/>
  <c r="Q22" i="9"/>
  <c r="Q23" i="9"/>
  <c r="Q25" i="9"/>
  <c r="Q26" i="9"/>
  <c r="Q27" i="9"/>
  <c r="Q28" i="9"/>
  <c r="Q29" i="9"/>
  <c r="Q9" i="9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M13" i="9" l="1"/>
  <c r="M22" i="9"/>
  <c r="M16" i="9"/>
  <c r="M25" i="9"/>
  <c r="M10" i="9"/>
  <c r="M19" i="9"/>
  <c r="M28" i="9"/>
  <c r="M9" i="9"/>
  <c r="M12" i="9"/>
  <c r="M15" i="9"/>
  <c r="M18" i="9"/>
  <c r="M21" i="9"/>
  <c r="M24" i="9"/>
  <c r="M27" i="9"/>
  <c r="M11" i="9"/>
  <c r="M14" i="9"/>
  <c r="M17" i="9"/>
  <c r="M20" i="9"/>
  <c r="M23" i="9"/>
  <c r="M26" i="9"/>
  <c r="M29" i="9"/>
</calcChain>
</file>

<file path=xl/sharedStrings.xml><?xml version="1.0" encoding="utf-8"?>
<sst xmlns="http://schemas.openxmlformats.org/spreadsheetml/2006/main" count="103" uniqueCount="82">
  <si>
    <t>零部件采购价格协议</t>
  </si>
  <si>
    <t xml:space="preserve">                                                协议编号：QQ-HBZYXY-2021-039-02</t>
  </si>
  <si>
    <t>甲方：潍坊光华荣昌汽车技术有限公司</t>
  </si>
  <si>
    <r>
      <rPr>
        <sz val="12"/>
        <rFont val="楷体"/>
        <family val="3"/>
        <charset val="134"/>
      </rPr>
      <t>乙方：</t>
    </r>
    <r>
      <rPr>
        <u/>
        <sz val="12"/>
        <rFont val="楷体"/>
        <family val="3"/>
        <charset val="134"/>
      </rPr>
      <t xml:space="preserve"> 山东金达汽车部件制造有限公司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</si>
  <si>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</si>
  <si>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</si>
  <si>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</si>
  <si>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</si>
  <si>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</si>
  <si>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</si>
  <si>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</si>
  <si>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</si>
  <si>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</si>
  <si>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</si>
  <si>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</si>
  <si>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</si>
  <si>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</si>
  <si>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2021年（潍坊）</t>
  </si>
  <si>
    <t>2021年（河北）</t>
  </si>
  <si>
    <t>模检具总价</t>
  </si>
  <si>
    <t>摊销费</t>
  </si>
  <si>
    <t>摊销方式</t>
  </si>
  <si>
    <t>2021年</t>
  </si>
  <si>
    <t>SLT0000684</t>
  </si>
  <si>
    <t>M3出口80正司机背布套</t>
  </si>
  <si>
    <t>件</t>
  </si>
  <si>
    <t>SLT0000685</t>
  </si>
  <si>
    <t>M3出口80正司机座布套</t>
  </si>
  <si>
    <t>SLT0000704</t>
  </si>
  <si>
    <t>M3出口1880副背布套</t>
  </si>
  <si>
    <t>SLT0000705</t>
  </si>
  <si>
    <t>M3出口1880副座布套</t>
  </si>
  <si>
    <t>SLT0000706</t>
  </si>
  <si>
    <t>M3出口1880小背布套</t>
  </si>
  <si>
    <t>SLT0000772</t>
  </si>
  <si>
    <t>M3出口1995卧铺布套</t>
  </si>
  <si>
    <t>SLT0000707</t>
  </si>
  <si>
    <t>M3出口1995副背布套</t>
  </si>
  <si>
    <t>SLT0000708</t>
  </si>
  <si>
    <t>M3出口1995副座布套</t>
  </si>
  <si>
    <t>SLT0000709</t>
  </si>
  <si>
    <t>M3出口1995小背布套</t>
  </si>
  <si>
    <t>M3右舵80司机背布套</t>
  </si>
  <si>
    <t>SLT0000049</t>
  </si>
  <si>
    <t>M3右舵80司机座布套</t>
  </si>
  <si>
    <t>SLT0000138</t>
  </si>
  <si>
    <t>M3右舵1995副背布套</t>
  </si>
  <si>
    <t>SLT0000139</t>
  </si>
  <si>
    <t>M3右舵1995小背布套</t>
  </si>
  <si>
    <t>SLT0000140</t>
  </si>
  <si>
    <t>M3右舵1995副座布套</t>
  </si>
  <si>
    <t>SLT0000165</t>
  </si>
  <si>
    <t>M3右舵1995卧铺座套</t>
  </si>
  <si>
    <t>SLT0002294</t>
  </si>
  <si>
    <t>2019款欧马可升级1995卧铺</t>
  </si>
  <si>
    <t>SLT0000719</t>
  </si>
  <si>
    <t>右舵1695副司机背布套</t>
  </si>
  <si>
    <t>SLT0000720</t>
  </si>
  <si>
    <t>右舵1695副司机座布套</t>
  </si>
  <si>
    <t>SLT0000092</t>
  </si>
  <si>
    <t>M3右舵80小背布套</t>
  </si>
  <si>
    <t>SLT0000091</t>
  </si>
  <si>
    <t>M3右舵80副背布套</t>
  </si>
  <si>
    <t>SLT0000090</t>
  </si>
  <si>
    <t>M3右舵80副垫布套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</si>
  <si>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</si>
  <si>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三、含税价格和未税价格发生冲突时，以未税价格为准；执行期从 供货之日起至 2021 年 12 月 31 日(遇市场价格变动经双方协商同意后可调整)。</t>
  </si>
  <si>
    <t>四、产品的数量依据甲方具体采购产品时另行向乙方发出的采购订单。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</si>
  <si>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</si>
  <si>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</si>
  <si>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</si>
  <si>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</si>
  <si>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</si>
  <si>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</si>
  <si>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</si>
  <si>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</si>
  <si>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</si>
  <si>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2020年价格</t>
    <phoneticPr fontId="19" type="noConversion"/>
  </si>
  <si>
    <t>差异</t>
    <phoneticPr fontId="19" type="noConversion"/>
  </si>
  <si>
    <t>差异率</t>
    <phoneticPr fontId="19" type="noConversion"/>
  </si>
  <si>
    <t>目标极限价格</t>
    <phoneticPr fontId="19" type="noConversion"/>
  </si>
  <si>
    <t>SLT0000048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</si>
</sst>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00_);[Red]\(0.0000\)"/>
    <numFmt numFmtId="179" formatCode="0.00_);[Red]\(0.00\)"/>
  </numFmts>
  <fonts count="20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theme="1"/>
      <name val="Times New Roman"/>
      <family val="1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color indexed="8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8C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49" fontId="2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horizontal="center" vertical="center"/>
    </xf>
    <xf numFmtId="178" fontId="1" fillId="2" borderId="0" xfId="5" applyNumberFormat="1" applyFont="1" applyFill="1" applyAlignment="1">
      <alignment horizontal="center" vertical="center"/>
    </xf>
    <xf numFmtId="0" fontId="1" fillId="2" borderId="0" xfId="5" applyFont="1" applyFill="1" applyAlignment="1">
      <alignment horizontal="center" vertical="center" shrinkToFit="1"/>
    </xf>
    <xf numFmtId="0" fontId="1" fillId="2" borderId="0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0" fontId="6" fillId="2" borderId="1" xfId="5" applyFont="1" applyFill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9" fontId="7" fillId="0" borderId="1" xfId="7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179" fontId="6" fillId="2" borderId="1" xfId="5" applyNumberFormat="1" applyFont="1" applyFill="1" applyBorder="1" applyAlignment="1">
      <alignment horizontal="center" vertical="center" shrinkToFit="1"/>
    </xf>
    <xf numFmtId="0" fontId="14" fillId="0" borderId="1" xfId="5" applyFont="1" applyFill="1" applyBorder="1" applyAlignment="1">
      <alignment horizontal="center" vertical="center" shrinkToFit="1"/>
    </xf>
    <xf numFmtId="0" fontId="1" fillId="0" borderId="0" xfId="5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8" fontId="5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 shrinkToFit="1"/>
    </xf>
    <xf numFmtId="178" fontId="1" fillId="0" borderId="0" xfId="5" applyNumberFormat="1" applyFont="1" applyFill="1" applyAlignment="1">
      <alignment vertical="center"/>
    </xf>
    <xf numFmtId="0" fontId="1" fillId="0" borderId="0" xfId="5" applyFont="1" applyFill="1" applyAlignment="1">
      <alignment vertical="center" shrinkToFit="1"/>
    </xf>
    <xf numFmtId="0" fontId="11" fillId="0" borderId="0" xfId="5" applyFont="1" applyFill="1">
      <alignment vertical="center"/>
    </xf>
    <xf numFmtId="0" fontId="4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shrinkToFit="1"/>
    </xf>
    <xf numFmtId="178" fontId="7" fillId="0" borderId="1" xfId="1" applyNumberFormat="1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vertical="center"/>
    </xf>
    <xf numFmtId="0" fontId="1" fillId="2" borderId="1" xfId="5" applyFont="1" applyFill="1" applyBorder="1" applyAlignment="1">
      <alignment horizontal="center"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179" fontId="6" fillId="2" borderId="1" xfId="5" applyNumberFormat="1" applyFont="1" applyFill="1" applyBorder="1" applyAlignment="1">
      <alignment horizontal="center" vertical="center" shrinkToFit="1"/>
    </xf>
    <xf numFmtId="0" fontId="1" fillId="2" borderId="1" xfId="5" applyFont="1" applyFill="1" applyBorder="1" applyAlignment="1">
      <alignment horizontal="center" vertical="center"/>
    </xf>
    <xf numFmtId="179" fontId="6" fillId="2" borderId="0" xfId="5" applyNumberFormat="1" applyFont="1" applyFill="1" applyBorder="1" applyAlignment="1">
      <alignment horizontal="center" vertical="center" shrinkToFit="1"/>
    </xf>
    <xf numFmtId="0" fontId="11" fillId="0" borderId="1" xfId="5" applyFont="1" applyFill="1" applyBorder="1">
      <alignment vertical="center"/>
    </xf>
    <xf numFmtId="179" fontId="1" fillId="2" borderId="1" xfId="5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5"/>
    <cellStyle name="常规 2 10" xfId="4"/>
    <cellStyle name="常规 2 2" xfId="3"/>
    <cellStyle name="常规 2 2 10" xfId="6"/>
    <cellStyle name="常规 2 2 3" xfId="2"/>
    <cellStyle name="常规 2 2 6" xfId="1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62"/>
  <sheetViews>
    <sheetView tabSelected="1" zoomScale="85" zoomScaleNormal="85" zoomScaleSheetLayoutView="70" workbookViewId="0">
      <pane xSplit="14" ySplit="8" topLeftCell="O18" activePane="bottomRight" state="frozen"/>
      <selection pane="topRight" activeCell="O1" sqref="O1"/>
      <selection pane="bottomLeft" activeCell="A9" sqref="A9"/>
      <selection pane="bottomRight" activeCell="O24" sqref="O24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7.875" style="7" customWidth="1"/>
    <col min="7" max="7" width="8.25" style="7" customWidth="1"/>
    <col min="8" max="8" width="9.375" style="7" hidden="1" customWidth="1"/>
    <col min="9" max="9" width="8.5" style="7" hidden="1" customWidth="1"/>
    <col min="10" max="10" width="16" style="7" hidden="1" customWidth="1"/>
    <col min="11" max="11" width="10.5" style="7" hidden="1" customWidth="1"/>
    <col min="12" max="12" width="9.75" style="7" hidden="1" customWidth="1"/>
    <col min="13" max="13" width="12.75" style="7" hidden="1" customWidth="1"/>
    <col min="14" max="14" width="15.25" style="8" hidden="1" customWidth="1"/>
    <col min="15" max="15" width="12.125" style="8" customWidth="1"/>
    <col min="16" max="16" width="11" style="9" customWidth="1"/>
    <col min="17" max="17" width="10" style="3" customWidth="1"/>
    <col min="18" max="18" width="10.125" style="3" customWidth="1"/>
    <col min="19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3" width="9" style="3" customWidth="1"/>
    <col min="16384" max="16384" width="9" style="3"/>
  </cols>
  <sheetData>
    <row r="1" spans="1:18" ht="22.5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0"/>
    </row>
    <row r="2" spans="1:18" ht="16.5" customHeight="1" x14ac:dyDescent="0.1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1"/>
    </row>
    <row r="3" spans="1:18" x14ac:dyDescent="0.1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2"/>
    </row>
    <row r="4" spans="1:18" ht="21" customHeight="1" x14ac:dyDescent="0.1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12"/>
    </row>
    <row r="5" spans="1:18" x14ac:dyDescent="0.15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13"/>
    </row>
    <row r="6" spans="1:18" x14ac:dyDescent="0.1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4"/>
    </row>
    <row r="7" spans="1:18" ht="60" customHeight="1" x14ac:dyDescent="0.15">
      <c r="A7" s="54" t="s">
        <v>6</v>
      </c>
      <c r="B7" s="55" t="s">
        <v>7</v>
      </c>
      <c r="C7" s="56" t="s">
        <v>8</v>
      </c>
      <c r="D7" s="56" t="s">
        <v>9</v>
      </c>
      <c r="E7" s="57" t="s">
        <v>10</v>
      </c>
      <c r="F7" s="48" t="s">
        <v>11</v>
      </c>
      <c r="G7" s="48"/>
      <c r="H7" s="49" t="s">
        <v>12</v>
      </c>
      <c r="I7" s="49"/>
      <c r="J7" s="49"/>
      <c r="K7" s="33" t="s">
        <v>13</v>
      </c>
      <c r="L7" s="33" t="s">
        <v>14</v>
      </c>
      <c r="M7" s="33" t="s">
        <v>15</v>
      </c>
      <c r="N7" s="58" t="s">
        <v>16</v>
      </c>
      <c r="O7" s="60"/>
    </row>
    <row r="8" spans="1:18" ht="28.5" customHeight="1" x14ac:dyDescent="0.15">
      <c r="A8" s="54"/>
      <c r="B8" s="55"/>
      <c r="C8" s="56"/>
      <c r="D8" s="56"/>
      <c r="E8" s="57"/>
      <c r="F8" s="16" t="s">
        <v>17</v>
      </c>
      <c r="G8" s="16" t="s">
        <v>18</v>
      </c>
      <c r="H8" s="17" t="s">
        <v>19</v>
      </c>
      <c r="I8" s="17" t="s">
        <v>20</v>
      </c>
      <c r="J8" s="17" t="s">
        <v>21</v>
      </c>
      <c r="K8" s="50" t="s">
        <v>22</v>
      </c>
      <c r="L8" s="50"/>
      <c r="M8" s="50"/>
      <c r="N8" s="58"/>
      <c r="O8" s="34" t="s">
        <v>80</v>
      </c>
      <c r="P8" s="59" t="s">
        <v>77</v>
      </c>
      <c r="Q8" s="59" t="s">
        <v>78</v>
      </c>
      <c r="R8" s="59" t="s">
        <v>79</v>
      </c>
    </row>
    <row r="9" spans="1:18" ht="21.75" customHeight="1" x14ac:dyDescent="0.15">
      <c r="A9" s="18">
        <v>1</v>
      </c>
      <c r="B9" s="19" t="s">
        <v>23</v>
      </c>
      <c r="C9" s="19" t="s">
        <v>24</v>
      </c>
      <c r="D9" s="15"/>
      <c r="E9" s="20" t="s">
        <v>25</v>
      </c>
      <c r="F9" s="21">
        <v>30.36</v>
      </c>
      <c r="G9" s="21">
        <v>30.36</v>
      </c>
      <c r="H9" s="17">
        <v>0</v>
      </c>
      <c r="I9" s="17">
        <v>0</v>
      </c>
      <c r="J9" s="17">
        <v>0</v>
      </c>
      <c r="K9" s="33">
        <f t="shared" ref="K9:K29" si="0">G9</f>
        <v>30.36</v>
      </c>
      <c r="L9" s="33">
        <f t="shared" ref="L9:L29" si="1">K9*0.13</f>
        <v>3.9468000000000001</v>
      </c>
      <c r="M9" s="33">
        <f t="shared" ref="M9:M29" si="2">K9*1.13</f>
        <v>34.306799999999996</v>
      </c>
      <c r="N9" s="34"/>
      <c r="O9" s="34">
        <v>30.688178399999998</v>
      </c>
      <c r="P9" s="59"/>
      <c r="Q9" s="62">
        <f>G9-O9</f>
        <v>-0.32817839999999876</v>
      </c>
      <c r="R9" s="59"/>
    </row>
    <row r="10" spans="1:18" ht="21.75" customHeight="1" x14ac:dyDescent="0.15">
      <c r="A10" s="18">
        <v>2</v>
      </c>
      <c r="B10" s="19" t="s">
        <v>26</v>
      </c>
      <c r="C10" s="19" t="s">
        <v>27</v>
      </c>
      <c r="D10" s="15"/>
      <c r="E10" s="20" t="s">
        <v>25</v>
      </c>
      <c r="F10" s="21">
        <v>16.46</v>
      </c>
      <c r="G10" s="21">
        <v>16.46</v>
      </c>
      <c r="H10" s="17">
        <v>0</v>
      </c>
      <c r="I10" s="17">
        <v>0</v>
      </c>
      <c r="J10" s="17">
        <v>0</v>
      </c>
      <c r="K10" s="33">
        <f t="shared" si="0"/>
        <v>16.46</v>
      </c>
      <c r="L10" s="33">
        <f t="shared" si="1"/>
        <v>2.1398000000000001</v>
      </c>
      <c r="M10" s="33">
        <f t="shared" si="2"/>
        <v>18.599799999999998</v>
      </c>
      <c r="N10" s="34"/>
      <c r="O10" s="34">
        <v>16.276671840000002</v>
      </c>
      <c r="P10" s="59"/>
      <c r="Q10" s="62">
        <f t="shared" ref="Q10:Q29" si="3">G10-O10</f>
        <v>0.18332815999999852</v>
      </c>
      <c r="R10" s="59"/>
    </row>
    <row r="11" spans="1:18" ht="21.75" customHeight="1" x14ac:dyDescent="0.15">
      <c r="A11" s="18">
        <v>3</v>
      </c>
      <c r="B11" s="19" t="s">
        <v>28</v>
      </c>
      <c r="C11" s="19" t="s">
        <v>29</v>
      </c>
      <c r="D11" s="15"/>
      <c r="E11" s="20" t="s">
        <v>25</v>
      </c>
      <c r="F11" s="21">
        <v>23.47</v>
      </c>
      <c r="G11" s="21">
        <v>23.47</v>
      </c>
      <c r="H11" s="17">
        <v>0</v>
      </c>
      <c r="I11" s="17">
        <v>0</v>
      </c>
      <c r="J11" s="17">
        <v>0</v>
      </c>
      <c r="K11" s="33">
        <f t="shared" si="0"/>
        <v>23.47</v>
      </c>
      <c r="L11" s="33">
        <f t="shared" si="1"/>
        <v>3.0510999999999999</v>
      </c>
      <c r="M11" s="33">
        <f t="shared" si="2"/>
        <v>26.521099999999997</v>
      </c>
      <c r="N11" s="34"/>
      <c r="O11" s="34">
        <v>22.81308744</v>
      </c>
      <c r="P11" s="59"/>
      <c r="Q11" s="62">
        <f t="shared" si="3"/>
        <v>0.65691255999999854</v>
      </c>
      <c r="R11" s="59"/>
    </row>
    <row r="12" spans="1:18" ht="21.75" customHeight="1" x14ac:dyDescent="0.15">
      <c r="A12" s="18">
        <v>4</v>
      </c>
      <c r="B12" s="19" t="s">
        <v>30</v>
      </c>
      <c r="C12" s="19" t="s">
        <v>31</v>
      </c>
      <c r="D12" s="15"/>
      <c r="E12" s="20" t="s">
        <v>25</v>
      </c>
      <c r="F12" s="21">
        <v>30.23</v>
      </c>
      <c r="G12" s="21">
        <v>30.23</v>
      </c>
      <c r="H12" s="17">
        <v>0</v>
      </c>
      <c r="I12" s="17">
        <v>0</v>
      </c>
      <c r="J12" s="17">
        <v>0</v>
      </c>
      <c r="K12" s="33">
        <f t="shared" si="0"/>
        <v>30.23</v>
      </c>
      <c r="L12" s="33">
        <f t="shared" si="1"/>
        <v>3.9299000000000004</v>
      </c>
      <c r="M12" s="33">
        <f t="shared" si="2"/>
        <v>34.1599</v>
      </c>
      <c r="N12" s="34"/>
      <c r="O12" s="34">
        <v>27.549999840000002</v>
      </c>
      <c r="P12" s="59"/>
      <c r="Q12" s="62">
        <f t="shared" si="3"/>
        <v>2.6800001599999987</v>
      </c>
      <c r="R12" s="59"/>
    </row>
    <row r="13" spans="1:18" ht="21.75" customHeight="1" x14ac:dyDescent="0.15">
      <c r="A13" s="18">
        <v>5</v>
      </c>
      <c r="B13" s="19" t="s">
        <v>32</v>
      </c>
      <c r="C13" s="19" t="s">
        <v>33</v>
      </c>
      <c r="D13" s="15"/>
      <c r="E13" s="20" t="s">
        <v>25</v>
      </c>
      <c r="F13" s="21">
        <v>12.49</v>
      </c>
      <c r="G13" s="21">
        <v>12.49</v>
      </c>
      <c r="H13" s="17">
        <v>0</v>
      </c>
      <c r="I13" s="17">
        <v>0</v>
      </c>
      <c r="J13" s="17">
        <v>0</v>
      </c>
      <c r="K13" s="33">
        <f t="shared" si="0"/>
        <v>12.49</v>
      </c>
      <c r="L13" s="33">
        <f t="shared" si="1"/>
        <v>1.6237000000000001</v>
      </c>
      <c r="M13" s="33">
        <f t="shared" si="2"/>
        <v>14.1137</v>
      </c>
      <c r="N13" s="34"/>
      <c r="O13" s="34">
        <v>10.259206056000002</v>
      </c>
      <c r="P13" s="59"/>
      <c r="Q13" s="62">
        <f t="shared" si="3"/>
        <v>2.2307939439999984</v>
      </c>
      <c r="R13" s="59"/>
    </row>
    <row r="14" spans="1:18" ht="21.75" customHeight="1" x14ac:dyDescent="0.15">
      <c r="A14" s="18">
        <v>6</v>
      </c>
      <c r="B14" s="19" t="s">
        <v>34</v>
      </c>
      <c r="C14" s="19" t="s">
        <v>35</v>
      </c>
      <c r="D14" s="15"/>
      <c r="E14" s="20" t="s">
        <v>25</v>
      </c>
      <c r="F14" s="21">
        <v>39.4</v>
      </c>
      <c r="G14" s="21">
        <v>39.4</v>
      </c>
      <c r="H14" s="17">
        <v>0</v>
      </c>
      <c r="I14" s="17">
        <v>0</v>
      </c>
      <c r="J14" s="17">
        <v>0</v>
      </c>
      <c r="K14" s="33">
        <f t="shared" si="0"/>
        <v>39.4</v>
      </c>
      <c r="L14" s="33">
        <f t="shared" si="1"/>
        <v>5.1219999999999999</v>
      </c>
      <c r="M14" s="33">
        <f t="shared" si="2"/>
        <v>44.521999999999991</v>
      </c>
      <c r="N14" s="34"/>
      <c r="O14" s="34">
        <v>35.521453439999995</v>
      </c>
      <c r="P14" s="59"/>
      <c r="Q14" s="62">
        <f t="shared" si="3"/>
        <v>3.8785465600000038</v>
      </c>
      <c r="R14" s="59"/>
    </row>
    <row r="15" spans="1:18" ht="21.75" customHeight="1" x14ac:dyDescent="0.15">
      <c r="A15" s="18">
        <v>7</v>
      </c>
      <c r="B15" s="19" t="s">
        <v>36</v>
      </c>
      <c r="C15" s="19" t="s">
        <v>37</v>
      </c>
      <c r="D15" s="15"/>
      <c r="E15" s="20" t="s">
        <v>25</v>
      </c>
      <c r="F15" s="21">
        <v>24.35</v>
      </c>
      <c r="G15" s="21">
        <v>24.35</v>
      </c>
      <c r="H15" s="17">
        <v>0</v>
      </c>
      <c r="I15" s="17">
        <v>0</v>
      </c>
      <c r="J15" s="17">
        <v>0</v>
      </c>
      <c r="K15" s="33">
        <f t="shared" si="0"/>
        <v>24.35</v>
      </c>
      <c r="L15" s="33">
        <f t="shared" si="1"/>
        <v>3.1655000000000002</v>
      </c>
      <c r="M15" s="33">
        <f t="shared" si="2"/>
        <v>27.515499999999999</v>
      </c>
      <c r="N15" s="34"/>
      <c r="O15" s="34">
        <v>21.592285440000008</v>
      </c>
      <c r="P15" s="59"/>
      <c r="Q15" s="62">
        <f t="shared" si="3"/>
        <v>2.757714559999993</v>
      </c>
      <c r="R15" s="59"/>
    </row>
    <row r="16" spans="1:18" ht="21.75" customHeight="1" x14ac:dyDescent="0.15">
      <c r="A16" s="18">
        <v>8</v>
      </c>
      <c r="B16" s="19" t="s">
        <v>38</v>
      </c>
      <c r="C16" s="19" t="s">
        <v>39</v>
      </c>
      <c r="D16" s="15"/>
      <c r="E16" s="20" t="s">
        <v>25</v>
      </c>
      <c r="F16" s="21">
        <v>33.21</v>
      </c>
      <c r="G16" s="21">
        <v>33.21</v>
      </c>
      <c r="H16" s="17">
        <v>0</v>
      </c>
      <c r="I16" s="17">
        <v>0</v>
      </c>
      <c r="J16" s="17">
        <v>0</v>
      </c>
      <c r="K16" s="33">
        <f t="shared" si="0"/>
        <v>33.21</v>
      </c>
      <c r="L16" s="33">
        <f t="shared" si="1"/>
        <v>4.3173000000000004</v>
      </c>
      <c r="M16" s="33">
        <f t="shared" si="2"/>
        <v>37.527299999999997</v>
      </c>
      <c r="N16" s="34"/>
      <c r="O16" s="34">
        <v>30.861599999999999</v>
      </c>
      <c r="P16" s="59"/>
      <c r="Q16" s="62">
        <f t="shared" si="3"/>
        <v>2.3484000000000016</v>
      </c>
      <c r="R16" s="59"/>
    </row>
    <row r="17" spans="1:205" ht="21.75" customHeight="1" x14ac:dyDescent="0.15">
      <c r="A17" s="18">
        <v>9</v>
      </c>
      <c r="B17" s="19" t="s">
        <v>40</v>
      </c>
      <c r="C17" s="19" t="s">
        <v>41</v>
      </c>
      <c r="D17" s="15"/>
      <c r="E17" s="20" t="s">
        <v>25</v>
      </c>
      <c r="F17" s="21">
        <v>11.26</v>
      </c>
      <c r="G17" s="21">
        <v>11.26</v>
      </c>
      <c r="H17" s="17">
        <v>0</v>
      </c>
      <c r="I17" s="17">
        <v>0</v>
      </c>
      <c r="J17" s="17">
        <v>0</v>
      </c>
      <c r="K17" s="33">
        <f t="shared" si="0"/>
        <v>11.26</v>
      </c>
      <c r="L17" s="33">
        <f t="shared" si="1"/>
        <v>1.4638</v>
      </c>
      <c r="M17" s="33">
        <f t="shared" si="2"/>
        <v>12.723799999999999</v>
      </c>
      <c r="N17" s="34"/>
      <c r="O17" s="34">
        <v>12.519257520000002</v>
      </c>
      <c r="P17" s="59"/>
      <c r="Q17" s="62">
        <f t="shared" si="3"/>
        <v>-1.259257520000002</v>
      </c>
      <c r="R17" s="59"/>
    </row>
    <row r="18" spans="1:205" ht="21.75" customHeight="1" x14ac:dyDescent="0.15">
      <c r="A18" s="18">
        <v>10</v>
      </c>
      <c r="B18" s="19" t="s">
        <v>81</v>
      </c>
      <c r="C18" s="19" t="s">
        <v>42</v>
      </c>
      <c r="D18" s="15"/>
      <c r="E18" s="20" t="s">
        <v>25</v>
      </c>
      <c r="F18" s="21">
        <v>29.56</v>
      </c>
      <c r="G18" s="21">
        <v>29.56</v>
      </c>
      <c r="H18" s="17">
        <v>0</v>
      </c>
      <c r="I18" s="17">
        <v>0</v>
      </c>
      <c r="J18" s="17">
        <v>0</v>
      </c>
      <c r="K18" s="33">
        <f t="shared" si="0"/>
        <v>29.56</v>
      </c>
      <c r="L18" s="33">
        <f t="shared" si="1"/>
        <v>3.8428</v>
      </c>
      <c r="M18" s="33">
        <f t="shared" si="2"/>
        <v>33.402799999999992</v>
      </c>
      <c r="N18" s="34"/>
      <c r="O18" s="34"/>
      <c r="P18" s="59">
        <v>22.38</v>
      </c>
      <c r="Q18" s="62"/>
      <c r="R18" s="59"/>
    </row>
    <row r="19" spans="1:205" ht="21.75" customHeight="1" x14ac:dyDescent="0.15">
      <c r="A19" s="18">
        <v>11</v>
      </c>
      <c r="B19" s="19" t="s">
        <v>43</v>
      </c>
      <c r="C19" s="19" t="s">
        <v>44</v>
      </c>
      <c r="D19" s="15"/>
      <c r="E19" s="20" t="s">
        <v>25</v>
      </c>
      <c r="F19" s="21">
        <v>15.68</v>
      </c>
      <c r="G19" s="21">
        <v>15.68</v>
      </c>
      <c r="H19" s="17">
        <v>0</v>
      </c>
      <c r="I19" s="17">
        <v>0</v>
      </c>
      <c r="J19" s="17">
        <v>0</v>
      </c>
      <c r="K19" s="33">
        <f t="shared" si="0"/>
        <v>15.68</v>
      </c>
      <c r="L19" s="33">
        <f t="shared" si="1"/>
        <v>2.0384000000000002</v>
      </c>
      <c r="M19" s="33">
        <f t="shared" si="2"/>
        <v>17.718399999999999</v>
      </c>
      <c r="N19" s="34"/>
      <c r="O19" s="34"/>
      <c r="P19" s="59">
        <v>13.18</v>
      </c>
      <c r="Q19" s="62"/>
      <c r="R19" s="59"/>
    </row>
    <row r="20" spans="1:205" ht="21.75" customHeight="1" x14ac:dyDescent="0.15">
      <c r="A20" s="18">
        <v>12</v>
      </c>
      <c r="B20" s="19" t="s">
        <v>45</v>
      </c>
      <c r="C20" s="19" t="s">
        <v>46</v>
      </c>
      <c r="D20" s="15"/>
      <c r="E20" s="20" t="s">
        <v>25</v>
      </c>
      <c r="F20" s="21">
        <v>26.91</v>
      </c>
      <c r="G20" s="21">
        <v>26.91</v>
      </c>
      <c r="H20" s="17">
        <v>0</v>
      </c>
      <c r="I20" s="17">
        <v>0</v>
      </c>
      <c r="J20" s="17">
        <v>0</v>
      </c>
      <c r="K20" s="33">
        <f t="shared" si="0"/>
        <v>26.91</v>
      </c>
      <c r="L20" s="33">
        <f t="shared" si="1"/>
        <v>3.4983</v>
      </c>
      <c r="M20" s="33">
        <f t="shared" si="2"/>
        <v>30.408299999999997</v>
      </c>
      <c r="N20" s="34"/>
      <c r="O20" s="34">
        <v>28.217624160000003</v>
      </c>
      <c r="P20" s="59"/>
      <c r="Q20" s="62">
        <f t="shared" si="3"/>
        <v>-1.3076241600000031</v>
      </c>
      <c r="R20" s="59"/>
    </row>
    <row r="21" spans="1:205" ht="21.75" customHeight="1" x14ac:dyDescent="0.15">
      <c r="A21" s="18">
        <v>13</v>
      </c>
      <c r="B21" s="19" t="s">
        <v>47</v>
      </c>
      <c r="C21" s="19" t="s">
        <v>48</v>
      </c>
      <c r="D21" s="15"/>
      <c r="E21" s="20" t="s">
        <v>25</v>
      </c>
      <c r="F21" s="21">
        <v>14.26</v>
      </c>
      <c r="G21" s="21">
        <v>14.26</v>
      </c>
      <c r="H21" s="17">
        <v>0</v>
      </c>
      <c r="I21" s="17">
        <v>0</v>
      </c>
      <c r="J21" s="17">
        <v>0</v>
      </c>
      <c r="K21" s="33">
        <f t="shared" si="0"/>
        <v>14.26</v>
      </c>
      <c r="L21" s="33">
        <f t="shared" si="1"/>
        <v>1.8538000000000001</v>
      </c>
      <c r="M21" s="33">
        <f t="shared" si="2"/>
        <v>16.113799999999998</v>
      </c>
      <c r="N21" s="34"/>
      <c r="O21" s="34">
        <v>12.521303520000002</v>
      </c>
      <c r="P21" s="59"/>
      <c r="Q21" s="62">
        <f t="shared" si="3"/>
        <v>1.738696479999998</v>
      </c>
      <c r="R21" s="59"/>
    </row>
    <row r="22" spans="1:205" ht="21.75" customHeight="1" x14ac:dyDescent="0.15">
      <c r="A22" s="18">
        <v>14</v>
      </c>
      <c r="B22" s="19" t="s">
        <v>49</v>
      </c>
      <c r="C22" s="19" t="s">
        <v>50</v>
      </c>
      <c r="D22" s="15"/>
      <c r="E22" s="20" t="s">
        <v>25</v>
      </c>
      <c r="F22" s="21">
        <v>29.91</v>
      </c>
      <c r="G22" s="21">
        <v>29.91</v>
      </c>
      <c r="H22" s="17">
        <v>0</v>
      </c>
      <c r="I22" s="17">
        <v>0</v>
      </c>
      <c r="J22" s="17">
        <v>0</v>
      </c>
      <c r="K22" s="33">
        <f t="shared" si="0"/>
        <v>29.91</v>
      </c>
      <c r="L22" s="33">
        <f t="shared" si="1"/>
        <v>3.8883000000000001</v>
      </c>
      <c r="M22" s="33">
        <f t="shared" si="2"/>
        <v>33.798299999999998</v>
      </c>
      <c r="N22" s="34"/>
      <c r="O22" s="34">
        <v>24.438039119999999</v>
      </c>
      <c r="P22" s="59"/>
      <c r="Q22" s="62">
        <f t="shared" si="3"/>
        <v>5.471960880000001</v>
      </c>
      <c r="R22" s="59"/>
    </row>
    <row r="23" spans="1:205" ht="21.75" customHeight="1" x14ac:dyDescent="0.15">
      <c r="A23" s="18">
        <v>15</v>
      </c>
      <c r="B23" s="19" t="s">
        <v>51</v>
      </c>
      <c r="C23" s="19" t="s">
        <v>52</v>
      </c>
      <c r="D23" s="15"/>
      <c r="E23" s="20" t="s">
        <v>25</v>
      </c>
      <c r="F23" s="21">
        <v>34.78</v>
      </c>
      <c r="G23" s="21">
        <v>34.78</v>
      </c>
      <c r="H23" s="17">
        <v>0</v>
      </c>
      <c r="I23" s="17">
        <v>0</v>
      </c>
      <c r="J23" s="17">
        <v>0</v>
      </c>
      <c r="K23" s="33">
        <f t="shared" si="0"/>
        <v>34.78</v>
      </c>
      <c r="L23" s="33">
        <f t="shared" si="1"/>
        <v>4.5213999999999999</v>
      </c>
      <c r="M23" s="33">
        <f t="shared" si="2"/>
        <v>39.301400000000001</v>
      </c>
      <c r="N23" s="34"/>
      <c r="O23" s="34">
        <v>28.258480800000005</v>
      </c>
      <c r="P23" s="59"/>
      <c r="Q23" s="62">
        <f t="shared" si="3"/>
        <v>6.5215191999999966</v>
      </c>
      <c r="R23" s="59"/>
    </row>
    <row r="24" spans="1:205" ht="21.75" customHeight="1" x14ac:dyDescent="0.15">
      <c r="A24" s="18">
        <v>16</v>
      </c>
      <c r="B24" s="19" t="s">
        <v>53</v>
      </c>
      <c r="C24" s="19" t="s">
        <v>54</v>
      </c>
      <c r="D24" s="15"/>
      <c r="E24" s="23" t="s">
        <v>25</v>
      </c>
      <c r="F24" s="21">
        <v>68.98</v>
      </c>
      <c r="G24" s="21">
        <v>68.98</v>
      </c>
      <c r="H24" s="17">
        <v>0</v>
      </c>
      <c r="I24" s="17">
        <v>0</v>
      </c>
      <c r="J24" s="17">
        <v>0</v>
      </c>
      <c r="K24" s="33">
        <f t="shared" si="0"/>
        <v>68.98</v>
      </c>
      <c r="L24" s="33">
        <f t="shared" si="1"/>
        <v>8.9674000000000014</v>
      </c>
      <c r="M24" s="33">
        <f t="shared" si="2"/>
        <v>77.947400000000002</v>
      </c>
      <c r="N24" s="34"/>
      <c r="O24" s="34"/>
      <c r="P24" s="59"/>
      <c r="Q24" s="62"/>
      <c r="R24" s="59"/>
    </row>
    <row r="25" spans="1:205" ht="21.75" customHeight="1" x14ac:dyDescent="0.15">
      <c r="A25" s="18">
        <v>17</v>
      </c>
      <c r="B25" s="19" t="s">
        <v>55</v>
      </c>
      <c r="C25" s="19" t="s">
        <v>56</v>
      </c>
      <c r="D25" s="15"/>
      <c r="E25" s="20" t="s">
        <v>25</v>
      </c>
      <c r="F25" s="21">
        <v>26.63</v>
      </c>
      <c r="G25" s="21">
        <v>26.63</v>
      </c>
      <c r="H25" s="17">
        <v>0</v>
      </c>
      <c r="I25" s="17">
        <v>0</v>
      </c>
      <c r="J25" s="17">
        <v>0</v>
      </c>
      <c r="K25" s="33">
        <f t="shared" si="0"/>
        <v>26.63</v>
      </c>
      <c r="L25" s="33">
        <f t="shared" si="1"/>
        <v>3.4619</v>
      </c>
      <c r="M25" s="33">
        <f t="shared" si="2"/>
        <v>30.091899999999995</v>
      </c>
      <c r="N25" s="34"/>
      <c r="O25" s="34">
        <v>25.558518480000007</v>
      </c>
      <c r="P25" s="59"/>
      <c r="Q25" s="62">
        <f t="shared" si="3"/>
        <v>1.0714815199999919</v>
      </c>
      <c r="R25" s="59"/>
    </row>
    <row r="26" spans="1:205" ht="21.75" customHeight="1" x14ac:dyDescent="0.15">
      <c r="A26" s="18">
        <v>18</v>
      </c>
      <c r="B26" s="19" t="s">
        <v>57</v>
      </c>
      <c r="C26" s="19" t="s">
        <v>58</v>
      </c>
      <c r="D26" s="15"/>
      <c r="E26" s="20" t="s">
        <v>25</v>
      </c>
      <c r="F26" s="21">
        <v>23.89</v>
      </c>
      <c r="G26" s="21">
        <v>23.89</v>
      </c>
      <c r="H26" s="17">
        <v>0</v>
      </c>
      <c r="I26" s="17">
        <v>0</v>
      </c>
      <c r="J26" s="17">
        <v>0</v>
      </c>
      <c r="K26" s="33">
        <f t="shared" si="0"/>
        <v>23.89</v>
      </c>
      <c r="L26" s="33">
        <f t="shared" si="1"/>
        <v>3.1057000000000001</v>
      </c>
      <c r="M26" s="33">
        <f t="shared" si="2"/>
        <v>26.995699999999999</v>
      </c>
      <c r="N26" s="34"/>
      <c r="O26" s="34">
        <v>18.507949679999999</v>
      </c>
      <c r="P26" s="59"/>
      <c r="Q26" s="62">
        <f t="shared" si="3"/>
        <v>5.3820503200000012</v>
      </c>
      <c r="R26" s="59"/>
    </row>
    <row r="27" spans="1:205" s="1" customFormat="1" ht="21.75" customHeight="1" x14ac:dyDescent="0.15">
      <c r="A27" s="18">
        <v>19</v>
      </c>
      <c r="B27" s="19" t="s">
        <v>59</v>
      </c>
      <c r="C27" s="19" t="s">
        <v>60</v>
      </c>
      <c r="D27" s="22"/>
      <c r="E27" s="20" t="s">
        <v>25</v>
      </c>
      <c r="F27" s="21">
        <v>12.31</v>
      </c>
      <c r="G27" s="21">
        <v>12.31</v>
      </c>
      <c r="H27" s="17">
        <v>0</v>
      </c>
      <c r="I27" s="17">
        <v>0</v>
      </c>
      <c r="J27" s="17">
        <v>0</v>
      </c>
      <c r="K27" s="33">
        <f t="shared" si="0"/>
        <v>12.31</v>
      </c>
      <c r="L27" s="33">
        <f t="shared" si="1"/>
        <v>1.6003000000000001</v>
      </c>
      <c r="M27" s="33">
        <f t="shared" si="2"/>
        <v>13.910299999999999</v>
      </c>
      <c r="N27" s="35"/>
      <c r="O27" s="34">
        <v>9.4700628000000027</v>
      </c>
      <c r="P27" s="61"/>
      <c r="Q27" s="62">
        <f t="shared" si="3"/>
        <v>2.8399371999999978</v>
      </c>
      <c r="R27" s="61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</row>
    <row r="28" spans="1:205" s="1" customFormat="1" ht="21.75" customHeight="1" x14ac:dyDescent="0.15">
      <c r="A28" s="18">
        <v>20</v>
      </c>
      <c r="B28" s="19" t="s">
        <v>61</v>
      </c>
      <c r="C28" s="19" t="s">
        <v>62</v>
      </c>
      <c r="D28" s="22"/>
      <c r="E28" s="20" t="s">
        <v>25</v>
      </c>
      <c r="F28" s="21">
        <v>23.65</v>
      </c>
      <c r="G28" s="21">
        <v>23.65</v>
      </c>
      <c r="H28" s="17">
        <v>0</v>
      </c>
      <c r="I28" s="17">
        <v>0</v>
      </c>
      <c r="J28" s="17">
        <v>0</v>
      </c>
      <c r="K28" s="33">
        <f t="shared" si="0"/>
        <v>23.65</v>
      </c>
      <c r="L28" s="33">
        <f t="shared" si="1"/>
        <v>3.0745</v>
      </c>
      <c r="M28" s="33">
        <f t="shared" si="2"/>
        <v>26.724499999999995</v>
      </c>
      <c r="N28" s="35"/>
      <c r="O28" s="34">
        <v>17.595906240000001</v>
      </c>
      <c r="P28" s="61"/>
      <c r="Q28" s="62">
        <f t="shared" si="3"/>
        <v>6.0540937599999971</v>
      </c>
      <c r="R28" s="61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</row>
    <row r="29" spans="1:205" s="1" customFormat="1" ht="21.75" customHeight="1" x14ac:dyDescent="0.15">
      <c r="A29" s="18">
        <v>21</v>
      </c>
      <c r="B29" s="19" t="s">
        <v>63</v>
      </c>
      <c r="C29" s="19" t="s">
        <v>64</v>
      </c>
      <c r="D29" s="22"/>
      <c r="E29" s="23" t="s">
        <v>25</v>
      </c>
      <c r="F29" s="21">
        <v>28.98</v>
      </c>
      <c r="G29" s="21">
        <v>28.98</v>
      </c>
      <c r="H29" s="17">
        <v>0</v>
      </c>
      <c r="I29" s="17">
        <v>0</v>
      </c>
      <c r="J29" s="17">
        <v>0</v>
      </c>
      <c r="K29" s="33">
        <f t="shared" si="0"/>
        <v>28.98</v>
      </c>
      <c r="L29" s="33">
        <f t="shared" si="1"/>
        <v>3.7674000000000003</v>
      </c>
      <c r="M29" s="33">
        <f t="shared" si="2"/>
        <v>32.747399999999999</v>
      </c>
      <c r="N29" s="35"/>
      <c r="O29" s="34">
        <v>22.302862559999998</v>
      </c>
      <c r="P29" s="61"/>
      <c r="Q29" s="62">
        <f t="shared" si="3"/>
        <v>6.6771374400000028</v>
      </c>
      <c r="R29" s="61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</row>
    <row r="30" spans="1:205" s="2" customFormat="1" x14ac:dyDescent="0.15">
      <c r="A30" s="51" t="s">
        <v>65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4"/>
      <c r="P30" s="36"/>
    </row>
    <row r="31" spans="1:205" s="2" customFormat="1" x14ac:dyDescent="0.15">
      <c r="A31" s="52" t="s">
        <v>66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25"/>
      <c r="P31" s="36"/>
    </row>
    <row r="32" spans="1:205" s="2" customFormat="1" x14ac:dyDescent="0.15">
      <c r="A32" s="51" t="s">
        <v>67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/>
      <c r="P32" s="36"/>
    </row>
    <row r="33" spans="1:16" s="2" customFormat="1" ht="26.25" customHeight="1" x14ac:dyDescent="0.15">
      <c r="A33" s="52" t="s">
        <v>68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5"/>
      <c r="P33" s="36"/>
    </row>
    <row r="34" spans="1:16" s="2" customFormat="1" x14ac:dyDescent="0.15">
      <c r="A34" s="53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6"/>
      <c r="P34" s="36"/>
    </row>
    <row r="35" spans="1:16" s="2" customFormat="1" ht="23.2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6"/>
    </row>
    <row r="36" spans="1:16" s="2" customFormat="1" x14ac:dyDescent="0.15">
      <c r="A36" s="27" t="s">
        <v>70</v>
      </c>
      <c r="B36" s="28"/>
      <c r="C36" s="29"/>
      <c r="H36" s="2" t="s">
        <v>71</v>
      </c>
      <c r="I36" s="37"/>
      <c r="J36" s="29"/>
      <c r="K36" s="31"/>
      <c r="L36" s="31"/>
      <c r="M36" s="31"/>
      <c r="N36" s="38"/>
      <c r="O36" s="39"/>
      <c r="P36" s="36"/>
    </row>
    <row r="37" spans="1:16" s="2" customFormat="1" x14ac:dyDescent="0.15">
      <c r="A37" s="29" t="s">
        <v>72</v>
      </c>
      <c r="B37" s="28"/>
      <c r="C37" s="29"/>
      <c r="H37" s="2" t="s">
        <v>73</v>
      </c>
      <c r="I37" s="29"/>
      <c r="J37" s="29"/>
      <c r="K37" s="31"/>
      <c r="L37" s="29"/>
      <c r="M37" s="29"/>
      <c r="N37" s="40"/>
      <c r="O37" s="41"/>
      <c r="P37" s="36"/>
    </row>
    <row r="38" spans="1:16" s="2" customFormat="1" x14ac:dyDescent="0.15">
      <c r="A38" s="29"/>
      <c r="B38" s="28"/>
      <c r="C38" s="29"/>
      <c r="I38" s="29"/>
      <c r="J38" s="29"/>
      <c r="K38" s="31"/>
      <c r="L38" s="29"/>
      <c r="M38" s="29"/>
      <c r="N38" s="40"/>
      <c r="O38" s="41"/>
      <c r="P38" s="36"/>
    </row>
    <row r="39" spans="1:16" s="2" customFormat="1" x14ac:dyDescent="0.15">
      <c r="A39" s="27" t="s">
        <v>74</v>
      </c>
      <c r="B39" s="27"/>
      <c r="C39" s="30"/>
      <c r="H39" s="2" t="s">
        <v>75</v>
      </c>
      <c r="I39" s="27"/>
      <c r="J39" s="30"/>
      <c r="K39" s="31"/>
      <c r="L39" s="31"/>
      <c r="M39" s="31"/>
      <c r="N39" s="40"/>
      <c r="O39" s="41"/>
      <c r="P39" s="36"/>
    </row>
    <row r="40" spans="1:16" s="2" customFormat="1" ht="14.25" customHeight="1" x14ac:dyDescent="0.15">
      <c r="A40" s="31"/>
      <c r="B40" s="32" t="s">
        <v>76</v>
      </c>
      <c r="C40" s="31"/>
      <c r="I40" s="31" t="s">
        <v>76</v>
      </c>
      <c r="J40" s="31"/>
      <c r="K40" s="31"/>
      <c r="L40" s="31"/>
      <c r="M40" s="31"/>
      <c r="N40" s="40"/>
      <c r="O40" s="41"/>
      <c r="P40" s="36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</sheetData>
  <autoFilter ref="A8:XCQ34">
    <filterColumn colId="10" showButton="0"/>
    <filterColumn colId="11" showButton="0"/>
  </autoFilter>
  <mergeCells count="20">
    <mergeCell ref="A31:N31"/>
    <mergeCell ref="A32:N32"/>
    <mergeCell ref="A33:N33"/>
    <mergeCell ref="A34:N34"/>
    <mergeCell ref="A7:A8"/>
    <mergeCell ref="B7:B8"/>
    <mergeCell ref="C7:C8"/>
    <mergeCell ref="D7:D8"/>
    <mergeCell ref="E7:E8"/>
    <mergeCell ref="N7:N8"/>
    <mergeCell ref="A6:N6"/>
    <mergeCell ref="F7:G7"/>
    <mergeCell ref="H7:J7"/>
    <mergeCell ref="K8:M8"/>
    <mergeCell ref="A30:N30"/>
    <mergeCell ref="A1:N1"/>
    <mergeCell ref="A2:N2"/>
    <mergeCell ref="A3:N3"/>
    <mergeCell ref="A4:N4"/>
    <mergeCell ref="A5:N5"/>
  </mergeCells>
  <phoneticPr fontId="19" type="noConversion"/>
  <conditionalFormatting sqref="D1:D35 D41:D1048576 I36:I4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2021-10-13T07:11:00Z</cp:lastPrinted>
  <dcterms:created xsi:type="dcterms:W3CDTF">2006-09-13T11:21:00Z</dcterms:created>
  <dcterms:modified xsi:type="dcterms:W3CDTF">2021-11-16T06:07:41Z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DC376C4DDB9844D4B36F3368C5DF7FB9</vt:lpwstr>
  </property>
</Properties>
</file>