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6485631F-16E3-41F8-AF7B-A1E306885023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三浦GY1" sheetId="4" r:id="rId1"/>
    <sheet name="三浦GY2" sheetId="7" r:id="rId2"/>
    <sheet name="三浦 (苏宁)GY" sheetId="5" state="hidden" r:id="rId3"/>
    <sheet name="三浦GY3" sheetId="6" r:id="rId4"/>
    <sheet name="Sheet1" sheetId="1" r:id="rId5"/>
    <sheet name="Sheet2" sheetId="2" r:id="rId6"/>
    <sheet name="Sheet3" sheetId="3" r:id="rId7"/>
  </sheets>
  <externalReferences>
    <externalReference r:id="rId8"/>
  </externalReferences>
  <definedNames>
    <definedName name="_xlnm.Print_Area" localSheetId="0">三浦GY1!$A$1:$H$333</definedName>
    <definedName name="_xlnm.Print_Area" localSheetId="1">三浦GY2!$A$1:$H$22</definedName>
    <definedName name="_xlnm.Print_Area" localSheetId="3">三浦GY3!$A$1:$H$35</definedName>
    <definedName name="_xlnm.Print_Titles" localSheetId="2">'三浦 (苏宁)GY'!$A$3:$IV$4</definedName>
    <definedName name="_xlnm.Print_Titles" localSheetId="0">三浦GY1!$A$7:$IY$8</definedName>
    <definedName name="_xlnm.Print_Titles" localSheetId="1">三浦GY2!$A$7:$IU$8</definedName>
    <definedName name="_xlnm.Print_Titles" localSheetId="3">三浦GY3!$A$7:$IU$8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6" l="1"/>
  <c r="J17" i="6"/>
  <c r="J18" i="6"/>
  <c r="J19" i="6"/>
  <c r="J20" i="6"/>
  <c r="J21" i="6"/>
  <c r="J22" i="6"/>
  <c r="J23" i="6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9" i="4"/>
  <c r="J10" i="6"/>
  <c r="J11" i="6"/>
  <c r="J12" i="6"/>
  <c r="J13" i="6"/>
  <c r="J14" i="6"/>
  <c r="J15" i="6"/>
  <c r="J9" i="6"/>
  <c r="H40" i="5"/>
  <c r="G37" i="5"/>
  <c r="G36" i="5"/>
  <c r="G32" i="5"/>
  <c r="G31" i="5"/>
  <c r="G28" i="5"/>
  <c r="G26" i="5"/>
  <c r="G25" i="5"/>
  <c r="G24" i="5"/>
  <c r="G23" i="5"/>
  <c r="G15" i="5"/>
  <c r="G14" i="5"/>
</calcChain>
</file>

<file path=xl/sharedStrings.xml><?xml version="1.0" encoding="utf-8"?>
<sst xmlns="http://schemas.openxmlformats.org/spreadsheetml/2006/main" count="1479" uniqueCount="949">
  <si>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（1911127）</t>
    </r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</si>
  <si>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</si>
  <si>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</si>
  <si>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</si>
  <si>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</si>
  <si>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</si>
  <si>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</si>
  <si>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</si>
  <si>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</si>
  <si>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</si>
  <si>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</si>
  <si>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</si>
  <si>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</si>
  <si>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BFA0000447</t>
  </si>
  <si>
    <t>3.5*13平头自攻钉</t>
  </si>
  <si>
    <t>02.01.07.001</t>
  </si>
  <si>
    <t>只</t>
  </si>
  <si>
    <t>BFA0000448</t>
  </si>
  <si>
    <t>3.5*13扁头自攻钉</t>
  </si>
  <si>
    <t>02.01.07.002</t>
  </si>
  <si>
    <t>BFA0000449</t>
  </si>
  <si>
    <t>3*8自攻</t>
  </si>
  <si>
    <t>02.01.07.003</t>
  </si>
  <si>
    <t>BFA0000450</t>
  </si>
  <si>
    <t>3*8十一字</t>
  </si>
  <si>
    <t>02.01.07.003B</t>
  </si>
  <si>
    <t>BFA0000451</t>
  </si>
  <si>
    <t>3*12十一字</t>
  </si>
  <si>
    <t>02.01.07.004</t>
  </si>
  <si>
    <t>4*8沉头</t>
  </si>
  <si>
    <t>02.01.07.006</t>
  </si>
  <si>
    <t>BFA0000452</t>
  </si>
  <si>
    <t>4*8自攻</t>
  </si>
  <si>
    <t>02.01.07.007</t>
  </si>
  <si>
    <t>4*10自攻</t>
  </si>
  <si>
    <t>02.01.07.010</t>
  </si>
  <si>
    <t>BFA0000215</t>
  </si>
  <si>
    <t>4*20自攻（大扁头）</t>
  </si>
  <si>
    <t>02.01.07.014</t>
  </si>
  <si>
    <t>BFA0000249</t>
  </si>
  <si>
    <t>4*25自攻（大扁头）</t>
  </si>
  <si>
    <t>02.01.07.015</t>
  </si>
  <si>
    <t>5*8内方螺丝</t>
  </si>
  <si>
    <t>02.01.07.016</t>
  </si>
  <si>
    <t>BFA0000454</t>
  </si>
  <si>
    <t>5*20沉头自攻</t>
  </si>
  <si>
    <t>02.01.07.017</t>
  </si>
  <si>
    <t>5*20沉头</t>
  </si>
  <si>
    <t>02.01.07.020</t>
  </si>
  <si>
    <t>BFA0000421</t>
  </si>
  <si>
    <t>5*25十一字螺丝</t>
  </si>
  <si>
    <t>02.01.07.021</t>
  </si>
  <si>
    <t>BFA0000455</t>
  </si>
  <si>
    <t>5*35十一字</t>
  </si>
  <si>
    <t>02.01.07.022</t>
  </si>
  <si>
    <t>BFA0000456</t>
  </si>
  <si>
    <t>6*14螺丝</t>
  </si>
  <si>
    <t>02.01.07.024</t>
  </si>
  <si>
    <t>6*16螺丝GB818-76</t>
  </si>
  <si>
    <t>02.01.07.026</t>
  </si>
  <si>
    <t>BFA0000457</t>
  </si>
  <si>
    <t>6*20螺丝</t>
  </si>
  <si>
    <t>02.01.07.028</t>
  </si>
  <si>
    <t>BFA0000183</t>
  </si>
  <si>
    <t>6止转螺丝</t>
  </si>
  <si>
    <t>02.01.07.031</t>
  </si>
  <si>
    <t>BFA0000458</t>
  </si>
  <si>
    <t>6*30梅花自攻钉</t>
  </si>
  <si>
    <t>02.01.07.032</t>
  </si>
  <si>
    <t>6*30内方螺丝</t>
  </si>
  <si>
    <t>02.01.07.033</t>
  </si>
  <si>
    <t>BFA0000459</t>
  </si>
  <si>
    <t>6*30内方螺丝（黑锌）</t>
  </si>
  <si>
    <t>02.01.07.033A</t>
  </si>
  <si>
    <t>BFA0000460</t>
  </si>
  <si>
    <t>6*30外方螺丝 彩</t>
  </si>
  <si>
    <t>02.01.07.034</t>
  </si>
  <si>
    <t>6*35内方螺丝</t>
  </si>
  <si>
    <t>02.01.07.035</t>
  </si>
  <si>
    <t>BFA0000524</t>
  </si>
  <si>
    <t>6*35内方螺丝（黑锌）</t>
  </si>
  <si>
    <t>02.01.07.035A</t>
  </si>
  <si>
    <t>BFA0000461</t>
  </si>
  <si>
    <t>6*35十一字螺丝</t>
  </si>
  <si>
    <t>02.01.07.036</t>
  </si>
  <si>
    <t>8*20螺丝 GB5783</t>
  </si>
  <si>
    <t>02.01.07.037</t>
  </si>
  <si>
    <t>8*25螺丝 GB5783 彩 （现在给黑色的）</t>
  </si>
  <si>
    <t>02.01.07.038</t>
  </si>
  <si>
    <t>8*40螺丝 GB5783</t>
  </si>
  <si>
    <t>02.01.07.040</t>
  </si>
  <si>
    <t>BFA0000462</t>
  </si>
  <si>
    <t>8*80内方彩锌</t>
  </si>
  <si>
    <t>02.01.07.043</t>
  </si>
  <si>
    <t>BFA0000231</t>
  </si>
  <si>
    <t>M3螺母</t>
  </si>
  <si>
    <t>02.01.07.044</t>
  </si>
  <si>
    <t>M4螺母</t>
  </si>
  <si>
    <t>02.01.07.045</t>
  </si>
  <si>
    <t>BFA0000298</t>
  </si>
  <si>
    <t>M5螺母</t>
  </si>
  <si>
    <t>M6止退螺母</t>
  </si>
  <si>
    <t>02.01.07.051</t>
  </si>
  <si>
    <t>BFA0000028</t>
  </si>
  <si>
    <t>M6锁紧螺母（采购）</t>
  </si>
  <si>
    <t>02.01.07.052</t>
  </si>
  <si>
    <t>M8螺母</t>
  </si>
  <si>
    <t>02.01.07.053</t>
  </si>
  <si>
    <t>BFA0000463</t>
  </si>
  <si>
    <t>10*1.25螺母</t>
  </si>
  <si>
    <t>02.01.07.057</t>
  </si>
  <si>
    <t>BFA0000574</t>
  </si>
  <si>
    <t>φ5平垫</t>
  </si>
  <si>
    <t>02.01.07.059</t>
  </si>
  <si>
    <t>BFA0000491</t>
  </si>
  <si>
    <t>φ6平垫</t>
  </si>
  <si>
    <t>02.01.07.061</t>
  </si>
  <si>
    <t>BFA0000420</t>
  </si>
  <si>
    <t>Φ8平垫</t>
  </si>
  <si>
    <t>02.01.07.067</t>
  </si>
  <si>
    <t>BFA0000498</t>
  </si>
  <si>
    <t>8*24大平垫</t>
  </si>
  <si>
    <t>02.01.07.069</t>
  </si>
  <si>
    <t>BFA0000465</t>
  </si>
  <si>
    <t>φ4弹垫 彩</t>
  </si>
  <si>
    <t>02.01.07.074</t>
  </si>
  <si>
    <t>BFA0000419</t>
  </si>
  <si>
    <t>φ5弹垫 彩</t>
  </si>
  <si>
    <t>02.01.07.075</t>
  </si>
  <si>
    <t>BFA0000260</t>
  </si>
  <si>
    <t>φ6弹垫 彩</t>
  </si>
  <si>
    <t>02.01.07.076</t>
  </si>
  <si>
    <t>BFA0000434</t>
  </si>
  <si>
    <t>φ8弹垫 彩</t>
  </si>
  <si>
    <t>02.01.07.077</t>
  </si>
  <si>
    <t>BFA0000170</t>
  </si>
  <si>
    <t>φ6钢珠</t>
  </si>
  <si>
    <t>02.01.07.127</t>
  </si>
  <si>
    <t>BFA0000466</t>
  </si>
  <si>
    <t>8*35内方螺丝 彩</t>
  </si>
  <si>
    <t>02.01.07.130</t>
  </si>
  <si>
    <t>BFA0000191</t>
  </si>
  <si>
    <t>4.8*16盘头自攻螺丝</t>
  </si>
  <si>
    <t>02.01.07.131</t>
  </si>
  <si>
    <t>BFA0000467</t>
  </si>
  <si>
    <t>4.8*16盘头自攻螺丝（彩）</t>
  </si>
  <si>
    <t>02.01.07.131A</t>
  </si>
  <si>
    <t>BFA0000468</t>
  </si>
  <si>
    <t>3.5*9.5自攻螺丝</t>
  </si>
  <si>
    <t>02.01.07.137</t>
  </si>
  <si>
    <t>BFA0000042</t>
  </si>
  <si>
    <t>M10自锁螺母</t>
  </si>
  <si>
    <t>02.01.07.141</t>
  </si>
  <si>
    <t>件</t>
  </si>
  <si>
    <t>BFA0000469</t>
  </si>
  <si>
    <t>Φ4*16自攻螺丝 GB845</t>
  </si>
  <si>
    <t>02.01.07.144</t>
  </si>
  <si>
    <t>个</t>
  </si>
  <si>
    <t>BFA0000471</t>
  </si>
  <si>
    <t>φ6.3钢珠</t>
  </si>
  <si>
    <t>02.01.07.159</t>
  </si>
  <si>
    <t>5*10十一字螺丝</t>
  </si>
  <si>
    <t>02.01.07.160</t>
  </si>
  <si>
    <t>BFA0000210</t>
  </si>
  <si>
    <t>8*30内方螺丝</t>
  </si>
  <si>
    <t>02.01.07.161</t>
  </si>
  <si>
    <t>BFA0000418</t>
  </si>
  <si>
    <t>Φ8*50外方螺丝</t>
  </si>
  <si>
    <t>02.01.07.166</t>
  </si>
  <si>
    <t>BFA0000717</t>
  </si>
  <si>
    <t>Φ6*70外方螺丝</t>
  </si>
  <si>
    <t>02.01.07.168</t>
  </si>
  <si>
    <t>BFA0000575</t>
  </si>
  <si>
    <t>Φ6*40内方螺丝</t>
  </si>
  <si>
    <t>02.01.07.171</t>
  </si>
  <si>
    <t>BFA0000472</t>
  </si>
  <si>
    <t>Φ8*70十一字盘头螺丝</t>
  </si>
  <si>
    <t>02.01.07.172</t>
  </si>
  <si>
    <t>BFA0000192</t>
  </si>
  <si>
    <t>Φ4*25不锈钢自攻螺丝（大扁头）</t>
  </si>
  <si>
    <t>02.01.07.174</t>
  </si>
  <si>
    <t>BFA0000473</t>
  </si>
  <si>
    <t>φ8*45高强内方螺丝</t>
  </si>
  <si>
    <t>02.01.07.178</t>
  </si>
  <si>
    <t>BFA0000474</t>
  </si>
  <si>
    <t>φ3.5*25自攻螺丝（白）</t>
  </si>
  <si>
    <t>02.01.07.182</t>
  </si>
  <si>
    <t>BFA0000475</t>
  </si>
  <si>
    <t>φ5*10元机十字黑锌螺丝</t>
  </si>
  <si>
    <t>02.01.07.183</t>
  </si>
  <si>
    <t>BFA0000188</t>
  </si>
  <si>
    <t>M10螺母（白）</t>
  </si>
  <si>
    <t>02.01.07.185</t>
  </si>
  <si>
    <t>BFA0000146</t>
  </si>
  <si>
    <t>φ10平垫（黑锌）</t>
  </si>
  <si>
    <t>02.01.07.186</t>
  </si>
  <si>
    <t>BFA0000476</t>
  </si>
  <si>
    <t>φ10弹垫（黑锌）</t>
  </si>
  <si>
    <t>02.01.07.187</t>
  </si>
  <si>
    <t>BFA0000477</t>
  </si>
  <si>
    <t>φ10*35外方螺丝（黑锌）</t>
  </si>
  <si>
    <t>02.01.07.188</t>
  </si>
  <si>
    <t>BFA0000478</t>
  </si>
  <si>
    <t>φ10*35内方螺丝（黑锌）</t>
  </si>
  <si>
    <t>02.01.07.189</t>
  </si>
  <si>
    <t>BFA0000479</t>
  </si>
  <si>
    <t>φ12弹垫（白）</t>
  </si>
  <si>
    <t>02.01.07.191</t>
  </si>
  <si>
    <t>BFA0000480</t>
  </si>
  <si>
    <t>φ12平垫（白）</t>
  </si>
  <si>
    <t>02.01.07.192</t>
  </si>
  <si>
    <t>BFA0000481</t>
  </si>
  <si>
    <t>M12达克罗母</t>
  </si>
  <si>
    <t>02.01.07.193</t>
  </si>
  <si>
    <t>BFA0000482</t>
  </si>
  <si>
    <t>φ12*45达克罗外方螺栓</t>
  </si>
  <si>
    <t>02.01.07.194</t>
  </si>
  <si>
    <t>BFA0000483</t>
  </si>
  <si>
    <t>φ4*8盘头十一字</t>
  </si>
  <si>
    <t>02.01.07.202</t>
  </si>
  <si>
    <t>BFA0000484</t>
  </si>
  <si>
    <t>16*2平垫</t>
  </si>
  <si>
    <t>02.01.07.204</t>
  </si>
  <si>
    <t>BFA0000486</t>
  </si>
  <si>
    <t>3*10自攻螺丝 GB845</t>
  </si>
  <si>
    <t>02.01.07.208</t>
  </si>
  <si>
    <t>8*30外方彩</t>
  </si>
  <si>
    <t>02.01.07.214</t>
  </si>
  <si>
    <t>BFA0000487</t>
  </si>
  <si>
    <t>10*40内方螺栓黑锌</t>
  </si>
  <si>
    <t>02.01.07.217</t>
  </si>
  <si>
    <t>BFA0000488</t>
  </si>
  <si>
    <t>M10黑锌锁姆带尼龙片</t>
  </si>
  <si>
    <t>02.01.07.218</t>
  </si>
  <si>
    <t>BFA0000489</t>
  </si>
  <si>
    <t>3*12镀镍面板钉</t>
  </si>
  <si>
    <t>02.01.07.219</t>
  </si>
  <si>
    <t>BFA0000490</t>
  </si>
  <si>
    <t>8*70内方螺栓 黑锌</t>
  </si>
  <si>
    <t>02.01.07.220</t>
  </si>
  <si>
    <t>φ10*1平垫</t>
  </si>
  <si>
    <t>02.03.02.025</t>
  </si>
  <si>
    <t>BSP0000057</t>
  </si>
  <si>
    <t>ф10外卡簧</t>
  </si>
  <si>
    <t>02.03.02.043</t>
  </si>
  <si>
    <t>BFA0000408</t>
  </si>
  <si>
    <t>M10自锁螺母（全金属）</t>
  </si>
  <si>
    <t>02.03.03.033</t>
  </si>
  <si>
    <t>BFA0000406</t>
  </si>
  <si>
    <t>3*25弹性圆柱销</t>
  </si>
  <si>
    <t>02.03.03.038</t>
  </si>
  <si>
    <t>BFA0000405</t>
  </si>
  <si>
    <t>4*20圆柱销</t>
  </si>
  <si>
    <t>02.03.03.041</t>
  </si>
  <si>
    <t>BFA0000404</t>
  </si>
  <si>
    <t>12*1.2平垫</t>
  </si>
  <si>
    <t>02.03.03.043</t>
  </si>
  <si>
    <t>φ14平垫</t>
  </si>
  <si>
    <t>02.03.03.046</t>
  </si>
  <si>
    <t>BFA0000494</t>
  </si>
  <si>
    <t>φ6大平垫</t>
  </si>
  <si>
    <t>02.03.03.061</t>
  </si>
  <si>
    <t>BFA0000403</t>
  </si>
  <si>
    <t>5*25弹性圆柱销</t>
  </si>
  <si>
    <t>02.03.03.070</t>
  </si>
  <si>
    <t>BFA0000400</t>
  </si>
  <si>
    <t>7/16螺母用</t>
  </si>
  <si>
    <t>02.03.03.103</t>
  </si>
  <si>
    <t>BFA0000701</t>
  </si>
  <si>
    <t>8*20内方螺丝</t>
  </si>
  <si>
    <t>02.03.03.105</t>
  </si>
  <si>
    <t>BFA0000398</t>
  </si>
  <si>
    <t>M8（黑螺母）</t>
  </si>
  <si>
    <t>02.03.03.106</t>
  </si>
  <si>
    <t>BFA0000397</t>
  </si>
  <si>
    <t>M10（黑螺母）</t>
  </si>
  <si>
    <t>02.03.03.107</t>
  </si>
  <si>
    <t>BFA0000396</t>
  </si>
  <si>
    <t>6*25高强内方螺丝</t>
  </si>
  <si>
    <t>02.03.03.108</t>
  </si>
  <si>
    <t>BFA0000087</t>
  </si>
  <si>
    <t>M10焊接螺母</t>
  </si>
  <si>
    <t>02.03.03.117</t>
  </si>
  <si>
    <t>BFA0000518</t>
  </si>
  <si>
    <t>M8焊接螺母</t>
  </si>
  <si>
    <t>02.03.03.118</t>
  </si>
  <si>
    <t>BFA0000395</t>
  </si>
  <si>
    <t>M5焊接螺母</t>
  </si>
  <si>
    <t>02.03.03.119</t>
  </si>
  <si>
    <t>BFA0000394</t>
  </si>
  <si>
    <t>M12焊接螺母</t>
  </si>
  <si>
    <t>02.03.03.120</t>
  </si>
  <si>
    <t>BFA0000699</t>
  </si>
  <si>
    <t>内六角圆柱头螺栓 GB7380 8*20</t>
  </si>
  <si>
    <t>02.03.03.128</t>
  </si>
  <si>
    <t>BFA0000376</t>
  </si>
  <si>
    <t>10*45镀白外方</t>
  </si>
  <si>
    <t>02.03.07.057</t>
  </si>
  <si>
    <t>BFA0000044</t>
  </si>
  <si>
    <t>8*20外方螺丝</t>
  </si>
  <si>
    <t>02.03.07.202</t>
  </si>
  <si>
    <t>BFA0000369</t>
  </si>
  <si>
    <t>绞架连接螺栓</t>
  </si>
  <si>
    <t>02.03.07.223</t>
  </si>
  <si>
    <t>m3*3.8嵌入螺母</t>
  </si>
  <si>
    <t>02.03.08.214</t>
  </si>
  <si>
    <t>BFA0000585</t>
  </si>
  <si>
    <t>16*3平垫（K1项目）</t>
  </si>
  <si>
    <t>02.03.08.490</t>
  </si>
  <si>
    <t>BFA0000707</t>
  </si>
  <si>
    <t>M6（黑螺母）用</t>
  </si>
  <si>
    <t>02.03.09.069</t>
  </si>
  <si>
    <t>BFA0000363</t>
  </si>
  <si>
    <t>6*16内方螺丝 用</t>
  </si>
  <si>
    <t>02.03.09.070</t>
  </si>
  <si>
    <t>DCL0000403</t>
  </si>
  <si>
    <t>拉簧固定销φ6*25</t>
  </si>
  <si>
    <t>02.03.18.047</t>
  </si>
  <si>
    <t>BFA0000356</t>
  </si>
  <si>
    <t>M12（黑螺母）骨架</t>
  </si>
  <si>
    <t>02.03.18.106</t>
  </si>
  <si>
    <t>BFA0000333</t>
  </si>
  <si>
    <t>2*30开口销</t>
  </si>
  <si>
    <t>02.03.22.039</t>
  </si>
  <si>
    <t>SCS0004600</t>
  </si>
  <si>
    <t>Φ13外卡簧</t>
  </si>
  <si>
    <t>02.03.22.118</t>
  </si>
  <si>
    <t>DCL0000405</t>
  </si>
  <si>
    <t>压铆螺母</t>
  </si>
  <si>
    <t>02.03.24.012</t>
  </si>
  <si>
    <t>BFA0000328</t>
  </si>
  <si>
    <t>6*8平头铆钉</t>
  </si>
  <si>
    <t>02.03.24.068</t>
  </si>
  <si>
    <t>根</t>
  </si>
  <si>
    <t>BFA0000693</t>
  </si>
  <si>
    <t>M8黑锌锁母12方</t>
  </si>
  <si>
    <t>02.03.24.085</t>
  </si>
  <si>
    <t>BFA0000327</t>
  </si>
  <si>
    <t>11*22非标平垫</t>
  </si>
  <si>
    <t>02.03.24.086</t>
  </si>
  <si>
    <t>11*22非标平垫（机加工）</t>
  </si>
  <si>
    <t>02.03.24.086A</t>
  </si>
  <si>
    <t>靠背锁安装螺母</t>
  </si>
  <si>
    <t>02.03.25.030</t>
  </si>
  <si>
    <t>法兰面锁紧螺母</t>
  </si>
  <si>
    <t>02.03.25.031</t>
  </si>
  <si>
    <t>BFA0000110</t>
  </si>
  <si>
    <t>M8镀黑锌锁母</t>
  </si>
  <si>
    <t>02.03.29.117</t>
  </si>
  <si>
    <t>BFA0000587</t>
  </si>
  <si>
    <t>6*20内方螺栓黑</t>
  </si>
  <si>
    <t>02.03.29.162</t>
  </si>
  <si>
    <t>BFA0000316</t>
  </si>
  <si>
    <t>M6焊接螺母</t>
  </si>
  <si>
    <t>02.03.31.003</t>
  </si>
  <si>
    <t>SCS0004365</t>
  </si>
  <si>
    <t>4.8*10拉铆钉</t>
  </si>
  <si>
    <t>02.03.35.103</t>
  </si>
  <si>
    <t>BFA0000495</t>
  </si>
  <si>
    <t>φ4.2*13大扁头自攻钉螺丝</t>
  </si>
  <si>
    <t>02.12.02.003</t>
  </si>
  <si>
    <t>BFA0000313</t>
  </si>
  <si>
    <t>φ8高强弹垫（黑）</t>
  </si>
  <si>
    <t>02.12.02.005</t>
  </si>
  <si>
    <t>φ8高强弹垫（白）</t>
  </si>
  <si>
    <t>02.12.02.005A</t>
  </si>
  <si>
    <t>φ10高强弹垫（白）</t>
  </si>
  <si>
    <t>02.12.02.006</t>
  </si>
  <si>
    <t>BFA0000520</t>
  </si>
  <si>
    <t>φ10高强弹垫（黑）</t>
  </si>
  <si>
    <t>02.12.02.006A</t>
  </si>
  <si>
    <t>BFA0000521</t>
  </si>
  <si>
    <t>φ10高强平垫</t>
  </si>
  <si>
    <t>02.12.02.007</t>
  </si>
  <si>
    <t>BFA0000435</t>
  </si>
  <si>
    <t>φ8高强平垫</t>
  </si>
  <si>
    <t>02.12.02.008</t>
  </si>
  <si>
    <t>φ10*25高强外方螺丝（白）</t>
  </si>
  <si>
    <t>02.12.02.009</t>
  </si>
  <si>
    <t>BFA0000642</t>
  </si>
  <si>
    <t>φ10*25高强外方螺丝（黑）</t>
  </si>
  <si>
    <t>02.12.02.009A</t>
  </si>
  <si>
    <t>BFA0000433</t>
  </si>
  <si>
    <t>φ8*25高强外方螺丝（黑）</t>
  </si>
  <si>
    <t>02.12.02.010</t>
  </si>
  <si>
    <t>φ8*25高强外方螺丝（白）</t>
  </si>
  <si>
    <t>02.12.02.010A</t>
  </si>
  <si>
    <t>φ4.8*16元机自攻</t>
  </si>
  <si>
    <t>02.12.02.012</t>
  </si>
  <si>
    <t>φ4.8*16元机自攻（黑锌）</t>
  </si>
  <si>
    <t>02.12.02.012A</t>
  </si>
  <si>
    <t>BFA0000504</t>
  </si>
  <si>
    <t>φ4.2*9.5元机自攻</t>
  </si>
  <si>
    <t>02.12.02.013</t>
  </si>
  <si>
    <t>BFA0000015</t>
  </si>
  <si>
    <t>φ5*20元机十字钉</t>
  </si>
  <si>
    <t>02.12.02.015</t>
  </si>
  <si>
    <t>BFA0000669</t>
  </si>
  <si>
    <t>02.12.02.017</t>
  </si>
  <si>
    <t>BFA0000496</t>
  </si>
  <si>
    <t>φ6*20平机十字钉</t>
  </si>
  <si>
    <t>02.12.02.020</t>
  </si>
  <si>
    <t>BFA0000018</t>
  </si>
  <si>
    <t>φ8*16内六角螺丝</t>
  </si>
  <si>
    <t>02.12.02.021</t>
  </si>
  <si>
    <t>φ4*10十一字螺丝(彩）</t>
  </si>
  <si>
    <t>02.12.02.022</t>
  </si>
  <si>
    <t>BFA0000016</t>
  </si>
  <si>
    <t>φ6*16元机十字钉</t>
  </si>
  <si>
    <t>02.12.02.025</t>
  </si>
  <si>
    <t>BFA0000641</t>
  </si>
  <si>
    <t>φ10*35外方螺丝</t>
  </si>
  <si>
    <t>02.12.02.026</t>
  </si>
  <si>
    <t>BFA0000017</t>
  </si>
  <si>
    <t>φ8*20内方螺丝</t>
  </si>
  <si>
    <t>02.12.02.027</t>
  </si>
  <si>
    <t>BFA0000312</t>
  </si>
  <si>
    <t>φ5*16盘头螺丝</t>
  </si>
  <si>
    <t>02.12.02.030</t>
  </si>
  <si>
    <t>BFA0000010</t>
  </si>
  <si>
    <t>M8锁紧螺母</t>
  </si>
  <si>
    <t>02.12.02.031</t>
  </si>
  <si>
    <t>8*40高强内方螺丝</t>
  </si>
  <si>
    <t>02.12.02.032</t>
  </si>
  <si>
    <t>φ10*2白平垫</t>
  </si>
  <si>
    <t>02.12.02.033</t>
  </si>
  <si>
    <t>φ4.2*16自攻螺丝</t>
  </si>
  <si>
    <t>02.12.02.034</t>
  </si>
  <si>
    <t>φ2.5*16开口销</t>
  </si>
  <si>
    <t>02.12.02.035</t>
  </si>
  <si>
    <t>φ10*35高强外方螺丝（镀白）</t>
  </si>
  <si>
    <t>02.12.02.037</t>
  </si>
  <si>
    <t>007锁销</t>
  </si>
  <si>
    <t>02.12.02.043</t>
  </si>
  <si>
    <t>φ6*25小帽螺丝</t>
  </si>
  <si>
    <t>02.12.02.048</t>
  </si>
  <si>
    <t>φ4*10自攻螺丝（黑）</t>
  </si>
  <si>
    <t>02.12.02.052</t>
  </si>
  <si>
    <t>φ8*2平垫（白）</t>
  </si>
  <si>
    <t>02.12.02.059</t>
  </si>
  <si>
    <t>5.5*13黑锌自攻螺丝</t>
  </si>
  <si>
    <t>02.12.02.061</t>
  </si>
  <si>
    <t>φ5*8十字螺丝</t>
  </si>
  <si>
    <t>02.12.02.063</t>
  </si>
  <si>
    <t>弹性圆柱销</t>
  </si>
  <si>
    <t>02.12.02.064</t>
  </si>
  <si>
    <t>8*24黑锌平垫</t>
  </si>
  <si>
    <t>02.12.02.065</t>
  </si>
  <si>
    <t>M8黑锌盖母</t>
  </si>
  <si>
    <t>02.12.02.066</t>
  </si>
  <si>
    <t>4*6黑锌盘头螺丝</t>
  </si>
  <si>
    <t>02.12.02.067</t>
  </si>
  <si>
    <t>BFA0000497</t>
  </si>
  <si>
    <t>（6486）φ4*8大扁头(彩)</t>
  </si>
  <si>
    <t>02.12.02.071</t>
  </si>
  <si>
    <t>（6486）φ10*45外方螺丝</t>
  </si>
  <si>
    <t>02.12.02.072</t>
  </si>
  <si>
    <t>（6486）φ10*65外方螺丝</t>
  </si>
  <si>
    <t>02.12.02.073</t>
  </si>
  <si>
    <t>（6486）φ8*75外方螺丝</t>
  </si>
  <si>
    <t>02.12.02.074</t>
  </si>
  <si>
    <t>（6486）φ8*25内方螺丝</t>
  </si>
  <si>
    <t>02.12.02.075</t>
  </si>
  <si>
    <t>（306）3*20开口销</t>
  </si>
  <si>
    <t>02.12.02.082</t>
  </si>
  <si>
    <t>BFA0000053</t>
  </si>
  <si>
    <t>（306）5*8沉头螺丝（彩）</t>
  </si>
  <si>
    <t>02.12.02.083</t>
  </si>
  <si>
    <t>（306）4*6沉头螺丝（彩）</t>
  </si>
  <si>
    <t>02.12.02.084</t>
  </si>
  <si>
    <t>BFA0000013</t>
  </si>
  <si>
    <t>（306）4.2*13盘头自攻螺丝彩</t>
  </si>
  <si>
    <t>02.12.02.085</t>
  </si>
  <si>
    <t>（306）5*6盘头螺丝（彩）</t>
  </si>
  <si>
    <t>02.12.02.086</t>
  </si>
  <si>
    <t>BFA0000056</t>
  </si>
  <si>
    <t>（306）8*25内方螺丝（彩）</t>
  </si>
  <si>
    <t>02.12.02.088</t>
  </si>
  <si>
    <t>BFA0000675</t>
  </si>
  <si>
    <t>（306）12*30法兰螺栓</t>
  </si>
  <si>
    <t>02.12.02.089</t>
  </si>
  <si>
    <t>（306）φ10*40外方螺丝（黑）</t>
  </si>
  <si>
    <t>02.12.02.097</t>
  </si>
  <si>
    <t>BFA0000035</t>
  </si>
  <si>
    <t>φ6*25黑锌螺丝</t>
  </si>
  <si>
    <t>02.12.02.099</t>
  </si>
  <si>
    <t>φ10*35外方黑锌螺丝</t>
  </si>
  <si>
    <t>02.12.02.100</t>
  </si>
  <si>
    <t>φ10黑锌平垫</t>
  </si>
  <si>
    <t>02.12.02.101</t>
  </si>
  <si>
    <t>φ10黑锌弹垫</t>
  </si>
  <si>
    <t>02.12.02.102</t>
  </si>
  <si>
    <t>φ8*16内方黑锌螺丝</t>
  </si>
  <si>
    <t>02.12.02.103</t>
  </si>
  <si>
    <t>φ10*25外方黑锌螺丝</t>
  </si>
  <si>
    <t>02.12.02.108</t>
  </si>
  <si>
    <t>φ10*25外方达克罗螺丝（黑）</t>
  </si>
  <si>
    <t>02.12.02.110</t>
  </si>
  <si>
    <t>φ10*35外方达克罗螺丝（黑）</t>
  </si>
  <si>
    <t>02.12.02.111</t>
  </si>
  <si>
    <t>SLT0002406</t>
  </si>
  <si>
    <t>φ10平垫达克罗（黑）</t>
  </si>
  <si>
    <t>02.12.02.112</t>
  </si>
  <si>
    <t>SLT0002405</t>
  </si>
  <si>
    <t>φ10弹垫达克罗（黑）</t>
  </si>
  <si>
    <t>02.12.02.113</t>
  </si>
  <si>
    <t>φ6*25外方螺丝（黑）</t>
  </si>
  <si>
    <t>02.12.02.114</t>
  </si>
  <si>
    <t>φ10*25外方达克罗螺丝（白）</t>
  </si>
  <si>
    <t>02.12.02.115</t>
  </si>
  <si>
    <t>φ10*35外方达克罗螺丝（白）</t>
  </si>
  <si>
    <t>02.12.02.116</t>
  </si>
  <si>
    <t>φ10平垫达克罗（白）</t>
  </si>
  <si>
    <t>02.12.02.117</t>
  </si>
  <si>
    <t>φ10弹垫达克罗（白）</t>
  </si>
  <si>
    <t>02.12.02.118</t>
  </si>
  <si>
    <t>φ8*30内方螺丝（黑）</t>
  </si>
  <si>
    <t>02.12.02.119</t>
  </si>
  <si>
    <t>（306）φ8大平垫（小圈）</t>
  </si>
  <si>
    <t>02.12.02.121</t>
  </si>
  <si>
    <t>BFA0000084</t>
  </si>
  <si>
    <t>（306）φ4.2*9.5F型螺钉（黑）</t>
  </si>
  <si>
    <t>02.12.02.122</t>
  </si>
  <si>
    <t>10*55外方黑（黑达克罗）（潍坊）</t>
  </si>
  <si>
    <t>02.12.02.132</t>
  </si>
  <si>
    <t>8*65外方黑（黑达克罗）（潍坊）</t>
  </si>
  <si>
    <t>02.12.02.133</t>
  </si>
  <si>
    <t>8*25外方黑（黑达克罗）（潍坊）</t>
  </si>
  <si>
    <t>02.12.02.134</t>
  </si>
  <si>
    <t>φ6平垫（黑达克罗）</t>
  </si>
  <si>
    <t>02.12.02.136</t>
  </si>
  <si>
    <t>φ6弹垫（黑达克罗）</t>
  </si>
  <si>
    <t>02.12.02.137</t>
  </si>
  <si>
    <t>φ8平垫（黑达克罗）</t>
  </si>
  <si>
    <t>02.12.02.138</t>
  </si>
  <si>
    <t>φ8弹垫（黑达克罗）</t>
  </si>
  <si>
    <t>02.12.02.139</t>
  </si>
  <si>
    <t>8*25黑锌</t>
  </si>
  <si>
    <t>02.12.02.143</t>
  </si>
  <si>
    <t>8*35内方螺栓（黑锌）</t>
  </si>
  <si>
    <t>02.12.02.145</t>
  </si>
  <si>
    <t>8*80内方螺栓（黑锌）</t>
  </si>
  <si>
    <t>02.12.02.146</t>
  </si>
  <si>
    <t>BFA0000499</t>
  </si>
  <si>
    <t>6*50内方螺栓（黑锌）</t>
  </si>
  <si>
    <t>02.12.02.147</t>
  </si>
  <si>
    <t>BFA0000500</t>
  </si>
  <si>
    <t>M8黑锌锁母带尼龙片</t>
  </si>
  <si>
    <t>02.12.02.148</t>
  </si>
  <si>
    <t>8*20法兰面带齿螺栓</t>
  </si>
  <si>
    <t>02.12.02.149</t>
  </si>
  <si>
    <t>BFA0000309</t>
  </si>
  <si>
    <t>10*25法兰面带齿螺栓</t>
  </si>
  <si>
    <t>02.12.02.150</t>
  </si>
  <si>
    <t>M10白锌全金属法兰面锁紧螺母</t>
  </si>
  <si>
    <t>02.12.02.151</t>
  </si>
  <si>
    <t>&amp;12弹垫彩</t>
  </si>
  <si>
    <t>02.12.02.152</t>
  </si>
  <si>
    <t>7/16*25英制螺栓外方彩</t>
  </si>
  <si>
    <t>02.12.02.153</t>
  </si>
  <si>
    <t>5*10全金属锁紧螺钉</t>
  </si>
  <si>
    <t>02.12.02.154</t>
  </si>
  <si>
    <t>8*16法兰面带齿螺栓</t>
  </si>
  <si>
    <t>02.12.02.156</t>
  </si>
  <si>
    <t>BFA0000671</t>
  </si>
  <si>
    <t>M8彩锌法兰面锁母</t>
  </si>
  <si>
    <t>02.12.02.158</t>
  </si>
  <si>
    <t>BFA0000014</t>
  </si>
  <si>
    <t>4.8*13自攻黑锌</t>
  </si>
  <si>
    <t>02.12.02.159</t>
  </si>
  <si>
    <t>EA</t>
  </si>
  <si>
    <t>BFA0000519</t>
  </si>
  <si>
    <t>?6平垫黑锌</t>
  </si>
  <si>
    <t>02.01.07.228</t>
  </si>
  <si>
    <t>BSP0000034</t>
  </si>
  <si>
    <t>M15E型卡簧</t>
  </si>
  <si>
    <t>02.03.41.023</t>
  </si>
  <si>
    <t>BFA0000485</t>
  </si>
  <si>
    <t>16*1平垫</t>
  </si>
  <si>
    <t>02.01.07.205</t>
  </si>
  <si>
    <t>BFA0000202</t>
  </si>
  <si>
    <t>4.2*32白锌自攻</t>
  </si>
  <si>
    <t>02.01.07.229</t>
  </si>
  <si>
    <t>BFA0000198</t>
  </si>
  <si>
    <t>4.2*22白锌自攻</t>
  </si>
  <si>
    <t>02.01.07.233</t>
  </si>
  <si>
    <t>BFA0000190</t>
  </si>
  <si>
    <t>8*40黑锌内六角螺栓</t>
  </si>
  <si>
    <t>02.01.07.234</t>
  </si>
  <si>
    <t>BFA0000205</t>
  </si>
  <si>
    <t>4.8*16黑锌自攻钉</t>
  </si>
  <si>
    <t>02.01.07.235</t>
  </si>
  <si>
    <t>BFA0000237</t>
  </si>
  <si>
    <t>6*25黑锌内六角螺栓</t>
  </si>
  <si>
    <t>02.01.07.237</t>
  </si>
  <si>
    <t>BFA0000161</t>
  </si>
  <si>
    <t>?6平垫白锌</t>
  </si>
  <si>
    <t>02.01.07.241</t>
  </si>
  <si>
    <t>BFA0000505</t>
  </si>
  <si>
    <t>4*16黑锌自攻钉</t>
  </si>
  <si>
    <t>02.01.07.267</t>
  </si>
  <si>
    <t>BFA0000577</t>
  </si>
  <si>
    <t>3*35元机十字自攻钉</t>
  </si>
  <si>
    <t>02.01.07.268</t>
  </si>
  <si>
    <t>BFA0000542</t>
  </si>
  <si>
    <t>8*25黑锌内六角</t>
  </si>
  <si>
    <t>02.01.07.269</t>
  </si>
  <si>
    <t>BFA0000292</t>
  </si>
  <si>
    <t>02.01.07.181</t>
  </si>
  <si>
    <t>BFA0000021</t>
  </si>
  <si>
    <t>02.01.07.240</t>
  </si>
  <si>
    <t>4*25兰白锌盘头螺钉</t>
  </si>
  <si>
    <t>02.01.07.252</t>
  </si>
  <si>
    <t>BFA0000530</t>
  </si>
  <si>
    <t>4*12兰白锌盘头螺钉</t>
  </si>
  <si>
    <t>02.01.07.279</t>
  </si>
  <si>
    <t>BFA0000719</t>
  </si>
  <si>
    <t>10*1.25兰白锌盖母</t>
  </si>
  <si>
    <t>02.01.07.270</t>
  </si>
  <si>
    <t>BFA0000240</t>
  </si>
  <si>
    <t>8*35黑达克罗外方螺栓</t>
  </si>
  <si>
    <t>02.01.07.273</t>
  </si>
  <si>
    <t>BFA0000144</t>
  </si>
  <si>
    <t>2.9*19盘头自攻钉</t>
  </si>
  <si>
    <t>02.01.07.276</t>
  </si>
  <si>
    <t>BFA0000492</t>
  </si>
  <si>
    <t>8*80黑达克罗内六角螺栓</t>
  </si>
  <si>
    <t>02.01.07.278</t>
  </si>
  <si>
    <t>BFA0000196</t>
  </si>
  <si>
    <t>4.8*42盘头自攻钉</t>
  </si>
  <si>
    <t>02.01.07.230</t>
  </si>
  <si>
    <t>BFA0000177</t>
  </si>
  <si>
    <t>4*16白大扁头自攻钉</t>
  </si>
  <si>
    <t>02.01.07.277</t>
  </si>
  <si>
    <t>BFA0000493</t>
  </si>
  <si>
    <t>10*35黑达克罗外六角螺栓</t>
  </si>
  <si>
    <t>02.01.07.283</t>
  </si>
  <si>
    <t>BFA0000576</t>
  </si>
  <si>
    <t>4*12黑锌十字沉头自攻</t>
  </si>
  <si>
    <t>02.01.07.242</t>
  </si>
  <si>
    <t>BFA0000200</t>
  </si>
  <si>
    <t>02.01.07.251</t>
  </si>
  <si>
    <t>BFA0000176</t>
  </si>
  <si>
    <t>4*20兰白锌盘头螺钉</t>
  </si>
  <si>
    <t>02.01.07.286</t>
  </si>
  <si>
    <t>BFA0000154</t>
  </si>
  <si>
    <t>5*8达克罗盘头螺钉</t>
  </si>
  <si>
    <t>02.01.07.282</t>
  </si>
  <si>
    <t>BFA0000238</t>
  </si>
  <si>
    <t>5*30兰白锌沉头</t>
  </si>
  <si>
    <t>02.01.07.287</t>
  </si>
  <si>
    <t>BFA0000206</t>
  </si>
  <si>
    <t>3*16兰白锌盘头螺钉</t>
  </si>
  <si>
    <t>02.01.07.261</t>
  </si>
  <si>
    <t>BFA0000579</t>
  </si>
  <si>
    <t>6*22黑达克罗内方螺丝</t>
  </si>
  <si>
    <t>02.01.07.289</t>
  </si>
  <si>
    <t>BFA0000720</t>
  </si>
  <si>
    <t>8*30黑达克罗外六角螺栓</t>
  </si>
  <si>
    <t>02.01.07.288</t>
  </si>
  <si>
    <t>BFA0000276</t>
  </si>
  <si>
    <t>3.5*16自攻螺钉</t>
  </si>
  <si>
    <t>02.01.07.284</t>
  </si>
  <si>
    <t>BFA0000532</t>
  </si>
  <si>
    <t>M5*12盘头</t>
  </si>
  <si>
    <t>02.01.07.285</t>
  </si>
  <si>
    <t>BFA0000540</t>
  </si>
  <si>
    <t>元头十字钉6*12</t>
  </si>
  <si>
    <t>02.01.07.296</t>
  </si>
  <si>
    <t>BFA0000235</t>
  </si>
  <si>
    <t>内六角8*65黑锌</t>
  </si>
  <si>
    <t>02.01.07.304</t>
  </si>
  <si>
    <t>BFA0000580</t>
  </si>
  <si>
    <t>元机自攻4.8*52</t>
  </si>
  <si>
    <t>02.01.07.303</t>
  </si>
  <si>
    <t>BFA0000207</t>
  </si>
  <si>
    <t>元机自攻4.2*38</t>
  </si>
  <si>
    <t>02.01.07.264</t>
  </si>
  <si>
    <t>BFA0000274</t>
  </si>
  <si>
    <t>铜镶件6*15</t>
  </si>
  <si>
    <t>02.01.05.086</t>
  </si>
  <si>
    <t>BFA0000275</t>
  </si>
  <si>
    <t>铜镶件5*25</t>
  </si>
  <si>
    <t>02.01.05.087</t>
  </si>
  <si>
    <t>不含税</t>
    <phoneticPr fontId="18" type="noConversion"/>
  </si>
  <si>
    <t>BFA0000273</t>
  </si>
  <si>
    <t>铜镶件6*30</t>
  </si>
  <si>
    <t>02.01.05.085</t>
  </si>
  <si>
    <t>正座</t>
    <phoneticPr fontId="18" type="noConversion"/>
  </si>
  <si>
    <t>BFA0000226</t>
  </si>
  <si>
    <t>4.2*35元机自攻钉</t>
  </si>
  <si>
    <t>02.01.07.280</t>
  </si>
  <si>
    <t>BFA0000581</t>
  </si>
  <si>
    <t>黑达克罗内方10*40</t>
  </si>
  <si>
    <t>02.01.07.305</t>
  </si>
  <si>
    <t>正背</t>
    <phoneticPr fontId="18" type="noConversion"/>
  </si>
  <si>
    <t>BFA0000526</t>
  </si>
  <si>
    <t>外六角6*40黑</t>
  </si>
  <si>
    <t>02.01.07.257</t>
  </si>
  <si>
    <t>BFA0000246</t>
  </si>
  <si>
    <t>元机自攻钉3.5*32</t>
  </si>
  <si>
    <t>02.01.07.260</t>
  </si>
  <si>
    <t>头枕</t>
    <phoneticPr fontId="18" type="noConversion"/>
  </si>
  <si>
    <t>BFA0000142</t>
  </si>
  <si>
    <t>元机自攻钉2.9*9.5</t>
  </si>
  <si>
    <t>02.01.07.300</t>
  </si>
  <si>
    <t>BFA0000201</t>
  </si>
  <si>
    <t>十字圆头自攻4.2*19</t>
  </si>
  <si>
    <t>02.01.07.231</t>
  </si>
  <si>
    <t>BFA0000582</t>
  </si>
  <si>
    <t>6*50内方黑达克罗</t>
  </si>
  <si>
    <t>02.01.07.307</t>
  </si>
  <si>
    <t>副背</t>
    <phoneticPr fontId="18" type="noConversion"/>
  </si>
  <si>
    <t>BFA0000586</t>
  </si>
  <si>
    <t>螺丝钉6*10彩</t>
  </si>
  <si>
    <t>02.01.07.272</t>
  </si>
  <si>
    <t>BFA0000571</t>
  </si>
  <si>
    <t>元机自攻钉3*50</t>
  </si>
  <si>
    <t>02.01.07.294</t>
  </si>
  <si>
    <t>中间背</t>
    <phoneticPr fontId="18" type="noConversion"/>
  </si>
  <si>
    <t>BFA0000181</t>
  </si>
  <si>
    <t>元机十字钉4*30</t>
  </si>
  <si>
    <t>02.01.07.292</t>
  </si>
  <si>
    <t>BFA0000591</t>
  </si>
  <si>
    <t>外六角全扣螺栓GB5783 8*40黑</t>
  </si>
  <si>
    <t>02.03.37.062</t>
  </si>
  <si>
    <t>BFA0000749</t>
  </si>
  <si>
    <t>全铁铆钉 6*10</t>
  </si>
  <si>
    <t>02.03.45.026</t>
  </si>
  <si>
    <t>BFA0000203</t>
  </si>
  <si>
    <t>十字圆头自攻4.8*25</t>
  </si>
  <si>
    <t>02.01.07.232</t>
  </si>
  <si>
    <t>BFA0000180</t>
  </si>
  <si>
    <t>盘头机螺钉GB818-85 4*45蓝白锌</t>
  </si>
  <si>
    <t>02.01.07.290</t>
  </si>
  <si>
    <t>BFA0000583</t>
  </si>
  <si>
    <t>内六角螺栓 全扣 GB70 10*35黑达克罗</t>
  </si>
  <si>
    <t>02.01.07.308</t>
  </si>
  <si>
    <t>BFA0000584</t>
  </si>
  <si>
    <t>盘头自攻钉GB845-85 4.8*42蓝白锌</t>
  </si>
  <si>
    <t>02.01.07.309</t>
  </si>
  <si>
    <t>BFA0000561</t>
  </si>
  <si>
    <t>X3000销轴</t>
  </si>
  <si>
    <t>02.03.37.084</t>
  </si>
  <si>
    <t>BSP0000080</t>
  </si>
  <si>
    <t>Φ3.5卡簧</t>
  </si>
  <si>
    <t>02.03.37.085</t>
  </si>
  <si>
    <t>BFA0000589</t>
  </si>
  <si>
    <t>X3000全铁拉铆钉 4*10</t>
  </si>
  <si>
    <t>02.03.37.086</t>
  </si>
  <si>
    <t>BFA0000075</t>
  </si>
  <si>
    <t>02.03.37.089</t>
  </si>
  <si>
    <t>BFA0000769</t>
  </si>
  <si>
    <t>M6全金属法兰面自锁螺母</t>
  </si>
  <si>
    <t>02.03.45.029</t>
  </si>
  <si>
    <t>BFA0000182</t>
  </si>
  <si>
    <t>锁母GB889 M4</t>
  </si>
  <si>
    <t>02.01.07.293</t>
  </si>
  <si>
    <t>外六角全扣螺栓GB5783 6*25 黑锌</t>
  </si>
  <si>
    <t>02.01.07.310</t>
  </si>
  <si>
    <t>GK拉铆钉 4*8</t>
  </si>
  <si>
    <t>02.03.50.033</t>
  </si>
  <si>
    <t>BFA0000533</t>
  </si>
  <si>
    <t>内六角螺栓 全扣 GB708*25黑达克罗</t>
  </si>
  <si>
    <t>02.01.07.312</t>
  </si>
  <si>
    <t>BFA0000227</t>
  </si>
  <si>
    <t>B40铜嵌件</t>
  </si>
  <si>
    <t>02.01.05.100</t>
  </si>
  <si>
    <t>BFA0000552</t>
  </si>
  <si>
    <t>外六角半扣螺栓 GB57828*65黑达克罗</t>
  </si>
  <si>
    <t>02.01.07.314</t>
  </si>
  <si>
    <t>BFA0000280</t>
  </si>
  <si>
    <t>十字沉头自攻846 4*16黑锌</t>
  </si>
  <si>
    <t>02.01.07.315</t>
  </si>
  <si>
    <t>BFA0000140</t>
  </si>
  <si>
    <t>盘头自攻钉GB845-85 2.9*42兰白锌</t>
  </si>
  <si>
    <t>02.01.07.274</t>
  </si>
  <si>
    <t>BFA0000470</t>
  </si>
  <si>
    <t>盘头机螺钉GB818-76 5*12 彩</t>
  </si>
  <si>
    <t>02.01.07.145</t>
  </si>
  <si>
    <t>BFA0000564</t>
  </si>
  <si>
    <t>3*6十字头6560螺钉</t>
  </si>
  <si>
    <t>02.03.19.072</t>
  </si>
  <si>
    <t>BFA0000528</t>
  </si>
  <si>
    <t>平机十字5*12 黑锌</t>
  </si>
  <si>
    <t>02.01.07.263</t>
  </si>
  <si>
    <t>BFA0000228</t>
  </si>
  <si>
    <t>铜嵌件6*25</t>
  </si>
  <si>
    <t>02.01.05.258</t>
  </si>
  <si>
    <t>BFA0000410</t>
  </si>
  <si>
    <t>阻尼器螺栓长</t>
  </si>
  <si>
    <t>02.03.03.025</t>
  </si>
  <si>
    <t>BFA0000336</t>
  </si>
  <si>
    <t>平垫14*22</t>
  </si>
  <si>
    <t>02.03.22.025</t>
  </si>
  <si>
    <t>SHT0001256</t>
  </si>
  <si>
    <t>阻尼器螺栓短</t>
  </si>
  <si>
    <t>02.03.03.025A</t>
  </si>
  <si>
    <t>BFA0000339</t>
  </si>
  <si>
    <t>铁铆钉 6*10</t>
  </si>
  <si>
    <t>02.03.22.015</t>
  </si>
  <si>
    <t>4.8*16*16拉铆钉</t>
  </si>
  <si>
    <t>02.03.37.098</t>
  </si>
  <si>
    <t>BFA0000808</t>
  </si>
  <si>
    <t>6*30内六达克罗</t>
  </si>
  <si>
    <t>02.01.07.319</t>
  </si>
  <si>
    <t>不锈钢拉铆钉4*16</t>
  </si>
  <si>
    <t>02.01.07.320</t>
  </si>
  <si>
    <t>十字槽盘头自攻螺钉ST4.8*19镀白锌</t>
  </si>
  <si>
    <t>02.01.06.150</t>
  </si>
  <si>
    <t>不锈钢开口型抽芯铆钉 3*12镀白锌</t>
  </si>
  <si>
    <t>02.01.06.155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</si>
  <si>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</si>
  <si>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</si>
  <si>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</si>
  <si>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</si>
  <si>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</si>
  <si>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</si>
  <si>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标准件采购价格对比表</t>
    <phoneticPr fontId="18" type="noConversion"/>
  </si>
  <si>
    <t>三浦</t>
    <phoneticPr fontId="18" type="noConversion"/>
  </si>
  <si>
    <t>苏宁</t>
    <phoneticPr fontId="18" type="noConversion"/>
  </si>
  <si>
    <t>平均降幅：</t>
    <phoneticPr fontId="18" type="noConversion"/>
  </si>
  <si>
    <t>BFA0000295</t>
  </si>
  <si>
    <t>GB846-76平头自攻 白</t>
  </si>
  <si>
    <t>BFA0000293</t>
  </si>
  <si>
    <t>GB819平机 白</t>
  </si>
  <si>
    <t>BFA0000288</t>
  </si>
  <si>
    <t>GB5783外六角 黑</t>
  </si>
  <si>
    <t>BFA0000083</t>
  </si>
  <si>
    <t>GB845-85元头自攻 白</t>
  </si>
  <si>
    <t>BFA0000005</t>
    <phoneticPr fontId="1" type="noConversion"/>
  </si>
  <si>
    <t>拉铆钉</t>
  </si>
  <si>
    <t>BFA0000245</t>
  </si>
  <si>
    <t>GB818-85元机十字螺钉（大盘头） 白</t>
  </si>
  <si>
    <t>BFA0000289</t>
  </si>
  <si>
    <t>GB818-76十字槽盘头螺钉 黑锌</t>
  </si>
  <si>
    <t>GB845元头自攻 黑锌</t>
  </si>
  <si>
    <t>自攻钉黑锌</t>
  </si>
  <si>
    <t>BFA0000294</t>
  </si>
  <si>
    <t>外六角带边英制螺栓</t>
  </si>
  <si>
    <t>BFA0000301</t>
  </si>
  <si>
    <t>GB5783外六角螺栓 黑</t>
  </si>
  <si>
    <t>BFA0000029</t>
  </si>
  <si>
    <t>BFA0000011</t>
    <phoneticPr fontId="1" type="noConversion"/>
  </si>
  <si>
    <t>GB818十字槽盘头螺钉</t>
  </si>
  <si>
    <t>BFA0000006</t>
  </si>
  <si>
    <t>GB97平垫 黑</t>
  </si>
  <si>
    <t>BFA0000009</t>
  </si>
  <si>
    <t>GB93弹垫 黑</t>
  </si>
  <si>
    <t>BFA0000007</t>
  </si>
  <si>
    <t>BFA0000008</t>
  </si>
  <si>
    <t>BFA0000129</t>
  </si>
  <si>
    <t>GB845-85元机自攻钉 白</t>
  </si>
  <si>
    <t>GB5783 外六角螺栓 黑</t>
  </si>
  <si>
    <t>大扁头带垫黑色达克罗</t>
  </si>
  <si>
    <t>BFA0000308</t>
  </si>
  <si>
    <t>GB896 开口挡</t>
  </si>
  <si>
    <t>BFA0000307</t>
  </si>
  <si>
    <t>GB12617拉铆钉</t>
  </si>
  <si>
    <t>BFA0000012</t>
  </si>
  <si>
    <t>外六角  8*25黑</t>
  </si>
  <si>
    <t>BFA0000296</t>
  </si>
  <si>
    <t>内六角螺栓</t>
  </si>
  <si>
    <t>BFA0000130</t>
  </si>
  <si>
    <t>外六角  8*20黑</t>
  </si>
  <si>
    <t>BFA0000302</t>
  </si>
  <si>
    <t>弹性圆柱销 4*60</t>
  </si>
  <si>
    <t>02.12.02.191</t>
  </si>
  <si>
    <t>02.12.02.168</t>
  </si>
  <si>
    <t>02.12.02.200</t>
  </si>
  <si>
    <t>02.12.02.162</t>
  </si>
  <si>
    <t>02.01.07.306</t>
  </si>
  <si>
    <t>02.01.07.262</t>
  </si>
  <si>
    <t>02.12.02.190</t>
  </si>
  <si>
    <t>02.12.02.169</t>
  </si>
  <si>
    <t>02.12.02.173</t>
  </si>
  <si>
    <t>02.12.02.198</t>
  </si>
  <si>
    <t>02.12.02.197</t>
  </si>
  <si>
    <t>02.12.02.193</t>
  </si>
  <si>
    <t>02.12.02.196</t>
  </si>
  <si>
    <t>02.12.02.194</t>
  </si>
  <si>
    <t>02.12.02.195</t>
  </si>
  <si>
    <t>02.12.02.192</t>
  </si>
  <si>
    <t>02.12.02.003A</t>
  </si>
  <si>
    <t>02.12.02.180</t>
  </si>
  <si>
    <t>02.12.02.179</t>
  </si>
  <si>
    <t>02.01.07.301</t>
  </si>
  <si>
    <t>02.12.02.170</t>
  </si>
  <si>
    <t>02.12.02.199</t>
  </si>
  <si>
    <t>02.12.02.174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</si>
  <si>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</si>
  <si>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</si>
  <si>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</si>
  <si>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2021年</t>
  </si>
  <si>
    <t>02.01.07.047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</si>
  <si>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北京浦东三浦标准件有限公司</t>
    </r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</si>
  <si>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</si>
  <si>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BFA0000184</t>
  </si>
  <si>
    <t>BFA0000039</t>
  </si>
  <si>
    <t>自攻钉4*12</t>
  </si>
  <si>
    <t>自攻钉4*20</t>
  </si>
  <si>
    <t>BFA0000285</t>
    <phoneticPr fontId="1" type="noConversion"/>
  </si>
  <si>
    <t>开口挡圈</t>
    <phoneticPr fontId="1" type="noConversion"/>
  </si>
  <si>
    <t>M4项目</t>
    <phoneticPr fontId="1" type="noConversion"/>
  </si>
  <si>
    <t>H6项目</t>
    <phoneticPr fontId="1" type="noConversion"/>
  </si>
  <si>
    <t>BFA0010028</t>
    <phoneticPr fontId="18" type="noConversion"/>
  </si>
  <si>
    <t>开口型平圆头抽芯铆钉</t>
  </si>
  <si>
    <t>汕德卡</t>
    <phoneticPr fontId="1" type="noConversion"/>
  </si>
  <si>
    <t>2021.6.2设变，新增一种8*45状态，QAD号BFA0010068</t>
    <phoneticPr fontId="1" type="noConversion"/>
  </si>
  <si>
    <t>BFA0000019</t>
    <phoneticPr fontId="1" type="noConversion"/>
  </si>
  <si>
    <t>自攻钉4*10</t>
  </si>
  <si>
    <t>六角头螺栓</t>
  </si>
  <si>
    <t>BFA0010068</t>
  </si>
  <si>
    <t>SHT0010895</t>
    <phoneticPr fontId="1" type="noConversion"/>
  </si>
  <si>
    <t>M8*45</t>
    <phoneticPr fontId="1" type="noConversion"/>
  </si>
  <si>
    <t>EA</t>
    <phoneticPr fontId="1" type="noConversion"/>
  </si>
  <si>
    <t>镀黑锌</t>
    <phoneticPr fontId="1" type="noConversion"/>
  </si>
  <si>
    <r>
      <t xml:space="preserve">                          协议编号：HBZYXY-2021-090-0</t>
    </r>
    <r>
      <rPr>
        <b/>
        <sz val="12"/>
        <rFont val="Microsoft YaHei UI"/>
        <family val="3"/>
        <charset val="134"/>
      </rPr>
      <t>1</t>
    </r>
    <phoneticPr fontId="1" type="noConversion"/>
  </si>
  <si>
    <r>
      <t xml:space="preserve">                          协议编号：HBZYXY-2021-090-0</t>
    </r>
    <r>
      <rPr>
        <b/>
        <sz val="12"/>
        <rFont val="Microsoft YaHei UI"/>
        <family val="3"/>
        <charset val="134"/>
      </rPr>
      <t>2</t>
    </r>
    <phoneticPr fontId="1" type="noConversion"/>
  </si>
  <si>
    <r>
      <t xml:space="preserve">                          协议编号：HBZYXY-2021-090-0</t>
    </r>
    <r>
      <rPr>
        <b/>
        <sz val="12"/>
        <rFont val="宋体"/>
        <family val="3"/>
        <charset val="134"/>
      </rPr>
      <t>3</t>
    </r>
    <phoneticPr fontId="1" type="noConversion"/>
  </si>
  <si>
    <t>BFA0010051</t>
    <phoneticPr fontId="1" type="noConversion"/>
  </si>
  <si>
    <t>GB5783外六角螺栓</t>
    <phoneticPr fontId="1" type="noConversion"/>
  </si>
  <si>
    <t>02.03.08.415</t>
    <phoneticPr fontId="1" type="noConversion"/>
  </si>
  <si>
    <t>潍坊2020年</t>
    <phoneticPr fontId="1" type="noConversion"/>
  </si>
  <si>
    <t>河北2021年</t>
    <phoneticPr fontId="1" type="noConversion"/>
  </si>
  <si>
    <t>BFA0010052</t>
  </si>
  <si>
    <t>GB70内六角螺栓</t>
    <phoneticPr fontId="1" type="noConversion"/>
  </si>
  <si>
    <t>02.03.11.113</t>
    <phoneticPr fontId="1" type="noConversion"/>
  </si>
  <si>
    <t>BFA0010050</t>
    <phoneticPr fontId="1" type="noConversion"/>
  </si>
  <si>
    <t>GB70盘头内六角螺栓</t>
    <phoneticPr fontId="1" type="noConversion"/>
  </si>
  <si>
    <t>02.01.07.178</t>
    <phoneticPr fontId="1" type="noConversion"/>
  </si>
  <si>
    <t>BFA0010040</t>
    <phoneticPr fontId="1" type="noConversion"/>
  </si>
  <si>
    <t>内六梅花带介自攻钉</t>
    <phoneticPr fontId="1" type="noConversion"/>
  </si>
  <si>
    <t>02.03.57.056</t>
    <phoneticPr fontId="1" type="noConversion"/>
  </si>
  <si>
    <t>不锈钢开口抽芯铆钉</t>
    <phoneticPr fontId="1" type="noConversion"/>
  </si>
  <si>
    <t>BFA0000760</t>
    <phoneticPr fontId="1" type="noConversion"/>
  </si>
  <si>
    <t>02.12.36.016</t>
    <phoneticPr fontId="1" type="noConversion"/>
  </si>
  <si>
    <t>02.03.60.070</t>
    <phoneticPr fontId="1" type="noConversion"/>
  </si>
  <si>
    <t>BFA0000895</t>
    <phoneticPr fontId="1" type="noConversion"/>
  </si>
  <si>
    <t>02.03.60.071</t>
  </si>
  <si>
    <t>GB97平垫</t>
    <phoneticPr fontId="1" type="noConversion"/>
  </si>
  <si>
    <t>BFA0000007</t>
    <phoneticPr fontId="1" type="noConversion"/>
  </si>
  <si>
    <t>02.12.02.194A</t>
    <phoneticPr fontId="1" type="noConversion"/>
  </si>
  <si>
    <t>BFA0000024</t>
    <phoneticPr fontId="1" type="noConversion"/>
  </si>
  <si>
    <r>
      <t>T5</t>
    </r>
    <r>
      <rPr>
        <sz val="10"/>
        <color rgb="FF000000"/>
        <rFont val="宋体"/>
        <family val="3"/>
        <charset val="134"/>
        <scheme val="minor"/>
      </rPr>
      <t>项目</t>
    </r>
    <phoneticPr fontId="1" type="noConversion"/>
  </si>
  <si>
    <t>开口挡圈（Φ16镀黑锌）</t>
    <phoneticPr fontId="1" type="noConversion"/>
  </si>
  <si>
    <t>设变，镀黑锌</t>
    <phoneticPr fontId="1" type="noConversion"/>
  </si>
  <si>
    <t>BFA0000020</t>
    <phoneticPr fontId="1" type="noConversion"/>
  </si>
  <si>
    <r>
      <t>9大平垫(黑）</t>
    </r>
    <r>
      <rPr>
        <sz val="10"/>
        <rFont val="Calibri"/>
        <family val="3"/>
        <charset val="204"/>
      </rPr>
      <t>Ф</t>
    </r>
    <r>
      <rPr>
        <sz val="10"/>
        <rFont val="宋体"/>
        <family val="3"/>
        <charset val="134"/>
        <scheme val="minor"/>
      </rPr>
      <t>8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</si>
</sst>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 "/>
    <numFmt numFmtId="177" formatCode="0.0000_);[Red]\(0.0000\)"/>
    <numFmt numFmtId="178" formatCode="0.00_);[Red]\(0.00\)"/>
    <numFmt numFmtId="179" formatCode="0_ "/>
    <numFmt numFmtId="180" formatCode="0.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sz val="8.25"/>
      <name val="Microsoft Sans Serif"/>
      <family val="2"/>
    </font>
    <font>
      <sz val="11"/>
      <name val="宋体"/>
      <family val="3"/>
      <charset val="134"/>
    </font>
    <font>
      <sz val="9"/>
      <name val="Arial"/>
      <family val="2"/>
    </font>
    <font>
      <sz val="10"/>
      <color rgb="FF000000"/>
      <name val="Microsoft YaHei UI"/>
      <family val="3"/>
      <charset val="134"/>
    </font>
    <font>
      <b/>
      <sz val="10"/>
      <name val="Arial"/>
      <family val="2"/>
    </font>
    <font>
      <b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0"/>
      <name val="Calibri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/>
    <xf numFmtId="0" fontId="22" fillId="0" borderId="0">
      <alignment vertical="center"/>
    </xf>
    <xf numFmtId="0" fontId="22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3" fillId="0" borderId="0"/>
    <xf numFmtId="176" fontId="13" fillId="0" borderId="0"/>
    <xf numFmtId="0" fontId="13" fillId="0" borderId="0"/>
    <xf numFmtId="0" fontId="13" fillId="0" borderId="0"/>
    <xf numFmtId="0" fontId="18" fillId="0" borderId="0">
      <alignment vertical="center"/>
    </xf>
    <xf numFmtId="0" fontId="28" fillId="0" borderId="8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5" fillId="2" borderId="0" xfId="1" applyFont="1" applyFill="1" applyAlignment="1">
      <alignment horizontal="center" vertical="center"/>
    </xf>
    <xf numFmtId="177" fontId="14" fillId="0" borderId="5" xfId="2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9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7" fontId="15" fillId="2" borderId="2" xfId="1" applyNumberFormat="1" applyFont="1" applyFill="1" applyBorder="1" applyAlignment="1">
      <alignment horizontal="center" vertical="center" wrapText="1"/>
    </xf>
    <xf numFmtId="177" fontId="15" fillId="2" borderId="3" xfId="1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9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7" fontId="15" fillId="2" borderId="8" xfId="1" applyNumberFormat="1" applyFont="1" applyFill="1" applyBorder="1" applyAlignment="1">
      <alignment horizontal="center" vertical="center" wrapText="1"/>
    </xf>
    <xf numFmtId="177" fontId="15" fillId="2" borderId="9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6" fillId="3" borderId="8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179" fontId="16" fillId="2" borderId="10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7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16" fillId="3" borderId="10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176" fontId="2" fillId="0" borderId="0" xfId="1" applyNumberFormat="1" applyAlignment="1">
      <alignment horizontal="center" vertical="center"/>
    </xf>
    <xf numFmtId="180" fontId="19" fillId="2" borderId="8" xfId="3" applyNumberFormat="1" applyFont="1" applyFill="1" applyBorder="1" applyAlignment="1">
      <alignment horizontal="center" vertical="center" wrapText="1"/>
    </xf>
    <xf numFmtId="180" fontId="19" fillId="0" borderId="8" xfId="3" applyNumberFormat="1" applyFont="1" applyFill="1" applyBorder="1" applyAlignment="1">
      <alignment horizontal="center" vertical="center" wrapText="1"/>
    </xf>
    <xf numFmtId="177" fontId="15" fillId="2" borderId="5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7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7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5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179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>
      <alignment horizontal="center" vertical="center" wrapText="1"/>
    </xf>
    <xf numFmtId="10" fontId="15" fillId="0" borderId="3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/>
    </xf>
    <xf numFmtId="179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7" fontId="15" fillId="0" borderId="8" xfId="1" applyNumberFormat="1" applyFont="1" applyFill="1" applyBorder="1" applyAlignment="1">
      <alignment horizontal="center" vertical="center" wrapText="1"/>
    </xf>
    <xf numFmtId="10" fontId="15" fillId="0" borderId="9" xfId="1" applyNumberFormat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/>
    </xf>
    <xf numFmtId="179" fontId="16" fillId="0" borderId="13" xfId="1" applyNumberFormat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1" fillId="0" borderId="13" xfId="1" applyFont="1" applyFill="1" applyBorder="1" applyAlignment="1">
      <alignment horizontal="center" vertical="center" wrapText="1"/>
    </xf>
    <xf numFmtId="177" fontId="15" fillId="0" borderId="13" xfId="1" applyNumberFormat="1" applyFont="1" applyFill="1" applyBorder="1" applyAlignment="1">
      <alignment horizontal="center" vertical="center" wrapText="1"/>
    </xf>
    <xf numFmtId="10" fontId="17" fillId="0" borderId="14" xfId="1" applyNumberFormat="1" applyFont="1" applyFill="1" applyBorder="1" applyAlignment="1">
      <alignment horizontal="center" vertical="center" shrinkToFit="1"/>
    </xf>
    <xf numFmtId="0" fontId="24" fillId="0" borderId="8" xfId="1" applyFont="1" applyFill="1" applyBorder="1" applyAlignment="1">
      <alignment horizontal="center" vertical="center" wrapText="1"/>
    </xf>
    <xf numFmtId="10" fontId="17" fillId="0" borderId="9" xfId="1" applyNumberFormat="1" applyFont="1" applyFill="1" applyBorder="1" applyAlignment="1">
      <alignment horizontal="center" vertical="center" shrinkToFit="1"/>
    </xf>
    <xf numFmtId="179" fontId="16" fillId="0" borderId="10" xfId="1" applyNumberFormat="1" applyFont="1" applyFill="1" applyBorder="1" applyAlignment="1">
      <alignment horizontal="center" vertical="center" wrapText="1"/>
    </xf>
    <xf numFmtId="0" fontId="24" fillId="0" borderId="10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0" fontId="17" fillId="0" borderId="11" xfId="1" applyNumberFormat="1" applyFont="1" applyFill="1" applyBorder="1" applyAlignment="1">
      <alignment horizontal="center" vertical="center" shrinkToFit="1"/>
    </xf>
    <xf numFmtId="0" fontId="1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vertical="center"/>
    </xf>
    <xf numFmtId="0" fontId="5" fillId="0" borderId="17" xfId="1" applyFont="1" applyFill="1" applyBorder="1" applyAlignment="1">
      <alignment vertical="center" wrapText="1"/>
    </xf>
    <xf numFmtId="0" fontId="5" fillId="0" borderId="17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vertical="center"/>
    </xf>
    <xf numFmtId="177" fontId="5" fillId="0" borderId="17" xfId="1" applyNumberFormat="1" applyFont="1" applyFill="1" applyBorder="1" applyAlignment="1">
      <alignment vertical="center"/>
    </xf>
    <xf numFmtId="10" fontId="5" fillId="0" borderId="18" xfId="1" applyNumberFormat="1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horizontal="center" vertical="center"/>
    </xf>
    <xf numFmtId="177" fontId="5" fillId="0" borderId="0" xfId="1" applyNumberFormat="1" applyFont="1" applyFill="1" applyAlignment="1">
      <alignment horizontal="center" vertical="center"/>
    </xf>
    <xf numFmtId="10" fontId="5" fillId="0" borderId="0" xfId="1" applyNumberFormat="1" applyFont="1" applyFill="1" applyAlignment="1">
      <alignment horizontal="center" vertical="center" shrinkToFit="1"/>
    </xf>
    <xf numFmtId="49" fontId="6" fillId="0" borderId="0" xfId="1" applyNumberFormat="1" applyFont="1" applyFill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8" xfId="13" applyNumberFormat="1" applyFont="1" applyFill="1" applyBorder="1" applyAlignment="1" applyProtection="1">
      <alignment horizontal="center" vertical="center" wrapText="1"/>
    </xf>
    <xf numFmtId="179" fontId="14" fillId="0" borderId="8" xfId="13" applyNumberFormat="1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 wrapText="1"/>
    </xf>
    <xf numFmtId="177" fontId="14" fillId="0" borderId="8" xfId="2" applyNumberFormat="1" applyFont="1" applyFill="1" applyBorder="1" applyAlignment="1">
      <alignment horizontal="center" vertical="center" wrapText="1"/>
    </xf>
    <xf numFmtId="177" fontId="14" fillId="0" borderId="8" xfId="13" applyNumberFormat="1" applyFont="1" applyFill="1" applyBorder="1" applyAlignment="1" applyProtection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/>
    </xf>
    <xf numFmtId="177" fontId="14" fillId="0" borderId="10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2" fillId="0" borderId="0" xfId="1" applyNumberFormat="1" applyFill="1">
      <alignment vertical="center"/>
    </xf>
    <xf numFmtId="0" fontId="5" fillId="0" borderId="8" xfId="1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11" fillId="0" borderId="8" xfId="14" applyNumberFormat="1" applyFont="1" applyFill="1" applyBorder="1" applyAlignment="1" applyProtection="1">
      <alignment horizontal="center" vertical="center" wrapText="1"/>
      <protection locked="0"/>
    </xf>
    <xf numFmtId="177" fontId="14" fillId="0" borderId="8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5" fillId="0" borderId="8" xfId="1" applyFont="1" applyFill="1" applyBorder="1" applyAlignment="1">
      <alignment horizontal="center" vertical="center"/>
    </xf>
    <xf numFmtId="0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177" fontId="14" fillId="0" borderId="8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178" fontId="11" fillId="2" borderId="0" xfId="1" applyNumberFormat="1" applyFont="1" applyFill="1" applyBorder="1" applyAlignment="1">
      <alignment horizontal="center" vertical="center" shrinkToFit="1"/>
    </xf>
    <xf numFmtId="177" fontId="15" fillId="2" borderId="0" xfId="1" applyNumberFormat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 shrinkToFit="1"/>
    </xf>
    <xf numFmtId="0" fontId="17" fillId="0" borderId="8" xfId="1" applyFont="1" applyFill="1" applyBorder="1" applyAlignment="1">
      <alignment horizontal="center" vertical="center" shrinkToFit="1"/>
    </xf>
    <xf numFmtId="0" fontId="24" fillId="0" borderId="8" xfId="14" applyNumberFormat="1" applyFont="1" applyFill="1" applyBorder="1" applyAlignment="1" applyProtection="1">
      <alignment horizontal="center" vertical="center" wrapText="1"/>
      <protection locked="0"/>
    </xf>
    <xf numFmtId="177" fontId="15" fillId="3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shrinkToFit="1"/>
    </xf>
    <xf numFmtId="0" fontId="24" fillId="0" borderId="8" xfId="0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shrinkToFit="1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177" fontId="14" fillId="0" borderId="8" xfId="2" applyNumberFormat="1" applyFont="1" applyFill="1" applyBorder="1" applyAlignment="1">
      <alignment horizontal="center" vertical="center" wrapText="1"/>
    </xf>
    <xf numFmtId="177" fontId="14" fillId="0" borderId="2" xfId="2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8" fontId="11" fillId="2" borderId="3" xfId="1" applyNumberFormat="1" applyFont="1" applyFill="1" applyBorder="1" applyAlignment="1">
      <alignment horizontal="center" vertical="center" shrinkToFit="1"/>
    </xf>
    <xf numFmtId="178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178" fontId="11" fillId="2" borderId="8" xfId="1" applyNumberFormat="1" applyFont="1" applyFill="1" applyBorder="1" applyAlignment="1">
      <alignment horizontal="center" vertical="center" shrinkToFit="1"/>
    </xf>
    <xf numFmtId="0" fontId="10" fillId="2" borderId="8" xfId="1" applyFont="1" applyFill="1" applyBorder="1" applyAlignment="1">
      <alignment horizontal="center" vertical="center" wrapText="1"/>
    </xf>
    <xf numFmtId="49" fontId="11" fillId="2" borderId="8" xfId="1" applyNumberFormat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49" fontId="11" fillId="0" borderId="5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0" fontId="11" fillId="0" borderId="3" xfId="1" applyNumberFormat="1" applyFont="1" applyFill="1" applyBorder="1" applyAlignment="1">
      <alignment horizontal="center" vertical="center" shrinkToFit="1"/>
    </xf>
    <xf numFmtId="10" fontId="11" fillId="0" borderId="6" xfId="1" applyNumberFormat="1" applyFont="1" applyFill="1" applyBorder="1" applyAlignment="1">
      <alignment horizontal="center" vertical="center" shrinkToFit="1"/>
    </xf>
  </cellXfs>
  <cellStyles count="16">
    <cellStyle name="BOM_Level_1" xfId="15" xr:uid="{00E25650-F5CB-4B58-87E0-822A6B616CDB}"/>
    <cellStyle name="BOM_Level_Below3" xfId="14" xr:uid="{F27AC90D-9A28-4D56-B761-D65A944E4556}"/>
    <cellStyle name="常规" xfId="0" builtinId="0"/>
    <cellStyle name="常规 10" xfId="4" xr:uid="{00000000-0005-0000-0000-000001000000}"/>
    <cellStyle name="常规 2" xfId="1" xr:uid="{00000000-0005-0000-0000-000002000000}"/>
    <cellStyle name="常规 2 10" xfId="5" xr:uid="{00000000-0005-0000-0000-000003000000}"/>
    <cellStyle name="常规 2 2" xfId="6" xr:uid="{00000000-0005-0000-0000-000004000000}"/>
    <cellStyle name="常规 2 2 10" xfId="3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常规_Sheet1" xfId="13" xr:uid="{00000000-0005-0000-0000-00000B000000}"/>
    <cellStyle name="样式 1" xfId="11" xr:uid="{00000000-0005-0000-0000-00000C000000}"/>
    <cellStyle name="样式 1 5 21" xfId="12" xr:uid="{00000000-0005-0000-0000-00000D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39033;&#30446;&#24320;&#21457;/&#24231;&#26885;/&#28493;&#22346;&#36716;&#31227;/&#20379;&#24212;&#21830;&#20215;&#26684;&#21327;&#35758;&#32479;&#35745;&#34920;-&#28493;&#22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采购价格汇总表"/>
      <sheetName val="Sheet1"/>
      <sheetName val="两家供货采购明细表"/>
      <sheetName val="未定价产品明细表"/>
    </sheetNames>
    <sheetDataSet>
      <sheetData sheetId="0">
        <row r="431">
          <cell r="E431" t="str">
            <v>BFA0000007</v>
          </cell>
          <cell r="F431" t="str">
            <v>平垫8</v>
          </cell>
        </row>
        <row r="432">
          <cell r="E432" t="str">
            <v>BFA0000008</v>
          </cell>
          <cell r="F432" t="str">
            <v>弹垫8</v>
          </cell>
        </row>
        <row r="433">
          <cell r="E433" t="str">
            <v>BFA0000009</v>
          </cell>
          <cell r="F433" t="str">
            <v>弹垫10</v>
          </cell>
        </row>
        <row r="434">
          <cell r="E434" t="str">
            <v>BFA0000006</v>
          </cell>
          <cell r="F434" t="str">
            <v>平垫10</v>
          </cell>
        </row>
        <row r="435">
          <cell r="E435" t="str">
            <v>BFA0000018</v>
          </cell>
          <cell r="F435" t="str">
            <v>内六角螺栓8*16</v>
          </cell>
        </row>
        <row r="436">
          <cell r="E436" t="str">
            <v>BFA0000031</v>
          </cell>
          <cell r="F436" t="str">
            <v>内六角螺栓8*25</v>
          </cell>
        </row>
        <row r="437">
          <cell r="E437" t="str">
            <v>BFA0000012</v>
          </cell>
          <cell r="F437" t="str">
            <v>外六角螺栓8*25</v>
          </cell>
        </row>
        <row r="438">
          <cell r="E438" t="str">
            <v>BFA0000011</v>
          </cell>
          <cell r="F438" t="str">
            <v>外六角螺栓10*25</v>
          </cell>
        </row>
        <row r="439">
          <cell r="E439" t="str">
            <v>BFA0000029</v>
          </cell>
          <cell r="F439" t="str">
            <v>外六角螺栓10*35</v>
          </cell>
        </row>
        <row r="440">
          <cell r="E440" t="str">
            <v>BFA0000024</v>
          </cell>
          <cell r="F440" t="str">
            <v>自攻钉4*10</v>
          </cell>
        </row>
        <row r="441">
          <cell r="E441" t="str">
            <v>BFA0000184</v>
          </cell>
          <cell r="F441" t="str">
            <v>自攻钉4*12</v>
          </cell>
        </row>
        <row r="442">
          <cell r="E442" t="str">
            <v>BFA0000013</v>
          </cell>
          <cell r="F442" t="str">
            <v>自攻钉4.2*13</v>
          </cell>
        </row>
        <row r="443">
          <cell r="E443" t="str">
            <v>BFA0000010</v>
          </cell>
          <cell r="F443" t="str">
            <v>自锁螺帽白985(M8)</v>
          </cell>
        </row>
        <row r="444">
          <cell r="E444" t="str">
            <v>BFA0000019</v>
          </cell>
          <cell r="F444" t="str">
            <v>盖母黑M8</v>
          </cell>
        </row>
        <row r="445">
          <cell r="E445" t="str">
            <v>BFA0000110</v>
          </cell>
          <cell r="F445" t="str">
            <v>全金属六角法兰面锁紧螺母M8镀黑锌</v>
          </cell>
        </row>
        <row r="446">
          <cell r="E446" t="str">
            <v>BFA0000020</v>
          </cell>
          <cell r="F446" t="str">
            <v>9大平垫(黑）Ф8</v>
          </cell>
        </row>
        <row r="447">
          <cell r="E447" t="str">
            <v>BFA0000752</v>
          </cell>
          <cell r="F447" t="str">
            <v>开口销2.5*16</v>
          </cell>
        </row>
        <row r="448">
          <cell r="E448" t="str">
            <v>BFA0000021</v>
          </cell>
          <cell r="F448" t="str">
            <v>自攻钉螺丝4.8*16</v>
          </cell>
        </row>
        <row r="449">
          <cell r="E449" t="str">
            <v>BFA0000083</v>
          </cell>
          <cell r="F449" t="str">
            <v>自攻钉5.5*13</v>
          </cell>
        </row>
        <row r="450">
          <cell r="E450" t="str">
            <v>BFA0000039</v>
          </cell>
          <cell r="F450" t="str">
            <v>自攻钉4*20</v>
          </cell>
        </row>
        <row r="451">
          <cell r="E451" t="str">
            <v>BFA0000014</v>
          </cell>
          <cell r="F451" t="str">
            <v>自攻钉4.8*13</v>
          </cell>
        </row>
        <row r="452">
          <cell r="E452" t="str">
            <v>BFA0000027</v>
          </cell>
          <cell r="F452" t="str">
            <v>自攻钉十字螺栓6*20</v>
          </cell>
        </row>
        <row r="453">
          <cell r="E453" t="str">
            <v>BFA0000129</v>
          </cell>
          <cell r="F453" t="str">
            <v>自攻钉4.2*16</v>
          </cell>
        </row>
        <row r="454">
          <cell r="E454" t="str">
            <v>BFA0000035</v>
          </cell>
          <cell r="F454" t="str">
            <v>自攻钉十字螺栓M6*25</v>
          </cell>
        </row>
        <row r="455">
          <cell r="E455" t="str">
            <v>BFA0000032</v>
          </cell>
          <cell r="F455" t="str">
            <v>内六角螺丝8*40</v>
          </cell>
        </row>
        <row r="456">
          <cell r="E456" t="str">
            <v>BFA0000005</v>
          </cell>
          <cell r="F456" t="str">
            <v>拉铆钉3.2*7</v>
          </cell>
        </row>
        <row r="457">
          <cell r="E457" t="str">
            <v>BFA0000760</v>
          </cell>
          <cell r="F457" t="str">
            <v>不锈钢开口型抽芯铆钉</v>
          </cell>
        </row>
        <row r="458">
          <cell r="E458" t="str">
            <v>BFA0000761</v>
          </cell>
          <cell r="F458" t="str">
            <v>十字槽盘头自攻螺钉ST4.8*19镀白锌</v>
          </cell>
        </row>
        <row r="459">
          <cell r="E459" t="str">
            <v>BFA0000016</v>
          </cell>
          <cell r="F459" t="str">
            <v>原机十字螺丝6*16</v>
          </cell>
        </row>
        <row r="460">
          <cell r="E460" t="str">
            <v>BFA0000042</v>
          </cell>
          <cell r="F460" t="str">
            <v>自锁螺母M10</v>
          </cell>
        </row>
        <row r="461">
          <cell r="E461" t="str">
            <v>BFA0000130</v>
          </cell>
          <cell r="F461" t="str">
            <v>M8*20发黑</v>
          </cell>
        </row>
      </sheetData>
      <sheetData sheetId="1"/>
      <sheetData sheetId="2">
        <row r="20">
          <cell r="E20" t="str">
            <v>BFA0000007</v>
          </cell>
          <cell r="F20" t="str">
            <v>平垫8</v>
          </cell>
          <cell r="H20" t="str">
            <v>EA</v>
          </cell>
          <cell r="I20">
            <v>1.5384615384615399E-2</v>
          </cell>
          <cell r="J20">
            <v>1.5384615384615399E-2</v>
          </cell>
          <cell r="K20">
            <v>1.485E-2</v>
          </cell>
        </row>
        <row r="21">
          <cell r="E21" t="str">
            <v>BFA0000008</v>
          </cell>
          <cell r="F21" t="str">
            <v>弹垫8</v>
          </cell>
          <cell r="H21" t="str">
            <v>EA</v>
          </cell>
          <cell r="I21">
            <v>1.32478632E-2</v>
          </cell>
          <cell r="J21">
            <v>1.32478632E-2</v>
          </cell>
          <cell r="K21">
            <v>1.2671999999999999E-2</v>
          </cell>
        </row>
        <row r="22">
          <cell r="E22" t="str">
            <v>BFA0000009</v>
          </cell>
          <cell r="F22" t="str">
            <v>弹垫10</v>
          </cell>
          <cell r="H22" t="str">
            <v>EA</v>
          </cell>
          <cell r="I22">
            <v>2.1367521399999999E-2</v>
          </cell>
          <cell r="J22">
            <v>2.1367521399999999E-2</v>
          </cell>
          <cell r="K22">
            <v>2.0493000000000001E-2</v>
          </cell>
        </row>
        <row r="23">
          <cell r="E23" t="str">
            <v>BFA0000006</v>
          </cell>
          <cell r="F23" t="str">
            <v>平垫10</v>
          </cell>
          <cell r="H23" t="str">
            <v>EA</v>
          </cell>
          <cell r="I23">
            <v>2.5641025599999999E-2</v>
          </cell>
          <cell r="J23">
            <v>2.5641025599999999E-2</v>
          </cell>
          <cell r="K23">
            <v>2.5343999999999998E-2</v>
          </cell>
        </row>
        <row r="24">
          <cell r="E24" t="str">
            <v>BFA0000018</v>
          </cell>
          <cell r="F24" t="str">
            <v>内六角螺栓8*16</v>
          </cell>
          <cell r="H24" t="str">
            <v>EA</v>
          </cell>
          <cell r="I24">
            <v>9.1452991499999997E-2</v>
          </cell>
          <cell r="J24">
            <v>9.1452991499999997E-2</v>
          </cell>
          <cell r="K24">
            <v>9.0584999999999999E-2</v>
          </cell>
        </row>
        <row r="25">
          <cell r="E25" t="str">
            <v>BFA0000031</v>
          </cell>
          <cell r="F25" t="str">
            <v>内六角螺栓8*25</v>
          </cell>
          <cell r="H25" t="str">
            <v>EA</v>
          </cell>
          <cell r="I25">
            <v>0.103418803418803</v>
          </cell>
          <cell r="J25">
            <v>0.103418803418803</v>
          </cell>
          <cell r="K25">
            <v>9.9000000000000005E-2</v>
          </cell>
        </row>
        <row r="26">
          <cell r="E26" t="str">
            <v>BFA0000012</v>
          </cell>
          <cell r="F26" t="str">
            <v>外六角螺栓8*25</v>
          </cell>
          <cell r="H26" t="str">
            <v>EA</v>
          </cell>
          <cell r="I26">
            <v>0.203418803418803</v>
          </cell>
          <cell r="J26">
            <v>0.203418803418803</v>
          </cell>
          <cell r="K26">
            <v>0.195327</v>
          </cell>
        </row>
        <row r="27">
          <cell r="E27" t="str">
            <v>BFA0000011</v>
          </cell>
          <cell r="F27" t="str">
            <v>外六角螺栓10*25</v>
          </cell>
          <cell r="H27" t="str">
            <v>EA</v>
          </cell>
          <cell r="I27">
            <v>0.33076923076923098</v>
          </cell>
          <cell r="J27">
            <v>0.33076923076923098</v>
          </cell>
          <cell r="K27">
            <v>0.317691</v>
          </cell>
        </row>
        <row r="28">
          <cell r="E28" t="str">
            <v>BFA0000029</v>
          </cell>
          <cell r="F28" t="str">
            <v>外六角螺栓10*35</v>
          </cell>
          <cell r="H28" t="str">
            <v>EA</v>
          </cell>
          <cell r="I28">
            <v>0.36410256410256397</v>
          </cell>
          <cell r="J28">
            <v>0.36410256410256397</v>
          </cell>
          <cell r="K28">
            <v>0.34966799999999998</v>
          </cell>
        </row>
        <row r="29">
          <cell r="E29" t="str">
            <v>BFA0000024</v>
          </cell>
          <cell r="F29" t="str">
            <v>自攻钉4*10</v>
          </cell>
          <cell r="H29" t="str">
            <v>EA</v>
          </cell>
          <cell r="I29">
            <v>2.5641025599999999E-2</v>
          </cell>
          <cell r="J29">
            <v>2.5641025599999999E-2</v>
          </cell>
          <cell r="K29">
            <v>2.4156E-2</v>
          </cell>
        </row>
        <row r="30">
          <cell r="E30" t="str">
            <v>BFA0000184</v>
          </cell>
          <cell r="F30" t="str">
            <v>自攻钉4*12</v>
          </cell>
          <cell r="H30" t="str">
            <v>EA</v>
          </cell>
          <cell r="I30">
            <v>2.5297469999999999E-2</v>
          </cell>
          <cell r="J30">
            <v>2.5297469999999999E-2</v>
          </cell>
          <cell r="K30">
            <v>2.4791520599999999E-2</v>
          </cell>
        </row>
        <row r="31">
          <cell r="E31" t="str">
            <v>BFA0000013</v>
          </cell>
          <cell r="F31" t="str">
            <v>自攻钉4.2*13</v>
          </cell>
          <cell r="H31" t="str">
            <v>EA</v>
          </cell>
          <cell r="I31">
            <v>2.6495726495726499E-2</v>
          </cell>
          <cell r="J31">
            <v>2.6495726495726499E-2</v>
          </cell>
          <cell r="K31">
            <v>3.4000000000000002E-2</v>
          </cell>
        </row>
        <row r="32">
          <cell r="E32" t="str">
            <v>BFA0000010</v>
          </cell>
          <cell r="F32" t="str">
            <v>自锁螺帽白985(M8)</v>
          </cell>
          <cell r="H32" t="str">
            <v>EA</v>
          </cell>
          <cell r="I32">
            <v>5.4700854700854701E-2</v>
          </cell>
          <cell r="J32">
            <v>5.4700854700854701E-2</v>
          </cell>
          <cell r="K32">
            <v>5.2470000000000003E-2</v>
          </cell>
        </row>
        <row r="33">
          <cell r="E33" t="str">
            <v>BFA0000019</v>
          </cell>
          <cell r="F33" t="str">
            <v>盖母黑M8</v>
          </cell>
          <cell r="H33" t="str">
            <v>EA</v>
          </cell>
          <cell r="I33">
            <v>0.186324786324786</v>
          </cell>
          <cell r="J33">
            <v>0.186324786324786</v>
          </cell>
          <cell r="K33">
            <v>0.17523</v>
          </cell>
        </row>
        <row r="34">
          <cell r="E34" t="str">
            <v>BFA0000110</v>
          </cell>
          <cell r="F34" t="str">
            <v>全金属六角法兰面锁紧螺母M8镀黑锌</v>
          </cell>
          <cell r="H34" t="str">
            <v>EA</v>
          </cell>
          <cell r="I34">
            <v>0.22557743999999999</v>
          </cell>
          <cell r="J34">
            <v>0.22557743999999999</v>
          </cell>
          <cell r="K34">
            <v>0.2210658912</v>
          </cell>
        </row>
        <row r="35">
          <cell r="E35" t="str">
            <v>BFA0000020</v>
          </cell>
          <cell r="F35" t="str">
            <v>9大平垫(黑）Ф8</v>
          </cell>
          <cell r="H35" t="str">
            <v>EA</v>
          </cell>
          <cell r="I35">
            <v>8.5470085500000001E-2</v>
          </cell>
          <cell r="J35">
            <v>8.5470085500000001E-2</v>
          </cell>
          <cell r="K35">
            <v>8.2170000000000007E-2</v>
          </cell>
        </row>
        <row r="36">
          <cell r="E36" t="str">
            <v>BFA0000752</v>
          </cell>
          <cell r="F36" t="str">
            <v>开口销2.5*16</v>
          </cell>
          <cell r="H36" t="str">
            <v>EA</v>
          </cell>
          <cell r="I36">
            <v>1.2820512820512799E-2</v>
          </cell>
          <cell r="J36">
            <v>1.2820512820512799E-2</v>
          </cell>
          <cell r="K36">
            <v>1.2078E-2</v>
          </cell>
        </row>
        <row r="37">
          <cell r="E37" t="str">
            <v>BFA0000021</v>
          </cell>
          <cell r="F37" t="str">
            <v>自攻钉螺丝4.8*16</v>
          </cell>
          <cell r="H37" t="str">
            <v>EA</v>
          </cell>
          <cell r="I37">
            <v>3.5042734999999998E-2</v>
          </cell>
          <cell r="J37">
            <v>3.5042734999999998E-2</v>
          </cell>
          <cell r="K37">
            <v>4.2000000000000003E-2</v>
          </cell>
        </row>
        <row r="38">
          <cell r="E38" t="str">
            <v>BFA0000083</v>
          </cell>
          <cell r="F38" t="str">
            <v>自攻钉5.5*13</v>
          </cell>
          <cell r="H38" t="str">
            <v>EA</v>
          </cell>
          <cell r="I38">
            <v>7.00854700854701E-2</v>
          </cell>
          <cell r="J38">
            <v>7.00854700854701E-2</v>
          </cell>
          <cell r="K38">
            <v>6.633E-2</v>
          </cell>
        </row>
        <row r="39">
          <cell r="E39" t="str">
            <v>BFA0000039</v>
          </cell>
          <cell r="F39" t="str">
            <v>自攻钉4*20</v>
          </cell>
          <cell r="H39" t="str">
            <v>EA</v>
          </cell>
          <cell r="I39">
            <v>2.3076923076923099E-2</v>
          </cell>
          <cell r="J39">
            <v>2.3076923076923099E-2</v>
          </cell>
          <cell r="K39">
            <v>2.23E-2</v>
          </cell>
        </row>
        <row r="40">
          <cell r="E40" t="str">
            <v>BFA0000014</v>
          </cell>
          <cell r="F40" t="str">
            <v>自攻钉4.8*13</v>
          </cell>
          <cell r="H40" t="str">
            <v>EA</v>
          </cell>
          <cell r="I40">
            <v>4.6153846153846198E-2</v>
          </cell>
          <cell r="J40">
            <v>4.6153846153846198E-2</v>
          </cell>
          <cell r="K40">
            <v>4.3361999999999998E-2</v>
          </cell>
        </row>
        <row r="41">
          <cell r="E41" t="str">
            <v>BFA0000027</v>
          </cell>
          <cell r="F41" t="str">
            <v>自攻钉十字螺栓6*20</v>
          </cell>
          <cell r="H41" t="str">
            <v>EA</v>
          </cell>
          <cell r="I41">
            <v>5.8974358974359001E-2</v>
          </cell>
          <cell r="J41">
            <v>5.8974358974359001E-2</v>
          </cell>
          <cell r="K41">
            <v>5.5440000000000003E-2</v>
          </cell>
        </row>
        <row r="42">
          <cell r="E42" t="str">
            <v>BFA0000129</v>
          </cell>
          <cell r="F42" t="str">
            <v>自攻钉4.2*16</v>
          </cell>
          <cell r="H42" t="str">
            <v>EA</v>
          </cell>
          <cell r="I42">
            <v>2.8197179999999999E-2</v>
          </cell>
          <cell r="J42">
            <v>2.8197179999999999E-2</v>
          </cell>
          <cell r="K42">
            <v>2.76332364E-2</v>
          </cell>
        </row>
        <row r="43">
          <cell r="E43" t="str">
            <v>BFA0000035</v>
          </cell>
          <cell r="F43" t="str">
            <v>自攻钉十字螺栓M6*25</v>
          </cell>
          <cell r="H43" t="str">
            <v>EA</v>
          </cell>
          <cell r="I43">
            <v>9.5690430000000007E-2</v>
          </cell>
          <cell r="J43">
            <v>9.5690430000000007E-2</v>
          </cell>
          <cell r="K43">
            <v>9.3776621399999996E-2</v>
          </cell>
        </row>
        <row r="44">
          <cell r="E44" t="str">
            <v>BFA0000032</v>
          </cell>
          <cell r="F44" t="str">
            <v>内六角螺丝8*40</v>
          </cell>
          <cell r="H44" t="str">
            <v>EA</v>
          </cell>
          <cell r="I44">
            <v>0.16498350000000001</v>
          </cell>
          <cell r="J44">
            <v>0.16498350000000001</v>
          </cell>
          <cell r="K44">
            <v>0.16168383</v>
          </cell>
        </row>
        <row r="45">
          <cell r="E45" t="str">
            <v>BFA0000005</v>
          </cell>
          <cell r="F45" t="str">
            <v>拉铆钉3.2*7</v>
          </cell>
          <cell r="H45" t="str">
            <v>EA</v>
          </cell>
          <cell r="I45">
            <v>3.8796120000000003E-2</v>
          </cell>
          <cell r="J45">
            <v>3.8796120000000003E-2</v>
          </cell>
          <cell r="K45">
            <v>3.80201976E-2</v>
          </cell>
        </row>
        <row r="46">
          <cell r="E46" t="str">
            <v>BFA0000760</v>
          </cell>
          <cell r="F46" t="str">
            <v>不锈钢开口型抽芯铆钉</v>
          </cell>
          <cell r="H46" t="str">
            <v>EA</v>
          </cell>
          <cell r="I46">
            <v>0.139986</v>
          </cell>
          <cell r="J46">
            <v>0.139986</v>
          </cell>
          <cell r="K46">
            <v>0.13718627999999999</v>
          </cell>
        </row>
        <row r="47">
          <cell r="E47" t="str">
            <v>BFA0000761</v>
          </cell>
          <cell r="F47" t="str">
            <v>十字槽盘头自攻螺钉ST4.8*19镀白锌</v>
          </cell>
          <cell r="H47" t="str">
            <v>EA</v>
          </cell>
          <cell r="I47">
            <v>5.9993999999999999E-2</v>
          </cell>
          <cell r="J47">
            <v>5.9993999999999999E-2</v>
          </cell>
          <cell r="K47">
            <v>5.8794119999999998E-2</v>
          </cell>
        </row>
        <row r="48">
          <cell r="E48" t="str">
            <v>BFA0000016</v>
          </cell>
          <cell r="F48" t="str">
            <v>原机十字螺丝6*16</v>
          </cell>
          <cell r="H48" t="str">
            <v>EA</v>
          </cell>
          <cell r="I48">
            <v>5.6399999999999999E-2</v>
          </cell>
          <cell r="J48">
            <v>5.6399999999999999E-2</v>
          </cell>
          <cell r="K48">
            <v>5.5272000000000002E-2</v>
          </cell>
        </row>
        <row r="49">
          <cell r="E49" t="str">
            <v>BFA0000042</v>
          </cell>
          <cell r="F49" t="str">
            <v>自锁螺母M10</v>
          </cell>
          <cell r="H49" t="str">
            <v>EA</v>
          </cell>
          <cell r="I49">
            <v>0.10085</v>
          </cell>
          <cell r="J49">
            <v>0.10085</v>
          </cell>
          <cell r="K49">
            <v>9.98E-2</v>
          </cell>
        </row>
        <row r="50">
          <cell r="E50" t="str">
            <v>BFA0000130</v>
          </cell>
          <cell r="F50" t="str">
            <v>M8*20发黑</v>
          </cell>
          <cell r="H50" t="str">
            <v>EA</v>
          </cell>
          <cell r="I50">
            <v>8.4615384615384606E-2</v>
          </cell>
          <cell r="J50">
            <v>8.4615384615384606E-2</v>
          </cell>
          <cell r="K50">
            <v>7.9596E-2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K356"/>
  <sheetViews>
    <sheetView topLeftCell="A309" zoomScaleSheetLayoutView="100" workbookViewId="0">
      <selection activeCell="I9" sqref="I9"/>
    </sheetView>
  </sheetViews>
  <sheetFormatPr defaultRowHeight="15.6"/>
  <cols>
    <col min="1" max="1" width="6.44140625" style="3" customWidth="1"/>
    <col min="2" max="2" width="12.21875" style="53" customWidth="1"/>
    <col min="3" max="3" width="28.21875" style="3" customWidth="1"/>
    <col min="4" max="4" width="13.77734375" style="48" customWidth="1"/>
    <col min="5" max="5" width="5.6640625" style="49" customWidth="1"/>
    <col min="6" max="7" width="9.33203125" style="50" customWidth="1"/>
    <col min="8" max="9" width="13.109375" style="51" customWidth="1"/>
    <col min="10" max="10" width="23.109375" style="51" customWidth="1"/>
    <col min="11" max="11" width="28.33203125" style="3" customWidth="1"/>
    <col min="12" max="16" width="9" style="3"/>
    <col min="17" max="17" width="9.44140625" style="52" bestFit="1" customWidth="1"/>
    <col min="18" max="18" width="9" style="3"/>
    <col min="19" max="19" width="9.44140625" style="3" bestFit="1" customWidth="1"/>
    <col min="20" max="20" width="9" style="2"/>
    <col min="21" max="226" width="9" style="3"/>
    <col min="227" max="227" width="5" style="3" customWidth="1"/>
    <col min="228" max="228" width="15" style="3" customWidth="1"/>
    <col min="229" max="230" width="14.6640625" style="3" customWidth="1"/>
    <col min="231" max="231" width="6.21875" style="3" customWidth="1"/>
    <col min="232" max="234" width="10.109375" style="3" customWidth="1"/>
    <col min="235" max="235" width="10.44140625" style="3" customWidth="1"/>
    <col min="236" max="259" width="9" style="3"/>
    <col min="260" max="260" width="6.44140625" style="3" customWidth="1"/>
    <col min="261" max="261" width="12.21875" style="3" customWidth="1"/>
    <col min="262" max="262" width="28.21875" style="3" customWidth="1"/>
    <col min="263" max="263" width="13.77734375" style="3" customWidth="1"/>
    <col min="264" max="264" width="5.6640625" style="3" customWidth="1"/>
    <col min="265" max="266" width="9.33203125" style="3" customWidth="1"/>
    <col min="267" max="267" width="13.109375" style="3" customWidth="1"/>
    <col min="268" max="272" width="9" style="3"/>
    <col min="273" max="273" width="9.44140625" style="3" bestFit="1" customWidth="1"/>
    <col min="274" max="274" width="9" style="3"/>
    <col min="275" max="275" width="9.44140625" style="3" bestFit="1" customWidth="1"/>
    <col min="276" max="482" width="9" style="3"/>
    <col min="483" max="483" width="5" style="3" customWidth="1"/>
    <col min="484" max="484" width="15" style="3" customWidth="1"/>
    <col min="485" max="486" width="14.6640625" style="3" customWidth="1"/>
    <col min="487" max="487" width="6.21875" style="3" customWidth="1"/>
    <col min="488" max="490" width="10.109375" style="3" customWidth="1"/>
    <col min="491" max="491" width="10.44140625" style="3" customWidth="1"/>
    <col min="492" max="515" width="9" style="3"/>
    <col min="516" max="516" width="6.44140625" style="3" customWidth="1"/>
    <col min="517" max="517" width="12.21875" style="3" customWidth="1"/>
    <col min="518" max="518" width="28.21875" style="3" customWidth="1"/>
    <col min="519" max="519" width="13.77734375" style="3" customWidth="1"/>
    <col min="520" max="520" width="5.6640625" style="3" customWidth="1"/>
    <col min="521" max="522" width="9.33203125" style="3" customWidth="1"/>
    <col min="523" max="523" width="13.109375" style="3" customWidth="1"/>
    <col min="524" max="528" width="9" style="3"/>
    <col min="529" max="529" width="9.44140625" style="3" bestFit="1" customWidth="1"/>
    <col min="530" max="530" width="9" style="3"/>
    <col min="531" max="531" width="9.44140625" style="3" bestFit="1" customWidth="1"/>
    <col min="532" max="738" width="9" style="3"/>
    <col min="739" max="739" width="5" style="3" customWidth="1"/>
    <col min="740" max="740" width="15" style="3" customWidth="1"/>
    <col min="741" max="742" width="14.6640625" style="3" customWidth="1"/>
    <col min="743" max="743" width="6.21875" style="3" customWidth="1"/>
    <col min="744" max="746" width="10.109375" style="3" customWidth="1"/>
    <col min="747" max="747" width="10.44140625" style="3" customWidth="1"/>
    <col min="748" max="771" width="9" style="3"/>
    <col min="772" max="772" width="6.44140625" style="3" customWidth="1"/>
    <col min="773" max="773" width="12.21875" style="3" customWidth="1"/>
    <col min="774" max="774" width="28.21875" style="3" customWidth="1"/>
    <col min="775" max="775" width="13.77734375" style="3" customWidth="1"/>
    <col min="776" max="776" width="5.6640625" style="3" customWidth="1"/>
    <col min="777" max="778" width="9.33203125" style="3" customWidth="1"/>
    <col min="779" max="779" width="13.109375" style="3" customWidth="1"/>
    <col min="780" max="784" width="9" style="3"/>
    <col min="785" max="785" width="9.44140625" style="3" bestFit="1" customWidth="1"/>
    <col min="786" max="786" width="9" style="3"/>
    <col min="787" max="787" width="9.44140625" style="3" bestFit="1" customWidth="1"/>
    <col min="788" max="994" width="9" style="3"/>
    <col min="995" max="995" width="5" style="3" customWidth="1"/>
    <col min="996" max="996" width="15" style="3" customWidth="1"/>
    <col min="997" max="998" width="14.6640625" style="3" customWidth="1"/>
    <col min="999" max="999" width="6.21875" style="3" customWidth="1"/>
    <col min="1000" max="1002" width="10.109375" style="3" customWidth="1"/>
    <col min="1003" max="1003" width="10.44140625" style="3" customWidth="1"/>
    <col min="1004" max="1027" width="9" style="3"/>
    <col min="1028" max="1028" width="6.44140625" style="3" customWidth="1"/>
    <col min="1029" max="1029" width="12.21875" style="3" customWidth="1"/>
    <col min="1030" max="1030" width="28.21875" style="3" customWidth="1"/>
    <col min="1031" max="1031" width="13.77734375" style="3" customWidth="1"/>
    <col min="1032" max="1032" width="5.6640625" style="3" customWidth="1"/>
    <col min="1033" max="1034" width="9.33203125" style="3" customWidth="1"/>
    <col min="1035" max="1035" width="13.109375" style="3" customWidth="1"/>
    <col min="1036" max="1040" width="9" style="3"/>
    <col min="1041" max="1041" width="9.44140625" style="3" bestFit="1" customWidth="1"/>
    <col min="1042" max="1042" width="9" style="3"/>
    <col min="1043" max="1043" width="9.44140625" style="3" bestFit="1" customWidth="1"/>
    <col min="1044" max="1250" width="9" style="3"/>
    <col min="1251" max="1251" width="5" style="3" customWidth="1"/>
    <col min="1252" max="1252" width="15" style="3" customWidth="1"/>
    <col min="1253" max="1254" width="14.6640625" style="3" customWidth="1"/>
    <col min="1255" max="1255" width="6.21875" style="3" customWidth="1"/>
    <col min="1256" max="1258" width="10.109375" style="3" customWidth="1"/>
    <col min="1259" max="1259" width="10.44140625" style="3" customWidth="1"/>
    <col min="1260" max="1283" width="9" style="3"/>
    <col min="1284" max="1284" width="6.44140625" style="3" customWidth="1"/>
    <col min="1285" max="1285" width="12.21875" style="3" customWidth="1"/>
    <col min="1286" max="1286" width="28.21875" style="3" customWidth="1"/>
    <col min="1287" max="1287" width="13.77734375" style="3" customWidth="1"/>
    <col min="1288" max="1288" width="5.6640625" style="3" customWidth="1"/>
    <col min="1289" max="1290" width="9.33203125" style="3" customWidth="1"/>
    <col min="1291" max="1291" width="13.109375" style="3" customWidth="1"/>
    <col min="1292" max="1296" width="9" style="3"/>
    <col min="1297" max="1297" width="9.44140625" style="3" bestFit="1" customWidth="1"/>
    <col min="1298" max="1298" width="9" style="3"/>
    <col min="1299" max="1299" width="9.44140625" style="3" bestFit="1" customWidth="1"/>
    <col min="1300" max="1506" width="9" style="3"/>
    <col min="1507" max="1507" width="5" style="3" customWidth="1"/>
    <col min="1508" max="1508" width="15" style="3" customWidth="1"/>
    <col min="1509" max="1510" width="14.6640625" style="3" customWidth="1"/>
    <col min="1511" max="1511" width="6.21875" style="3" customWidth="1"/>
    <col min="1512" max="1514" width="10.109375" style="3" customWidth="1"/>
    <col min="1515" max="1515" width="10.44140625" style="3" customWidth="1"/>
    <col min="1516" max="1539" width="9" style="3"/>
    <col min="1540" max="1540" width="6.44140625" style="3" customWidth="1"/>
    <col min="1541" max="1541" width="12.21875" style="3" customWidth="1"/>
    <col min="1542" max="1542" width="28.21875" style="3" customWidth="1"/>
    <col min="1543" max="1543" width="13.77734375" style="3" customWidth="1"/>
    <col min="1544" max="1544" width="5.6640625" style="3" customWidth="1"/>
    <col min="1545" max="1546" width="9.33203125" style="3" customWidth="1"/>
    <col min="1547" max="1547" width="13.109375" style="3" customWidth="1"/>
    <col min="1548" max="1552" width="9" style="3"/>
    <col min="1553" max="1553" width="9.44140625" style="3" bestFit="1" customWidth="1"/>
    <col min="1554" max="1554" width="9" style="3"/>
    <col min="1555" max="1555" width="9.44140625" style="3" bestFit="1" customWidth="1"/>
    <col min="1556" max="1762" width="9" style="3"/>
    <col min="1763" max="1763" width="5" style="3" customWidth="1"/>
    <col min="1764" max="1764" width="15" style="3" customWidth="1"/>
    <col min="1765" max="1766" width="14.6640625" style="3" customWidth="1"/>
    <col min="1767" max="1767" width="6.21875" style="3" customWidth="1"/>
    <col min="1768" max="1770" width="10.109375" style="3" customWidth="1"/>
    <col min="1771" max="1771" width="10.44140625" style="3" customWidth="1"/>
    <col min="1772" max="1795" width="9" style="3"/>
    <col min="1796" max="1796" width="6.44140625" style="3" customWidth="1"/>
    <col min="1797" max="1797" width="12.21875" style="3" customWidth="1"/>
    <col min="1798" max="1798" width="28.21875" style="3" customWidth="1"/>
    <col min="1799" max="1799" width="13.77734375" style="3" customWidth="1"/>
    <col min="1800" max="1800" width="5.6640625" style="3" customWidth="1"/>
    <col min="1801" max="1802" width="9.33203125" style="3" customWidth="1"/>
    <col min="1803" max="1803" width="13.109375" style="3" customWidth="1"/>
    <col min="1804" max="1808" width="9" style="3"/>
    <col min="1809" max="1809" width="9.44140625" style="3" bestFit="1" customWidth="1"/>
    <col min="1810" max="1810" width="9" style="3"/>
    <col min="1811" max="1811" width="9.44140625" style="3" bestFit="1" customWidth="1"/>
    <col min="1812" max="2018" width="9" style="3"/>
    <col min="2019" max="2019" width="5" style="3" customWidth="1"/>
    <col min="2020" max="2020" width="15" style="3" customWidth="1"/>
    <col min="2021" max="2022" width="14.6640625" style="3" customWidth="1"/>
    <col min="2023" max="2023" width="6.21875" style="3" customWidth="1"/>
    <col min="2024" max="2026" width="10.109375" style="3" customWidth="1"/>
    <col min="2027" max="2027" width="10.44140625" style="3" customWidth="1"/>
    <col min="2028" max="2051" width="9" style="3"/>
    <col min="2052" max="2052" width="6.44140625" style="3" customWidth="1"/>
    <col min="2053" max="2053" width="12.21875" style="3" customWidth="1"/>
    <col min="2054" max="2054" width="28.21875" style="3" customWidth="1"/>
    <col min="2055" max="2055" width="13.77734375" style="3" customWidth="1"/>
    <col min="2056" max="2056" width="5.6640625" style="3" customWidth="1"/>
    <col min="2057" max="2058" width="9.33203125" style="3" customWidth="1"/>
    <col min="2059" max="2059" width="13.109375" style="3" customWidth="1"/>
    <col min="2060" max="2064" width="9" style="3"/>
    <col min="2065" max="2065" width="9.44140625" style="3" bestFit="1" customWidth="1"/>
    <col min="2066" max="2066" width="9" style="3"/>
    <col min="2067" max="2067" width="9.44140625" style="3" bestFit="1" customWidth="1"/>
    <col min="2068" max="2274" width="9" style="3"/>
    <col min="2275" max="2275" width="5" style="3" customWidth="1"/>
    <col min="2276" max="2276" width="15" style="3" customWidth="1"/>
    <col min="2277" max="2278" width="14.6640625" style="3" customWidth="1"/>
    <col min="2279" max="2279" width="6.21875" style="3" customWidth="1"/>
    <col min="2280" max="2282" width="10.109375" style="3" customWidth="1"/>
    <col min="2283" max="2283" width="10.44140625" style="3" customWidth="1"/>
    <col min="2284" max="2307" width="9" style="3"/>
    <col min="2308" max="2308" width="6.44140625" style="3" customWidth="1"/>
    <col min="2309" max="2309" width="12.21875" style="3" customWidth="1"/>
    <col min="2310" max="2310" width="28.21875" style="3" customWidth="1"/>
    <col min="2311" max="2311" width="13.77734375" style="3" customWidth="1"/>
    <col min="2312" max="2312" width="5.6640625" style="3" customWidth="1"/>
    <col min="2313" max="2314" width="9.33203125" style="3" customWidth="1"/>
    <col min="2315" max="2315" width="13.109375" style="3" customWidth="1"/>
    <col min="2316" max="2320" width="9" style="3"/>
    <col min="2321" max="2321" width="9.44140625" style="3" bestFit="1" customWidth="1"/>
    <col min="2322" max="2322" width="9" style="3"/>
    <col min="2323" max="2323" width="9.44140625" style="3" bestFit="1" customWidth="1"/>
    <col min="2324" max="2530" width="9" style="3"/>
    <col min="2531" max="2531" width="5" style="3" customWidth="1"/>
    <col min="2532" max="2532" width="15" style="3" customWidth="1"/>
    <col min="2533" max="2534" width="14.6640625" style="3" customWidth="1"/>
    <col min="2535" max="2535" width="6.21875" style="3" customWidth="1"/>
    <col min="2536" max="2538" width="10.109375" style="3" customWidth="1"/>
    <col min="2539" max="2539" width="10.44140625" style="3" customWidth="1"/>
    <col min="2540" max="2563" width="9" style="3"/>
    <col min="2564" max="2564" width="6.44140625" style="3" customWidth="1"/>
    <col min="2565" max="2565" width="12.21875" style="3" customWidth="1"/>
    <col min="2566" max="2566" width="28.21875" style="3" customWidth="1"/>
    <col min="2567" max="2567" width="13.77734375" style="3" customWidth="1"/>
    <col min="2568" max="2568" width="5.6640625" style="3" customWidth="1"/>
    <col min="2569" max="2570" width="9.33203125" style="3" customWidth="1"/>
    <col min="2571" max="2571" width="13.109375" style="3" customWidth="1"/>
    <col min="2572" max="2576" width="9" style="3"/>
    <col min="2577" max="2577" width="9.44140625" style="3" bestFit="1" customWidth="1"/>
    <col min="2578" max="2578" width="9" style="3"/>
    <col min="2579" max="2579" width="9.44140625" style="3" bestFit="1" customWidth="1"/>
    <col min="2580" max="2786" width="9" style="3"/>
    <col min="2787" max="2787" width="5" style="3" customWidth="1"/>
    <col min="2788" max="2788" width="15" style="3" customWidth="1"/>
    <col min="2789" max="2790" width="14.6640625" style="3" customWidth="1"/>
    <col min="2791" max="2791" width="6.21875" style="3" customWidth="1"/>
    <col min="2792" max="2794" width="10.109375" style="3" customWidth="1"/>
    <col min="2795" max="2795" width="10.44140625" style="3" customWidth="1"/>
    <col min="2796" max="2819" width="9" style="3"/>
    <col min="2820" max="2820" width="6.44140625" style="3" customWidth="1"/>
    <col min="2821" max="2821" width="12.21875" style="3" customWidth="1"/>
    <col min="2822" max="2822" width="28.21875" style="3" customWidth="1"/>
    <col min="2823" max="2823" width="13.77734375" style="3" customWidth="1"/>
    <col min="2824" max="2824" width="5.6640625" style="3" customWidth="1"/>
    <col min="2825" max="2826" width="9.33203125" style="3" customWidth="1"/>
    <col min="2827" max="2827" width="13.109375" style="3" customWidth="1"/>
    <col min="2828" max="2832" width="9" style="3"/>
    <col min="2833" max="2833" width="9.44140625" style="3" bestFit="1" customWidth="1"/>
    <col min="2834" max="2834" width="9" style="3"/>
    <col min="2835" max="2835" width="9.44140625" style="3" bestFit="1" customWidth="1"/>
    <col min="2836" max="3042" width="9" style="3"/>
    <col min="3043" max="3043" width="5" style="3" customWidth="1"/>
    <col min="3044" max="3044" width="15" style="3" customWidth="1"/>
    <col min="3045" max="3046" width="14.6640625" style="3" customWidth="1"/>
    <col min="3047" max="3047" width="6.21875" style="3" customWidth="1"/>
    <col min="3048" max="3050" width="10.109375" style="3" customWidth="1"/>
    <col min="3051" max="3051" width="10.44140625" style="3" customWidth="1"/>
    <col min="3052" max="3075" width="9" style="3"/>
    <col min="3076" max="3076" width="6.44140625" style="3" customWidth="1"/>
    <col min="3077" max="3077" width="12.21875" style="3" customWidth="1"/>
    <col min="3078" max="3078" width="28.21875" style="3" customWidth="1"/>
    <col min="3079" max="3079" width="13.77734375" style="3" customWidth="1"/>
    <col min="3080" max="3080" width="5.6640625" style="3" customWidth="1"/>
    <col min="3081" max="3082" width="9.33203125" style="3" customWidth="1"/>
    <col min="3083" max="3083" width="13.109375" style="3" customWidth="1"/>
    <col min="3084" max="3088" width="9" style="3"/>
    <col min="3089" max="3089" width="9.44140625" style="3" bestFit="1" customWidth="1"/>
    <col min="3090" max="3090" width="9" style="3"/>
    <col min="3091" max="3091" width="9.44140625" style="3" bestFit="1" customWidth="1"/>
    <col min="3092" max="3298" width="9" style="3"/>
    <col min="3299" max="3299" width="5" style="3" customWidth="1"/>
    <col min="3300" max="3300" width="15" style="3" customWidth="1"/>
    <col min="3301" max="3302" width="14.6640625" style="3" customWidth="1"/>
    <col min="3303" max="3303" width="6.21875" style="3" customWidth="1"/>
    <col min="3304" max="3306" width="10.109375" style="3" customWidth="1"/>
    <col min="3307" max="3307" width="10.44140625" style="3" customWidth="1"/>
    <col min="3308" max="3331" width="9" style="3"/>
    <col min="3332" max="3332" width="6.44140625" style="3" customWidth="1"/>
    <col min="3333" max="3333" width="12.21875" style="3" customWidth="1"/>
    <col min="3334" max="3334" width="28.21875" style="3" customWidth="1"/>
    <col min="3335" max="3335" width="13.77734375" style="3" customWidth="1"/>
    <col min="3336" max="3336" width="5.6640625" style="3" customWidth="1"/>
    <col min="3337" max="3338" width="9.33203125" style="3" customWidth="1"/>
    <col min="3339" max="3339" width="13.109375" style="3" customWidth="1"/>
    <col min="3340" max="3344" width="9" style="3"/>
    <col min="3345" max="3345" width="9.44140625" style="3" bestFit="1" customWidth="1"/>
    <col min="3346" max="3346" width="9" style="3"/>
    <col min="3347" max="3347" width="9.44140625" style="3" bestFit="1" customWidth="1"/>
    <col min="3348" max="3554" width="9" style="3"/>
    <col min="3555" max="3555" width="5" style="3" customWidth="1"/>
    <col min="3556" max="3556" width="15" style="3" customWidth="1"/>
    <col min="3557" max="3558" width="14.6640625" style="3" customWidth="1"/>
    <col min="3559" max="3559" width="6.21875" style="3" customWidth="1"/>
    <col min="3560" max="3562" width="10.109375" style="3" customWidth="1"/>
    <col min="3563" max="3563" width="10.44140625" style="3" customWidth="1"/>
    <col min="3564" max="3587" width="9" style="3"/>
    <col min="3588" max="3588" width="6.44140625" style="3" customWidth="1"/>
    <col min="3589" max="3589" width="12.21875" style="3" customWidth="1"/>
    <col min="3590" max="3590" width="28.21875" style="3" customWidth="1"/>
    <col min="3591" max="3591" width="13.77734375" style="3" customWidth="1"/>
    <col min="3592" max="3592" width="5.6640625" style="3" customWidth="1"/>
    <col min="3593" max="3594" width="9.33203125" style="3" customWidth="1"/>
    <col min="3595" max="3595" width="13.109375" style="3" customWidth="1"/>
    <col min="3596" max="3600" width="9" style="3"/>
    <col min="3601" max="3601" width="9.44140625" style="3" bestFit="1" customWidth="1"/>
    <col min="3602" max="3602" width="9" style="3"/>
    <col min="3603" max="3603" width="9.44140625" style="3" bestFit="1" customWidth="1"/>
    <col min="3604" max="3810" width="9" style="3"/>
    <col min="3811" max="3811" width="5" style="3" customWidth="1"/>
    <col min="3812" max="3812" width="15" style="3" customWidth="1"/>
    <col min="3813" max="3814" width="14.6640625" style="3" customWidth="1"/>
    <col min="3815" max="3815" width="6.21875" style="3" customWidth="1"/>
    <col min="3816" max="3818" width="10.109375" style="3" customWidth="1"/>
    <col min="3819" max="3819" width="10.44140625" style="3" customWidth="1"/>
    <col min="3820" max="3843" width="9" style="3"/>
    <col min="3844" max="3844" width="6.44140625" style="3" customWidth="1"/>
    <col min="3845" max="3845" width="12.21875" style="3" customWidth="1"/>
    <col min="3846" max="3846" width="28.21875" style="3" customWidth="1"/>
    <col min="3847" max="3847" width="13.77734375" style="3" customWidth="1"/>
    <col min="3848" max="3848" width="5.6640625" style="3" customWidth="1"/>
    <col min="3849" max="3850" width="9.33203125" style="3" customWidth="1"/>
    <col min="3851" max="3851" width="13.109375" style="3" customWidth="1"/>
    <col min="3852" max="3856" width="9" style="3"/>
    <col min="3857" max="3857" width="9.44140625" style="3" bestFit="1" customWidth="1"/>
    <col min="3858" max="3858" width="9" style="3"/>
    <col min="3859" max="3859" width="9.44140625" style="3" bestFit="1" customWidth="1"/>
    <col min="3860" max="4066" width="9" style="3"/>
    <col min="4067" max="4067" width="5" style="3" customWidth="1"/>
    <col min="4068" max="4068" width="15" style="3" customWidth="1"/>
    <col min="4069" max="4070" width="14.6640625" style="3" customWidth="1"/>
    <col min="4071" max="4071" width="6.21875" style="3" customWidth="1"/>
    <col min="4072" max="4074" width="10.109375" style="3" customWidth="1"/>
    <col min="4075" max="4075" width="10.44140625" style="3" customWidth="1"/>
    <col min="4076" max="4099" width="9" style="3"/>
    <col min="4100" max="4100" width="6.44140625" style="3" customWidth="1"/>
    <col min="4101" max="4101" width="12.21875" style="3" customWidth="1"/>
    <col min="4102" max="4102" width="28.21875" style="3" customWidth="1"/>
    <col min="4103" max="4103" width="13.77734375" style="3" customWidth="1"/>
    <col min="4104" max="4104" width="5.6640625" style="3" customWidth="1"/>
    <col min="4105" max="4106" width="9.33203125" style="3" customWidth="1"/>
    <col min="4107" max="4107" width="13.109375" style="3" customWidth="1"/>
    <col min="4108" max="4112" width="9" style="3"/>
    <col min="4113" max="4113" width="9.44140625" style="3" bestFit="1" customWidth="1"/>
    <col min="4114" max="4114" width="9" style="3"/>
    <col min="4115" max="4115" width="9.44140625" style="3" bestFit="1" customWidth="1"/>
    <col min="4116" max="4322" width="9" style="3"/>
    <col min="4323" max="4323" width="5" style="3" customWidth="1"/>
    <col min="4324" max="4324" width="15" style="3" customWidth="1"/>
    <col min="4325" max="4326" width="14.6640625" style="3" customWidth="1"/>
    <col min="4327" max="4327" width="6.21875" style="3" customWidth="1"/>
    <col min="4328" max="4330" width="10.109375" style="3" customWidth="1"/>
    <col min="4331" max="4331" width="10.44140625" style="3" customWidth="1"/>
    <col min="4332" max="4355" width="9" style="3"/>
    <col min="4356" max="4356" width="6.44140625" style="3" customWidth="1"/>
    <col min="4357" max="4357" width="12.21875" style="3" customWidth="1"/>
    <col min="4358" max="4358" width="28.21875" style="3" customWidth="1"/>
    <col min="4359" max="4359" width="13.77734375" style="3" customWidth="1"/>
    <col min="4360" max="4360" width="5.6640625" style="3" customWidth="1"/>
    <col min="4361" max="4362" width="9.33203125" style="3" customWidth="1"/>
    <col min="4363" max="4363" width="13.109375" style="3" customWidth="1"/>
    <col min="4364" max="4368" width="9" style="3"/>
    <col min="4369" max="4369" width="9.44140625" style="3" bestFit="1" customWidth="1"/>
    <col min="4370" max="4370" width="9" style="3"/>
    <col min="4371" max="4371" width="9.44140625" style="3" bestFit="1" customWidth="1"/>
    <col min="4372" max="4578" width="9" style="3"/>
    <col min="4579" max="4579" width="5" style="3" customWidth="1"/>
    <col min="4580" max="4580" width="15" style="3" customWidth="1"/>
    <col min="4581" max="4582" width="14.6640625" style="3" customWidth="1"/>
    <col min="4583" max="4583" width="6.21875" style="3" customWidth="1"/>
    <col min="4584" max="4586" width="10.109375" style="3" customWidth="1"/>
    <col min="4587" max="4587" width="10.44140625" style="3" customWidth="1"/>
    <col min="4588" max="4611" width="9" style="3"/>
    <col min="4612" max="4612" width="6.44140625" style="3" customWidth="1"/>
    <col min="4613" max="4613" width="12.21875" style="3" customWidth="1"/>
    <col min="4614" max="4614" width="28.21875" style="3" customWidth="1"/>
    <col min="4615" max="4615" width="13.77734375" style="3" customWidth="1"/>
    <col min="4616" max="4616" width="5.6640625" style="3" customWidth="1"/>
    <col min="4617" max="4618" width="9.33203125" style="3" customWidth="1"/>
    <col min="4619" max="4619" width="13.109375" style="3" customWidth="1"/>
    <col min="4620" max="4624" width="9" style="3"/>
    <col min="4625" max="4625" width="9.44140625" style="3" bestFit="1" customWidth="1"/>
    <col min="4626" max="4626" width="9" style="3"/>
    <col min="4627" max="4627" width="9.44140625" style="3" bestFit="1" customWidth="1"/>
    <col min="4628" max="4834" width="9" style="3"/>
    <col min="4835" max="4835" width="5" style="3" customWidth="1"/>
    <col min="4836" max="4836" width="15" style="3" customWidth="1"/>
    <col min="4837" max="4838" width="14.6640625" style="3" customWidth="1"/>
    <col min="4839" max="4839" width="6.21875" style="3" customWidth="1"/>
    <col min="4840" max="4842" width="10.109375" style="3" customWidth="1"/>
    <col min="4843" max="4843" width="10.44140625" style="3" customWidth="1"/>
    <col min="4844" max="4867" width="9" style="3"/>
    <col min="4868" max="4868" width="6.44140625" style="3" customWidth="1"/>
    <col min="4869" max="4869" width="12.21875" style="3" customWidth="1"/>
    <col min="4870" max="4870" width="28.21875" style="3" customWidth="1"/>
    <col min="4871" max="4871" width="13.77734375" style="3" customWidth="1"/>
    <col min="4872" max="4872" width="5.6640625" style="3" customWidth="1"/>
    <col min="4873" max="4874" width="9.33203125" style="3" customWidth="1"/>
    <col min="4875" max="4875" width="13.109375" style="3" customWidth="1"/>
    <col min="4876" max="4880" width="9" style="3"/>
    <col min="4881" max="4881" width="9.44140625" style="3" bestFit="1" customWidth="1"/>
    <col min="4882" max="4882" width="9" style="3"/>
    <col min="4883" max="4883" width="9.44140625" style="3" bestFit="1" customWidth="1"/>
    <col min="4884" max="5090" width="9" style="3"/>
    <col min="5091" max="5091" width="5" style="3" customWidth="1"/>
    <col min="5092" max="5092" width="15" style="3" customWidth="1"/>
    <col min="5093" max="5094" width="14.6640625" style="3" customWidth="1"/>
    <col min="5095" max="5095" width="6.21875" style="3" customWidth="1"/>
    <col min="5096" max="5098" width="10.109375" style="3" customWidth="1"/>
    <col min="5099" max="5099" width="10.44140625" style="3" customWidth="1"/>
    <col min="5100" max="5123" width="9" style="3"/>
    <col min="5124" max="5124" width="6.44140625" style="3" customWidth="1"/>
    <col min="5125" max="5125" width="12.21875" style="3" customWidth="1"/>
    <col min="5126" max="5126" width="28.21875" style="3" customWidth="1"/>
    <col min="5127" max="5127" width="13.77734375" style="3" customWidth="1"/>
    <col min="5128" max="5128" width="5.6640625" style="3" customWidth="1"/>
    <col min="5129" max="5130" width="9.33203125" style="3" customWidth="1"/>
    <col min="5131" max="5131" width="13.109375" style="3" customWidth="1"/>
    <col min="5132" max="5136" width="9" style="3"/>
    <col min="5137" max="5137" width="9.44140625" style="3" bestFit="1" customWidth="1"/>
    <col min="5138" max="5138" width="9" style="3"/>
    <col min="5139" max="5139" width="9.44140625" style="3" bestFit="1" customWidth="1"/>
    <col min="5140" max="5346" width="9" style="3"/>
    <col min="5347" max="5347" width="5" style="3" customWidth="1"/>
    <col min="5348" max="5348" width="15" style="3" customWidth="1"/>
    <col min="5349" max="5350" width="14.6640625" style="3" customWidth="1"/>
    <col min="5351" max="5351" width="6.21875" style="3" customWidth="1"/>
    <col min="5352" max="5354" width="10.109375" style="3" customWidth="1"/>
    <col min="5355" max="5355" width="10.44140625" style="3" customWidth="1"/>
    <col min="5356" max="5379" width="9" style="3"/>
    <col min="5380" max="5380" width="6.44140625" style="3" customWidth="1"/>
    <col min="5381" max="5381" width="12.21875" style="3" customWidth="1"/>
    <col min="5382" max="5382" width="28.21875" style="3" customWidth="1"/>
    <col min="5383" max="5383" width="13.77734375" style="3" customWidth="1"/>
    <col min="5384" max="5384" width="5.6640625" style="3" customWidth="1"/>
    <col min="5385" max="5386" width="9.33203125" style="3" customWidth="1"/>
    <col min="5387" max="5387" width="13.109375" style="3" customWidth="1"/>
    <col min="5388" max="5392" width="9" style="3"/>
    <col min="5393" max="5393" width="9.44140625" style="3" bestFit="1" customWidth="1"/>
    <col min="5394" max="5394" width="9" style="3"/>
    <col min="5395" max="5395" width="9.44140625" style="3" bestFit="1" customWidth="1"/>
    <col min="5396" max="5602" width="9" style="3"/>
    <col min="5603" max="5603" width="5" style="3" customWidth="1"/>
    <col min="5604" max="5604" width="15" style="3" customWidth="1"/>
    <col min="5605" max="5606" width="14.6640625" style="3" customWidth="1"/>
    <col min="5607" max="5607" width="6.21875" style="3" customWidth="1"/>
    <col min="5608" max="5610" width="10.109375" style="3" customWidth="1"/>
    <col min="5611" max="5611" width="10.44140625" style="3" customWidth="1"/>
    <col min="5612" max="5635" width="9" style="3"/>
    <col min="5636" max="5636" width="6.44140625" style="3" customWidth="1"/>
    <col min="5637" max="5637" width="12.21875" style="3" customWidth="1"/>
    <col min="5638" max="5638" width="28.21875" style="3" customWidth="1"/>
    <col min="5639" max="5639" width="13.77734375" style="3" customWidth="1"/>
    <col min="5640" max="5640" width="5.6640625" style="3" customWidth="1"/>
    <col min="5641" max="5642" width="9.33203125" style="3" customWidth="1"/>
    <col min="5643" max="5643" width="13.109375" style="3" customWidth="1"/>
    <col min="5644" max="5648" width="9" style="3"/>
    <col min="5649" max="5649" width="9.44140625" style="3" bestFit="1" customWidth="1"/>
    <col min="5650" max="5650" width="9" style="3"/>
    <col min="5651" max="5651" width="9.44140625" style="3" bestFit="1" customWidth="1"/>
    <col min="5652" max="5858" width="9" style="3"/>
    <col min="5859" max="5859" width="5" style="3" customWidth="1"/>
    <col min="5860" max="5860" width="15" style="3" customWidth="1"/>
    <col min="5861" max="5862" width="14.6640625" style="3" customWidth="1"/>
    <col min="5863" max="5863" width="6.21875" style="3" customWidth="1"/>
    <col min="5864" max="5866" width="10.109375" style="3" customWidth="1"/>
    <col min="5867" max="5867" width="10.44140625" style="3" customWidth="1"/>
    <col min="5868" max="5891" width="9" style="3"/>
    <col min="5892" max="5892" width="6.44140625" style="3" customWidth="1"/>
    <col min="5893" max="5893" width="12.21875" style="3" customWidth="1"/>
    <col min="5894" max="5894" width="28.21875" style="3" customWidth="1"/>
    <col min="5895" max="5895" width="13.77734375" style="3" customWidth="1"/>
    <col min="5896" max="5896" width="5.6640625" style="3" customWidth="1"/>
    <col min="5897" max="5898" width="9.33203125" style="3" customWidth="1"/>
    <col min="5899" max="5899" width="13.109375" style="3" customWidth="1"/>
    <col min="5900" max="5904" width="9" style="3"/>
    <col min="5905" max="5905" width="9.44140625" style="3" bestFit="1" customWidth="1"/>
    <col min="5906" max="5906" width="9" style="3"/>
    <col min="5907" max="5907" width="9.44140625" style="3" bestFit="1" customWidth="1"/>
    <col min="5908" max="6114" width="9" style="3"/>
    <col min="6115" max="6115" width="5" style="3" customWidth="1"/>
    <col min="6116" max="6116" width="15" style="3" customWidth="1"/>
    <col min="6117" max="6118" width="14.6640625" style="3" customWidth="1"/>
    <col min="6119" max="6119" width="6.21875" style="3" customWidth="1"/>
    <col min="6120" max="6122" width="10.109375" style="3" customWidth="1"/>
    <col min="6123" max="6123" width="10.44140625" style="3" customWidth="1"/>
    <col min="6124" max="6147" width="9" style="3"/>
    <col min="6148" max="6148" width="6.44140625" style="3" customWidth="1"/>
    <col min="6149" max="6149" width="12.21875" style="3" customWidth="1"/>
    <col min="6150" max="6150" width="28.21875" style="3" customWidth="1"/>
    <col min="6151" max="6151" width="13.77734375" style="3" customWidth="1"/>
    <col min="6152" max="6152" width="5.6640625" style="3" customWidth="1"/>
    <col min="6153" max="6154" width="9.33203125" style="3" customWidth="1"/>
    <col min="6155" max="6155" width="13.109375" style="3" customWidth="1"/>
    <col min="6156" max="6160" width="9" style="3"/>
    <col min="6161" max="6161" width="9.44140625" style="3" bestFit="1" customWidth="1"/>
    <col min="6162" max="6162" width="9" style="3"/>
    <col min="6163" max="6163" width="9.44140625" style="3" bestFit="1" customWidth="1"/>
    <col min="6164" max="6370" width="9" style="3"/>
    <col min="6371" max="6371" width="5" style="3" customWidth="1"/>
    <col min="6372" max="6372" width="15" style="3" customWidth="1"/>
    <col min="6373" max="6374" width="14.6640625" style="3" customWidth="1"/>
    <col min="6375" max="6375" width="6.21875" style="3" customWidth="1"/>
    <col min="6376" max="6378" width="10.109375" style="3" customWidth="1"/>
    <col min="6379" max="6379" width="10.44140625" style="3" customWidth="1"/>
    <col min="6380" max="6403" width="9" style="3"/>
    <col min="6404" max="6404" width="6.44140625" style="3" customWidth="1"/>
    <col min="6405" max="6405" width="12.21875" style="3" customWidth="1"/>
    <col min="6406" max="6406" width="28.21875" style="3" customWidth="1"/>
    <col min="6407" max="6407" width="13.77734375" style="3" customWidth="1"/>
    <col min="6408" max="6408" width="5.6640625" style="3" customWidth="1"/>
    <col min="6409" max="6410" width="9.33203125" style="3" customWidth="1"/>
    <col min="6411" max="6411" width="13.109375" style="3" customWidth="1"/>
    <col min="6412" max="6416" width="9" style="3"/>
    <col min="6417" max="6417" width="9.44140625" style="3" bestFit="1" customWidth="1"/>
    <col min="6418" max="6418" width="9" style="3"/>
    <col min="6419" max="6419" width="9.44140625" style="3" bestFit="1" customWidth="1"/>
    <col min="6420" max="6626" width="9" style="3"/>
    <col min="6627" max="6627" width="5" style="3" customWidth="1"/>
    <col min="6628" max="6628" width="15" style="3" customWidth="1"/>
    <col min="6629" max="6630" width="14.6640625" style="3" customWidth="1"/>
    <col min="6631" max="6631" width="6.21875" style="3" customWidth="1"/>
    <col min="6632" max="6634" width="10.109375" style="3" customWidth="1"/>
    <col min="6635" max="6635" width="10.44140625" style="3" customWidth="1"/>
    <col min="6636" max="6659" width="9" style="3"/>
    <col min="6660" max="6660" width="6.44140625" style="3" customWidth="1"/>
    <col min="6661" max="6661" width="12.21875" style="3" customWidth="1"/>
    <col min="6662" max="6662" width="28.21875" style="3" customWidth="1"/>
    <col min="6663" max="6663" width="13.77734375" style="3" customWidth="1"/>
    <col min="6664" max="6664" width="5.6640625" style="3" customWidth="1"/>
    <col min="6665" max="6666" width="9.33203125" style="3" customWidth="1"/>
    <col min="6667" max="6667" width="13.109375" style="3" customWidth="1"/>
    <col min="6668" max="6672" width="9" style="3"/>
    <col min="6673" max="6673" width="9.44140625" style="3" bestFit="1" customWidth="1"/>
    <col min="6674" max="6674" width="9" style="3"/>
    <col min="6675" max="6675" width="9.44140625" style="3" bestFit="1" customWidth="1"/>
    <col min="6676" max="6882" width="9" style="3"/>
    <col min="6883" max="6883" width="5" style="3" customWidth="1"/>
    <col min="6884" max="6884" width="15" style="3" customWidth="1"/>
    <col min="6885" max="6886" width="14.6640625" style="3" customWidth="1"/>
    <col min="6887" max="6887" width="6.21875" style="3" customWidth="1"/>
    <col min="6888" max="6890" width="10.109375" style="3" customWidth="1"/>
    <col min="6891" max="6891" width="10.44140625" style="3" customWidth="1"/>
    <col min="6892" max="6915" width="9" style="3"/>
    <col min="6916" max="6916" width="6.44140625" style="3" customWidth="1"/>
    <col min="6917" max="6917" width="12.21875" style="3" customWidth="1"/>
    <col min="6918" max="6918" width="28.21875" style="3" customWidth="1"/>
    <col min="6919" max="6919" width="13.77734375" style="3" customWidth="1"/>
    <col min="6920" max="6920" width="5.6640625" style="3" customWidth="1"/>
    <col min="6921" max="6922" width="9.33203125" style="3" customWidth="1"/>
    <col min="6923" max="6923" width="13.109375" style="3" customWidth="1"/>
    <col min="6924" max="6928" width="9" style="3"/>
    <col min="6929" max="6929" width="9.44140625" style="3" bestFit="1" customWidth="1"/>
    <col min="6930" max="6930" width="9" style="3"/>
    <col min="6931" max="6931" width="9.44140625" style="3" bestFit="1" customWidth="1"/>
    <col min="6932" max="7138" width="9" style="3"/>
    <col min="7139" max="7139" width="5" style="3" customWidth="1"/>
    <col min="7140" max="7140" width="15" style="3" customWidth="1"/>
    <col min="7141" max="7142" width="14.6640625" style="3" customWidth="1"/>
    <col min="7143" max="7143" width="6.21875" style="3" customWidth="1"/>
    <col min="7144" max="7146" width="10.109375" style="3" customWidth="1"/>
    <col min="7147" max="7147" width="10.44140625" style="3" customWidth="1"/>
    <col min="7148" max="7171" width="9" style="3"/>
    <col min="7172" max="7172" width="6.44140625" style="3" customWidth="1"/>
    <col min="7173" max="7173" width="12.21875" style="3" customWidth="1"/>
    <col min="7174" max="7174" width="28.21875" style="3" customWidth="1"/>
    <col min="7175" max="7175" width="13.77734375" style="3" customWidth="1"/>
    <col min="7176" max="7176" width="5.6640625" style="3" customWidth="1"/>
    <col min="7177" max="7178" width="9.33203125" style="3" customWidth="1"/>
    <col min="7179" max="7179" width="13.109375" style="3" customWidth="1"/>
    <col min="7180" max="7184" width="9" style="3"/>
    <col min="7185" max="7185" width="9.44140625" style="3" bestFit="1" customWidth="1"/>
    <col min="7186" max="7186" width="9" style="3"/>
    <col min="7187" max="7187" width="9.44140625" style="3" bestFit="1" customWidth="1"/>
    <col min="7188" max="7394" width="9" style="3"/>
    <col min="7395" max="7395" width="5" style="3" customWidth="1"/>
    <col min="7396" max="7396" width="15" style="3" customWidth="1"/>
    <col min="7397" max="7398" width="14.6640625" style="3" customWidth="1"/>
    <col min="7399" max="7399" width="6.21875" style="3" customWidth="1"/>
    <col min="7400" max="7402" width="10.109375" style="3" customWidth="1"/>
    <col min="7403" max="7403" width="10.44140625" style="3" customWidth="1"/>
    <col min="7404" max="7427" width="9" style="3"/>
    <col min="7428" max="7428" width="6.44140625" style="3" customWidth="1"/>
    <col min="7429" max="7429" width="12.21875" style="3" customWidth="1"/>
    <col min="7430" max="7430" width="28.21875" style="3" customWidth="1"/>
    <col min="7431" max="7431" width="13.77734375" style="3" customWidth="1"/>
    <col min="7432" max="7432" width="5.6640625" style="3" customWidth="1"/>
    <col min="7433" max="7434" width="9.33203125" style="3" customWidth="1"/>
    <col min="7435" max="7435" width="13.109375" style="3" customWidth="1"/>
    <col min="7436" max="7440" width="9" style="3"/>
    <col min="7441" max="7441" width="9.44140625" style="3" bestFit="1" customWidth="1"/>
    <col min="7442" max="7442" width="9" style="3"/>
    <col min="7443" max="7443" width="9.44140625" style="3" bestFit="1" customWidth="1"/>
    <col min="7444" max="7650" width="9" style="3"/>
    <col min="7651" max="7651" width="5" style="3" customWidth="1"/>
    <col min="7652" max="7652" width="15" style="3" customWidth="1"/>
    <col min="7653" max="7654" width="14.6640625" style="3" customWidth="1"/>
    <col min="7655" max="7655" width="6.21875" style="3" customWidth="1"/>
    <col min="7656" max="7658" width="10.109375" style="3" customWidth="1"/>
    <col min="7659" max="7659" width="10.44140625" style="3" customWidth="1"/>
    <col min="7660" max="7683" width="9" style="3"/>
    <col min="7684" max="7684" width="6.44140625" style="3" customWidth="1"/>
    <col min="7685" max="7685" width="12.21875" style="3" customWidth="1"/>
    <col min="7686" max="7686" width="28.21875" style="3" customWidth="1"/>
    <col min="7687" max="7687" width="13.77734375" style="3" customWidth="1"/>
    <col min="7688" max="7688" width="5.6640625" style="3" customWidth="1"/>
    <col min="7689" max="7690" width="9.33203125" style="3" customWidth="1"/>
    <col min="7691" max="7691" width="13.109375" style="3" customWidth="1"/>
    <col min="7692" max="7696" width="9" style="3"/>
    <col min="7697" max="7697" width="9.44140625" style="3" bestFit="1" customWidth="1"/>
    <col min="7698" max="7698" width="9" style="3"/>
    <col min="7699" max="7699" width="9.44140625" style="3" bestFit="1" customWidth="1"/>
    <col min="7700" max="7906" width="9" style="3"/>
    <col min="7907" max="7907" width="5" style="3" customWidth="1"/>
    <col min="7908" max="7908" width="15" style="3" customWidth="1"/>
    <col min="7909" max="7910" width="14.6640625" style="3" customWidth="1"/>
    <col min="7911" max="7911" width="6.21875" style="3" customWidth="1"/>
    <col min="7912" max="7914" width="10.109375" style="3" customWidth="1"/>
    <col min="7915" max="7915" width="10.44140625" style="3" customWidth="1"/>
    <col min="7916" max="7939" width="9" style="3"/>
    <col min="7940" max="7940" width="6.44140625" style="3" customWidth="1"/>
    <col min="7941" max="7941" width="12.21875" style="3" customWidth="1"/>
    <col min="7942" max="7942" width="28.21875" style="3" customWidth="1"/>
    <col min="7943" max="7943" width="13.77734375" style="3" customWidth="1"/>
    <col min="7944" max="7944" width="5.6640625" style="3" customWidth="1"/>
    <col min="7945" max="7946" width="9.33203125" style="3" customWidth="1"/>
    <col min="7947" max="7947" width="13.109375" style="3" customWidth="1"/>
    <col min="7948" max="7952" width="9" style="3"/>
    <col min="7953" max="7953" width="9.44140625" style="3" bestFit="1" customWidth="1"/>
    <col min="7954" max="7954" width="9" style="3"/>
    <col min="7955" max="7955" width="9.44140625" style="3" bestFit="1" customWidth="1"/>
    <col min="7956" max="8162" width="9" style="3"/>
    <col min="8163" max="8163" width="5" style="3" customWidth="1"/>
    <col min="8164" max="8164" width="15" style="3" customWidth="1"/>
    <col min="8165" max="8166" width="14.6640625" style="3" customWidth="1"/>
    <col min="8167" max="8167" width="6.21875" style="3" customWidth="1"/>
    <col min="8168" max="8170" width="10.109375" style="3" customWidth="1"/>
    <col min="8171" max="8171" width="10.44140625" style="3" customWidth="1"/>
    <col min="8172" max="8195" width="9" style="3"/>
    <col min="8196" max="8196" width="6.44140625" style="3" customWidth="1"/>
    <col min="8197" max="8197" width="12.21875" style="3" customWidth="1"/>
    <col min="8198" max="8198" width="28.21875" style="3" customWidth="1"/>
    <col min="8199" max="8199" width="13.77734375" style="3" customWidth="1"/>
    <col min="8200" max="8200" width="5.6640625" style="3" customWidth="1"/>
    <col min="8201" max="8202" width="9.33203125" style="3" customWidth="1"/>
    <col min="8203" max="8203" width="13.109375" style="3" customWidth="1"/>
    <col min="8204" max="8208" width="9" style="3"/>
    <col min="8209" max="8209" width="9.44140625" style="3" bestFit="1" customWidth="1"/>
    <col min="8210" max="8210" width="9" style="3"/>
    <col min="8211" max="8211" width="9.44140625" style="3" bestFit="1" customWidth="1"/>
    <col min="8212" max="8418" width="9" style="3"/>
    <col min="8419" max="8419" width="5" style="3" customWidth="1"/>
    <col min="8420" max="8420" width="15" style="3" customWidth="1"/>
    <col min="8421" max="8422" width="14.6640625" style="3" customWidth="1"/>
    <col min="8423" max="8423" width="6.21875" style="3" customWidth="1"/>
    <col min="8424" max="8426" width="10.109375" style="3" customWidth="1"/>
    <col min="8427" max="8427" width="10.44140625" style="3" customWidth="1"/>
    <col min="8428" max="8451" width="9" style="3"/>
    <col min="8452" max="8452" width="6.44140625" style="3" customWidth="1"/>
    <col min="8453" max="8453" width="12.21875" style="3" customWidth="1"/>
    <col min="8454" max="8454" width="28.21875" style="3" customWidth="1"/>
    <col min="8455" max="8455" width="13.77734375" style="3" customWidth="1"/>
    <col min="8456" max="8456" width="5.6640625" style="3" customWidth="1"/>
    <col min="8457" max="8458" width="9.33203125" style="3" customWidth="1"/>
    <col min="8459" max="8459" width="13.109375" style="3" customWidth="1"/>
    <col min="8460" max="8464" width="9" style="3"/>
    <col min="8465" max="8465" width="9.44140625" style="3" bestFit="1" customWidth="1"/>
    <col min="8466" max="8466" width="9" style="3"/>
    <col min="8467" max="8467" width="9.44140625" style="3" bestFit="1" customWidth="1"/>
    <col min="8468" max="8674" width="9" style="3"/>
    <col min="8675" max="8675" width="5" style="3" customWidth="1"/>
    <col min="8676" max="8676" width="15" style="3" customWidth="1"/>
    <col min="8677" max="8678" width="14.6640625" style="3" customWidth="1"/>
    <col min="8679" max="8679" width="6.21875" style="3" customWidth="1"/>
    <col min="8680" max="8682" width="10.109375" style="3" customWidth="1"/>
    <col min="8683" max="8683" width="10.44140625" style="3" customWidth="1"/>
    <col min="8684" max="8707" width="9" style="3"/>
    <col min="8708" max="8708" width="6.44140625" style="3" customWidth="1"/>
    <col min="8709" max="8709" width="12.21875" style="3" customWidth="1"/>
    <col min="8710" max="8710" width="28.21875" style="3" customWidth="1"/>
    <col min="8711" max="8711" width="13.77734375" style="3" customWidth="1"/>
    <col min="8712" max="8712" width="5.6640625" style="3" customWidth="1"/>
    <col min="8713" max="8714" width="9.33203125" style="3" customWidth="1"/>
    <col min="8715" max="8715" width="13.109375" style="3" customWidth="1"/>
    <col min="8716" max="8720" width="9" style="3"/>
    <col min="8721" max="8721" width="9.44140625" style="3" bestFit="1" customWidth="1"/>
    <col min="8722" max="8722" width="9" style="3"/>
    <col min="8723" max="8723" width="9.44140625" style="3" bestFit="1" customWidth="1"/>
    <col min="8724" max="8930" width="9" style="3"/>
    <col min="8931" max="8931" width="5" style="3" customWidth="1"/>
    <col min="8932" max="8932" width="15" style="3" customWidth="1"/>
    <col min="8933" max="8934" width="14.6640625" style="3" customWidth="1"/>
    <col min="8935" max="8935" width="6.21875" style="3" customWidth="1"/>
    <col min="8936" max="8938" width="10.109375" style="3" customWidth="1"/>
    <col min="8939" max="8939" width="10.44140625" style="3" customWidth="1"/>
    <col min="8940" max="8963" width="9" style="3"/>
    <col min="8964" max="8964" width="6.44140625" style="3" customWidth="1"/>
    <col min="8965" max="8965" width="12.21875" style="3" customWidth="1"/>
    <col min="8966" max="8966" width="28.21875" style="3" customWidth="1"/>
    <col min="8967" max="8967" width="13.77734375" style="3" customWidth="1"/>
    <col min="8968" max="8968" width="5.6640625" style="3" customWidth="1"/>
    <col min="8969" max="8970" width="9.33203125" style="3" customWidth="1"/>
    <col min="8971" max="8971" width="13.109375" style="3" customWidth="1"/>
    <col min="8972" max="8976" width="9" style="3"/>
    <col min="8977" max="8977" width="9.44140625" style="3" bestFit="1" customWidth="1"/>
    <col min="8978" max="8978" width="9" style="3"/>
    <col min="8979" max="8979" width="9.44140625" style="3" bestFit="1" customWidth="1"/>
    <col min="8980" max="9186" width="9" style="3"/>
    <col min="9187" max="9187" width="5" style="3" customWidth="1"/>
    <col min="9188" max="9188" width="15" style="3" customWidth="1"/>
    <col min="9189" max="9190" width="14.6640625" style="3" customWidth="1"/>
    <col min="9191" max="9191" width="6.21875" style="3" customWidth="1"/>
    <col min="9192" max="9194" width="10.109375" style="3" customWidth="1"/>
    <col min="9195" max="9195" width="10.44140625" style="3" customWidth="1"/>
    <col min="9196" max="9219" width="9" style="3"/>
    <col min="9220" max="9220" width="6.44140625" style="3" customWidth="1"/>
    <col min="9221" max="9221" width="12.21875" style="3" customWidth="1"/>
    <col min="9222" max="9222" width="28.21875" style="3" customWidth="1"/>
    <col min="9223" max="9223" width="13.77734375" style="3" customWidth="1"/>
    <col min="9224" max="9224" width="5.6640625" style="3" customWidth="1"/>
    <col min="9225" max="9226" width="9.33203125" style="3" customWidth="1"/>
    <col min="9227" max="9227" width="13.109375" style="3" customWidth="1"/>
    <col min="9228" max="9232" width="9" style="3"/>
    <col min="9233" max="9233" width="9.44140625" style="3" bestFit="1" customWidth="1"/>
    <col min="9234" max="9234" width="9" style="3"/>
    <col min="9235" max="9235" width="9.44140625" style="3" bestFit="1" customWidth="1"/>
    <col min="9236" max="9442" width="9" style="3"/>
    <col min="9443" max="9443" width="5" style="3" customWidth="1"/>
    <col min="9444" max="9444" width="15" style="3" customWidth="1"/>
    <col min="9445" max="9446" width="14.6640625" style="3" customWidth="1"/>
    <col min="9447" max="9447" width="6.21875" style="3" customWidth="1"/>
    <col min="9448" max="9450" width="10.109375" style="3" customWidth="1"/>
    <col min="9451" max="9451" width="10.44140625" style="3" customWidth="1"/>
    <col min="9452" max="9475" width="9" style="3"/>
    <col min="9476" max="9476" width="6.44140625" style="3" customWidth="1"/>
    <col min="9477" max="9477" width="12.21875" style="3" customWidth="1"/>
    <col min="9478" max="9478" width="28.21875" style="3" customWidth="1"/>
    <col min="9479" max="9479" width="13.77734375" style="3" customWidth="1"/>
    <col min="9480" max="9480" width="5.6640625" style="3" customWidth="1"/>
    <col min="9481" max="9482" width="9.33203125" style="3" customWidth="1"/>
    <col min="9483" max="9483" width="13.109375" style="3" customWidth="1"/>
    <col min="9484" max="9488" width="9" style="3"/>
    <col min="9489" max="9489" width="9.44140625" style="3" bestFit="1" customWidth="1"/>
    <col min="9490" max="9490" width="9" style="3"/>
    <col min="9491" max="9491" width="9.44140625" style="3" bestFit="1" customWidth="1"/>
    <col min="9492" max="9698" width="9" style="3"/>
    <col min="9699" max="9699" width="5" style="3" customWidth="1"/>
    <col min="9700" max="9700" width="15" style="3" customWidth="1"/>
    <col min="9701" max="9702" width="14.6640625" style="3" customWidth="1"/>
    <col min="9703" max="9703" width="6.21875" style="3" customWidth="1"/>
    <col min="9704" max="9706" width="10.109375" style="3" customWidth="1"/>
    <col min="9707" max="9707" width="10.44140625" style="3" customWidth="1"/>
    <col min="9708" max="9731" width="9" style="3"/>
    <col min="9732" max="9732" width="6.44140625" style="3" customWidth="1"/>
    <col min="9733" max="9733" width="12.21875" style="3" customWidth="1"/>
    <col min="9734" max="9734" width="28.21875" style="3" customWidth="1"/>
    <col min="9735" max="9735" width="13.77734375" style="3" customWidth="1"/>
    <col min="9736" max="9736" width="5.6640625" style="3" customWidth="1"/>
    <col min="9737" max="9738" width="9.33203125" style="3" customWidth="1"/>
    <col min="9739" max="9739" width="13.109375" style="3" customWidth="1"/>
    <col min="9740" max="9744" width="9" style="3"/>
    <col min="9745" max="9745" width="9.44140625" style="3" bestFit="1" customWidth="1"/>
    <col min="9746" max="9746" width="9" style="3"/>
    <col min="9747" max="9747" width="9.44140625" style="3" bestFit="1" customWidth="1"/>
    <col min="9748" max="9954" width="9" style="3"/>
    <col min="9955" max="9955" width="5" style="3" customWidth="1"/>
    <col min="9956" max="9956" width="15" style="3" customWidth="1"/>
    <col min="9957" max="9958" width="14.6640625" style="3" customWidth="1"/>
    <col min="9959" max="9959" width="6.21875" style="3" customWidth="1"/>
    <col min="9960" max="9962" width="10.109375" style="3" customWidth="1"/>
    <col min="9963" max="9963" width="10.44140625" style="3" customWidth="1"/>
    <col min="9964" max="9987" width="9" style="3"/>
    <col min="9988" max="9988" width="6.44140625" style="3" customWidth="1"/>
    <col min="9989" max="9989" width="12.21875" style="3" customWidth="1"/>
    <col min="9990" max="9990" width="28.21875" style="3" customWidth="1"/>
    <col min="9991" max="9991" width="13.77734375" style="3" customWidth="1"/>
    <col min="9992" max="9992" width="5.6640625" style="3" customWidth="1"/>
    <col min="9993" max="9994" width="9.33203125" style="3" customWidth="1"/>
    <col min="9995" max="9995" width="13.109375" style="3" customWidth="1"/>
    <col min="9996" max="10000" width="9" style="3"/>
    <col min="10001" max="10001" width="9.44140625" style="3" bestFit="1" customWidth="1"/>
    <col min="10002" max="10002" width="9" style="3"/>
    <col min="10003" max="10003" width="9.44140625" style="3" bestFit="1" customWidth="1"/>
    <col min="10004" max="10210" width="9" style="3"/>
    <col min="10211" max="10211" width="5" style="3" customWidth="1"/>
    <col min="10212" max="10212" width="15" style="3" customWidth="1"/>
    <col min="10213" max="10214" width="14.6640625" style="3" customWidth="1"/>
    <col min="10215" max="10215" width="6.21875" style="3" customWidth="1"/>
    <col min="10216" max="10218" width="10.109375" style="3" customWidth="1"/>
    <col min="10219" max="10219" width="10.44140625" style="3" customWidth="1"/>
    <col min="10220" max="10243" width="9" style="3"/>
    <col min="10244" max="10244" width="6.44140625" style="3" customWidth="1"/>
    <col min="10245" max="10245" width="12.21875" style="3" customWidth="1"/>
    <col min="10246" max="10246" width="28.21875" style="3" customWidth="1"/>
    <col min="10247" max="10247" width="13.77734375" style="3" customWidth="1"/>
    <col min="10248" max="10248" width="5.6640625" style="3" customWidth="1"/>
    <col min="10249" max="10250" width="9.33203125" style="3" customWidth="1"/>
    <col min="10251" max="10251" width="13.109375" style="3" customWidth="1"/>
    <col min="10252" max="10256" width="9" style="3"/>
    <col min="10257" max="10257" width="9.44140625" style="3" bestFit="1" customWidth="1"/>
    <col min="10258" max="10258" width="9" style="3"/>
    <col min="10259" max="10259" width="9.44140625" style="3" bestFit="1" customWidth="1"/>
    <col min="10260" max="10466" width="9" style="3"/>
    <col min="10467" max="10467" width="5" style="3" customWidth="1"/>
    <col min="10468" max="10468" width="15" style="3" customWidth="1"/>
    <col min="10469" max="10470" width="14.6640625" style="3" customWidth="1"/>
    <col min="10471" max="10471" width="6.21875" style="3" customWidth="1"/>
    <col min="10472" max="10474" width="10.109375" style="3" customWidth="1"/>
    <col min="10475" max="10475" width="10.44140625" style="3" customWidth="1"/>
    <col min="10476" max="10499" width="9" style="3"/>
    <col min="10500" max="10500" width="6.44140625" style="3" customWidth="1"/>
    <col min="10501" max="10501" width="12.21875" style="3" customWidth="1"/>
    <col min="10502" max="10502" width="28.21875" style="3" customWidth="1"/>
    <col min="10503" max="10503" width="13.77734375" style="3" customWidth="1"/>
    <col min="10504" max="10504" width="5.6640625" style="3" customWidth="1"/>
    <col min="10505" max="10506" width="9.33203125" style="3" customWidth="1"/>
    <col min="10507" max="10507" width="13.109375" style="3" customWidth="1"/>
    <col min="10508" max="10512" width="9" style="3"/>
    <col min="10513" max="10513" width="9.44140625" style="3" bestFit="1" customWidth="1"/>
    <col min="10514" max="10514" width="9" style="3"/>
    <col min="10515" max="10515" width="9.44140625" style="3" bestFit="1" customWidth="1"/>
    <col min="10516" max="10722" width="9" style="3"/>
    <col min="10723" max="10723" width="5" style="3" customWidth="1"/>
    <col min="10724" max="10724" width="15" style="3" customWidth="1"/>
    <col min="10725" max="10726" width="14.6640625" style="3" customWidth="1"/>
    <col min="10727" max="10727" width="6.21875" style="3" customWidth="1"/>
    <col min="10728" max="10730" width="10.109375" style="3" customWidth="1"/>
    <col min="10731" max="10731" width="10.44140625" style="3" customWidth="1"/>
    <col min="10732" max="10755" width="9" style="3"/>
    <col min="10756" max="10756" width="6.44140625" style="3" customWidth="1"/>
    <col min="10757" max="10757" width="12.21875" style="3" customWidth="1"/>
    <col min="10758" max="10758" width="28.21875" style="3" customWidth="1"/>
    <col min="10759" max="10759" width="13.77734375" style="3" customWidth="1"/>
    <col min="10760" max="10760" width="5.6640625" style="3" customWidth="1"/>
    <col min="10761" max="10762" width="9.33203125" style="3" customWidth="1"/>
    <col min="10763" max="10763" width="13.109375" style="3" customWidth="1"/>
    <col min="10764" max="10768" width="9" style="3"/>
    <col min="10769" max="10769" width="9.44140625" style="3" bestFit="1" customWidth="1"/>
    <col min="10770" max="10770" width="9" style="3"/>
    <col min="10771" max="10771" width="9.44140625" style="3" bestFit="1" customWidth="1"/>
    <col min="10772" max="10978" width="9" style="3"/>
    <col min="10979" max="10979" width="5" style="3" customWidth="1"/>
    <col min="10980" max="10980" width="15" style="3" customWidth="1"/>
    <col min="10981" max="10982" width="14.6640625" style="3" customWidth="1"/>
    <col min="10983" max="10983" width="6.21875" style="3" customWidth="1"/>
    <col min="10984" max="10986" width="10.109375" style="3" customWidth="1"/>
    <col min="10987" max="10987" width="10.44140625" style="3" customWidth="1"/>
    <col min="10988" max="11011" width="9" style="3"/>
    <col min="11012" max="11012" width="6.44140625" style="3" customWidth="1"/>
    <col min="11013" max="11013" width="12.21875" style="3" customWidth="1"/>
    <col min="11014" max="11014" width="28.21875" style="3" customWidth="1"/>
    <col min="11015" max="11015" width="13.77734375" style="3" customWidth="1"/>
    <col min="11016" max="11016" width="5.6640625" style="3" customWidth="1"/>
    <col min="11017" max="11018" width="9.33203125" style="3" customWidth="1"/>
    <col min="11019" max="11019" width="13.109375" style="3" customWidth="1"/>
    <col min="11020" max="11024" width="9" style="3"/>
    <col min="11025" max="11025" width="9.44140625" style="3" bestFit="1" customWidth="1"/>
    <col min="11026" max="11026" width="9" style="3"/>
    <col min="11027" max="11027" width="9.44140625" style="3" bestFit="1" customWidth="1"/>
    <col min="11028" max="11234" width="9" style="3"/>
    <col min="11235" max="11235" width="5" style="3" customWidth="1"/>
    <col min="11236" max="11236" width="15" style="3" customWidth="1"/>
    <col min="11237" max="11238" width="14.6640625" style="3" customWidth="1"/>
    <col min="11239" max="11239" width="6.21875" style="3" customWidth="1"/>
    <col min="11240" max="11242" width="10.109375" style="3" customWidth="1"/>
    <col min="11243" max="11243" width="10.44140625" style="3" customWidth="1"/>
    <col min="11244" max="11267" width="9" style="3"/>
    <col min="11268" max="11268" width="6.44140625" style="3" customWidth="1"/>
    <col min="11269" max="11269" width="12.21875" style="3" customWidth="1"/>
    <col min="11270" max="11270" width="28.21875" style="3" customWidth="1"/>
    <col min="11271" max="11271" width="13.77734375" style="3" customWidth="1"/>
    <col min="11272" max="11272" width="5.6640625" style="3" customWidth="1"/>
    <col min="11273" max="11274" width="9.33203125" style="3" customWidth="1"/>
    <col min="11275" max="11275" width="13.109375" style="3" customWidth="1"/>
    <col min="11276" max="11280" width="9" style="3"/>
    <col min="11281" max="11281" width="9.44140625" style="3" bestFit="1" customWidth="1"/>
    <col min="11282" max="11282" width="9" style="3"/>
    <col min="11283" max="11283" width="9.44140625" style="3" bestFit="1" customWidth="1"/>
    <col min="11284" max="11490" width="9" style="3"/>
    <col min="11491" max="11491" width="5" style="3" customWidth="1"/>
    <col min="11492" max="11492" width="15" style="3" customWidth="1"/>
    <col min="11493" max="11494" width="14.6640625" style="3" customWidth="1"/>
    <col min="11495" max="11495" width="6.21875" style="3" customWidth="1"/>
    <col min="11496" max="11498" width="10.109375" style="3" customWidth="1"/>
    <col min="11499" max="11499" width="10.44140625" style="3" customWidth="1"/>
    <col min="11500" max="11523" width="9" style="3"/>
    <col min="11524" max="11524" width="6.44140625" style="3" customWidth="1"/>
    <col min="11525" max="11525" width="12.21875" style="3" customWidth="1"/>
    <col min="11526" max="11526" width="28.21875" style="3" customWidth="1"/>
    <col min="11527" max="11527" width="13.77734375" style="3" customWidth="1"/>
    <col min="11528" max="11528" width="5.6640625" style="3" customWidth="1"/>
    <col min="11529" max="11530" width="9.33203125" style="3" customWidth="1"/>
    <col min="11531" max="11531" width="13.109375" style="3" customWidth="1"/>
    <col min="11532" max="11536" width="9" style="3"/>
    <col min="11537" max="11537" width="9.44140625" style="3" bestFit="1" customWidth="1"/>
    <col min="11538" max="11538" width="9" style="3"/>
    <col min="11539" max="11539" width="9.44140625" style="3" bestFit="1" customWidth="1"/>
    <col min="11540" max="11746" width="9" style="3"/>
    <col min="11747" max="11747" width="5" style="3" customWidth="1"/>
    <col min="11748" max="11748" width="15" style="3" customWidth="1"/>
    <col min="11749" max="11750" width="14.6640625" style="3" customWidth="1"/>
    <col min="11751" max="11751" width="6.21875" style="3" customWidth="1"/>
    <col min="11752" max="11754" width="10.109375" style="3" customWidth="1"/>
    <col min="11755" max="11755" width="10.44140625" style="3" customWidth="1"/>
    <col min="11756" max="11779" width="9" style="3"/>
    <col min="11780" max="11780" width="6.44140625" style="3" customWidth="1"/>
    <col min="11781" max="11781" width="12.21875" style="3" customWidth="1"/>
    <col min="11782" max="11782" width="28.21875" style="3" customWidth="1"/>
    <col min="11783" max="11783" width="13.77734375" style="3" customWidth="1"/>
    <col min="11784" max="11784" width="5.6640625" style="3" customWidth="1"/>
    <col min="11785" max="11786" width="9.33203125" style="3" customWidth="1"/>
    <col min="11787" max="11787" width="13.109375" style="3" customWidth="1"/>
    <col min="11788" max="11792" width="9" style="3"/>
    <col min="11793" max="11793" width="9.44140625" style="3" bestFit="1" customWidth="1"/>
    <col min="11794" max="11794" width="9" style="3"/>
    <col min="11795" max="11795" width="9.44140625" style="3" bestFit="1" customWidth="1"/>
    <col min="11796" max="12002" width="9" style="3"/>
    <col min="12003" max="12003" width="5" style="3" customWidth="1"/>
    <col min="12004" max="12004" width="15" style="3" customWidth="1"/>
    <col min="12005" max="12006" width="14.6640625" style="3" customWidth="1"/>
    <col min="12007" max="12007" width="6.21875" style="3" customWidth="1"/>
    <col min="12008" max="12010" width="10.109375" style="3" customWidth="1"/>
    <col min="12011" max="12011" width="10.44140625" style="3" customWidth="1"/>
    <col min="12012" max="12035" width="9" style="3"/>
    <col min="12036" max="12036" width="6.44140625" style="3" customWidth="1"/>
    <col min="12037" max="12037" width="12.21875" style="3" customWidth="1"/>
    <col min="12038" max="12038" width="28.21875" style="3" customWidth="1"/>
    <col min="12039" max="12039" width="13.77734375" style="3" customWidth="1"/>
    <col min="12040" max="12040" width="5.6640625" style="3" customWidth="1"/>
    <col min="12041" max="12042" width="9.33203125" style="3" customWidth="1"/>
    <col min="12043" max="12043" width="13.109375" style="3" customWidth="1"/>
    <col min="12044" max="12048" width="9" style="3"/>
    <col min="12049" max="12049" width="9.44140625" style="3" bestFit="1" customWidth="1"/>
    <col min="12050" max="12050" width="9" style="3"/>
    <col min="12051" max="12051" width="9.44140625" style="3" bestFit="1" customWidth="1"/>
    <col min="12052" max="12258" width="9" style="3"/>
    <col min="12259" max="12259" width="5" style="3" customWidth="1"/>
    <col min="12260" max="12260" width="15" style="3" customWidth="1"/>
    <col min="12261" max="12262" width="14.6640625" style="3" customWidth="1"/>
    <col min="12263" max="12263" width="6.21875" style="3" customWidth="1"/>
    <col min="12264" max="12266" width="10.109375" style="3" customWidth="1"/>
    <col min="12267" max="12267" width="10.44140625" style="3" customWidth="1"/>
    <col min="12268" max="12291" width="9" style="3"/>
    <col min="12292" max="12292" width="6.44140625" style="3" customWidth="1"/>
    <col min="12293" max="12293" width="12.21875" style="3" customWidth="1"/>
    <col min="12294" max="12294" width="28.21875" style="3" customWidth="1"/>
    <col min="12295" max="12295" width="13.77734375" style="3" customWidth="1"/>
    <col min="12296" max="12296" width="5.6640625" style="3" customWidth="1"/>
    <col min="12297" max="12298" width="9.33203125" style="3" customWidth="1"/>
    <col min="12299" max="12299" width="13.109375" style="3" customWidth="1"/>
    <col min="12300" max="12304" width="9" style="3"/>
    <col min="12305" max="12305" width="9.44140625" style="3" bestFit="1" customWidth="1"/>
    <col min="12306" max="12306" width="9" style="3"/>
    <col min="12307" max="12307" width="9.44140625" style="3" bestFit="1" customWidth="1"/>
    <col min="12308" max="12514" width="9" style="3"/>
    <col min="12515" max="12515" width="5" style="3" customWidth="1"/>
    <col min="12516" max="12516" width="15" style="3" customWidth="1"/>
    <col min="12517" max="12518" width="14.6640625" style="3" customWidth="1"/>
    <col min="12519" max="12519" width="6.21875" style="3" customWidth="1"/>
    <col min="12520" max="12522" width="10.109375" style="3" customWidth="1"/>
    <col min="12523" max="12523" width="10.44140625" style="3" customWidth="1"/>
    <col min="12524" max="12547" width="9" style="3"/>
    <col min="12548" max="12548" width="6.44140625" style="3" customWidth="1"/>
    <col min="12549" max="12549" width="12.21875" style="3" customWidth="1"/>
    <col min="12550" max="12550" width="28.21875" style="3" customWidth="1"/>
    <col min="12551" max="12551" width="13.77734375" style="3" customWidth="1"/>
    <col min="12552" max="12552" width="5.6640625" style="3" customWidth="1"/>
    <col min="12553" max="12554" width="9.33203125" style="3" customWidth="1"/>
    <col min="12555" max="12555" width="13.109375" style="3" customWidth="1"/>
    <col min="12556" max="12560" width="9" style="3"/>
    <col min="12561" max="12561" width="9.44140625" style="3" bestFit="1" customWidth="1"/>
    <col min="12562" max="12562" width="9" style="3"/>
    <col min="12563" max="12563" width="9.44140625" style="3" bestFit="1" customWidth="1"/>
    <col min="12564" max="12770" width="9" style="3"/>
    <col min="12771" max="12771" width="5" style="3" customWidth="1"/>
    <col min="12772" max="12772" width="15" style="3" customWidth="1"/>
    <col min="12773" max="12774" width="14.6640625" style="3" customWidth="1"/>
    <col min="12775" max="12775" width="6.21875" style="3" customWidth="1"/>
    <col min="12776" max="12778" width="10.109375" style="3" customWidth="1"/>
    <col min="12779" max="12779" width="10.44140625" style="3" customWidth="1"/>
    <col min="12780" max="12803" width="9" style="3"/>
    <col min="12804" max="12804" width="6.44140625" style="3" customWidth="1"/>
    <col min="12805" max="12805" width="12.21875" style="3" customWidth="1"/>
    <col min="12806" max="12806" width="28.21875" style="3" customWidth="1"/>
    <col min="12807" max="12807" width="13.77734375" style="3" customWidth="1"/>
    <col min="12808" max="12808" width="5.6640625" style="3" customWidth="1"/>
    <col min="12809" max="12810" width="9.33203125" style="3" customWidth="1"/>
    <col min="12811" max="12811" width="13.109375" style="3" customWidth="1"/>
    <col min="12812" max="12816" width="9" style="3"/>
    <col min="12817" max="12817" width="9.44140625" style="3" bestFit="1" customWidth="1"/>
    <col min="12818" max="12818" width="9" style="3"/>
    <col min="12819" max="12819" width="9.44140625" style="3" bestFit="1" customWidth="1"/>
    <col min="12820" max="13026" width="9" style="3"/>
    <col min="13027" max="13027" width="5" style="3" customWidth="1"/>
    <col min="13028" max="13028" width="15" style="3" customWidth="1"/>
    <col min="13029" max="13030" width="14.6640625" style="3" customWidth="1"/>
    <col min="13031" max="13031" width="6.21875" style="3" customWidth="1"/>
    <col min="13032" max="13034" width="10.109375" style="3" customWidth="1"/>
    <col min="13035" max="13035" width="10.44140625" style="3" customWidth="1"/>
    <col min="13036" max="13059" width="9" style="3"/>
    <col min="13060" max="13060" width="6.44140625" style="3" customWidth="1"/>
    <col min="13061" max="13061" width="12.21875" style="3" customWidth="1"/>
    <col min="13062" max="13062" width="28.21875" style="3" customWidth="1"/>
    <col min="13063" max="13063" width="13.77734375" style="3" customWidth="1"/>
    <col min="13064" max="13064" width="5.6640625" style="3" customWidth="1"/>
    <col min="13065" max="13066" width="9.33203125" style="3" customWidth="1"/>
    <col min="13067" max="13067" width="13.109375" style="3" customWidth="1"/>
    <col min="13068" max="13072" width="9" style="3"/>
    <col min="13073" max="13073" width="9.44140625" style="3" bestFit="1" customWidth="1"/>
    <col min="13074" max="13074" width="9" style="3"/>
    <col min="13075" max="13075" width="9.44140625" style="3" bestFit="1" customWidth="1"/>
    <col min="13076" max="13282" width="9" style="3"/>
    <col min="13283" max="13283" width="5" style="3" customWidth="1"/>
    <col min="13284" max="13284" width="15" style="3" customWidth="1"/>
    <col min="13285" max="13286" width="14.6640625" style="3" customWidth="1"/>
    <col min="13287" max="13287" width="6.21875" style="3" customWidth="1"/>
    <col min="13288" max="13290" width="10.109375" style="3" customWidth="1"/>
    <col min="13291" max="13291" width="10.44140625" style="3" customWidth="1"/>
    <col min="13292" max="13315" width="9" style="3"/>
    <col min="13316" max="13316" width="6.44140625" style="3" customWidth="1"/>
    <col min="13317" max="13317" width="12.21875" style="3" customWidth="1"/>
    <col min="13318" max="13318" width="28.21875" style="3" customWidth="1"/>
    <col min="13319" max="13319" width="13.77734375" style="3" customWidth="1"/>
    <col min="13320" max="13320" width="5.6640625" style="3" customWidth="1"/>
    <col min="13321" max="13322" width="9.33203125" style="3" customWidth="1"/>
    <col min="13323" max="13323" width="13.109375" style="3" customWidth="1"/>
    <col min="13324" max="13328" width="9" style="3"/>
    <col min="13329" max="13329" width="9.44140625" style="3" bestFit="1" customWidth="1"/>
    <col min="13330" max="13330" width="9" style="3"/>
    <col min="13331" max="13331" width="9.44140625" style="3" bestFit="1" customWidth="1"/>
    <col min="13332" max="13538" width="9" style="3"/>
    <col min="13539" max="13539" width="5" style="3" customWidth="1"/>
    <col min="13540" max="13540" width="15" style="3" customWidth="1"/>
    <col min="13541" max="13542" width="14.6640625" style="3" customWidth="1"/>
    <col min="13543" max="13543" width="6.21875" style="3" customWidth="1"/>
    <col min="13544" max="13546" width="10.109375" style="3" customWidth="1"/>
    <col min="13547" max="13547" width="10.44140625" style="3" customWidth="1"/>
    <col min="13548" max="13571" width="9" style="3"/>
    <col min="13572" max="13572" width="6.44140625" style="3" customWidth="1"/>
    <col min="13573" max="13573" width="12.21875" style="3" customWidth="1"/>
    <col min="13574" max="13574" width="28.21875" style="3" customWidth="1"/>
    <col min="13575" max="13575" width="13.77734375" style="3" customWidth="1"/>
    <col min="13576" max="13576" width="5.6640625" style="3" customWidth="1"/>
    <col min="13577" max="13578" width="9.33203125" style="3" customWidth="1"/>
    <col min="13579" max="13579" width="13.109375" style="3" customWidth="1"/>
    <col min="13580" max="13584" width="9" style="3"/>
    <col min="13585" max="13585" width="9.44140625" style="3" bestFit="1" customWidth="1"/>
    <col min="13586" max="13586" width="9" style="3"/>
    <col min="13587" max="13587" width="9.44140625" style="3" bestFit="1" customWidth="1"/>
    <col min="13588" max="13794" width="9" style="3"/>
    <col min="13795" max="13795" width="5" style="3" customWidth="1"/>
    <col min="13796" max="13796" width="15" style="3" customWidth="1"/>
    <col min="13797" max="13798" width="14.6640625" style="3" customWidth="1"/>
    <col min="13799" max="13799" width="6.21875" style="3" customWidth="1"/>
    <col min="13800" max="13802" width="10.109375" style="3" customWidth="1"/>
    <col min="13803" max="13803" width="10.44140625" style="3" customWidth="1"/>
    <col min="13804" max="13827" width="9" style="3"/>
    <col min="13828" max="13828" width="6.44140625" style="3" customWidth="1"/>
    <col min="13829" max="13829" width="12.21875" style="3" customWidth="1"/>
    <col min="13830" max="13830" width="28.21875" style="3" customWidth="1"/>
    <col min="13831" max="13831" width="13.77734375" style="3" customWidth="1"/>
    <col min="13832" max="13832" width="5.6640625" style="3" customWidth="1"/>
    <col min="13833" max="13834" width="9.33203125" style="3" customWidth="1"/>
    <col min="13835" max="13835" width="13.109375" style="3" customWidth="1"/>
    <col min="13836" max="13840" width="9" style="3"/>
    <col min="13841" max="13841" width="9.44140625" style="3" bestFit="1" customWidth="1"/>
    <col min="13842" max="13842" width="9" style="3"/>
    <col min="13843" max="13843" width="9.44140625" style="3" bestFit="1" customWidth="1"/>
    <col min="13844" max="14050" width="9" style="3"/>
    <col min="14051" max="14051" width="5" style="3" customWidth="1"/>
    <col min="14052" max="14052" width="15" style="3" customWidth="1"/>
    <col min="14053" max="14054" width="14.6640625" style="3" customWidth="1"/>
    <col min="14055" max="14055" width="6.21875" style="3" customWidth="1"/>
    <col min="14056" max="14058" width="10.109375" style="3" customWidth="1"/>
    <col min="14059" max="14059" width="10.44140625" style="3" customWidth="1"/>
    <col min="14060" max="14083" width="9" style="3"/>
    <col min="14084" max="14084" width="6.44140625" style="3" customWidth="1"/>
    <col min="14085" max="14085" width="12.21875" style="3" customWidth="1"/>
    <col min="14086" max="14086" width="28.21875" style="3" customWidth="1"/>
    <col min="14087" max="14087" width="13.77734375" style="3" customWidth="1"/>
    <col min="14088" max="14088" width="5.6640625" style="3" customWidth="1"/>
    <col min="14089" max="14090" width="9.33203125" style="3" customWidth="1"/>
    <col min="14091" max="14091" width="13.109375" style="3" customWidth="1"/>
    <col min="14092" max="14096" width="9" style="3"/>
    <col min="14097" max="14097" width="9.44140625" style="3" bestFit="1" customWidth="1"/>
    <col min="14098" max="14098" width="9" style="3"/>
    <col min="14099" max="14099" width="9.44140625" style="3" bestFit="1" customWidth="1"/>
    <col min="14100" max="14306" width="9" style="3"/>
    <col min="14307" max="14307" width="5" style="3" customWidth="1"/>
    <col min="14308" max="14308" width="15" style="3" customWidth="1"/>
    <col min="14309" max="14310" width="14.6640625" style="3" customWidth="1"/>
    <col min="14311" max="14311" width="6.21875" style="3" customWidth="1"/>
    <col min="14312" max="14314" width="10.109375" style="3" customWidth="1"/>
    <col min="14315" max="14315" width="10.44140625" style="3" customWidth="1"/>
    <col min="14316" max="14339" width="9" style="3"/>
    <col min="14340" max="14340" width="6.44140625" style="3" customWidth="1"/>
    <col min="14341" max="14341" width="12.21875" style="3" customWidth="1"/>
    <col min="14342" max="14342" width="28.21875" style="3" customWidth="1"/>
    <col min="14343" max="14343" width="13.77734375" style="3" customWidth="1"/>
    <col min="14344" max="14344" width="5.6640625" style="3" customWidth="1"/>
    <col min="14345" max="14346" width="9.33203125" style="3" customWidth="1"/>
    <col min="14347" max="14347" width="13.109375" style="3" customWidth="1"/>
    <col min="14348" max="14352" width="9" style="3"/>
    <col min="14353" max="14353" width="9.44140625" style="3" bestFit="1" customWidth="1"/>
    <col min="14354" max="14354" width="9" style="3"/>
    <col min="14355" max="14355" width="9.44140625" style="3" bestFit="1" customWidth="1"/>
    <col min="14356" max="14562" width="9" style="3"/>
    <col min="14563" max="14563" width="5" style="3" customWidth="1"/>
    <col min="14564" max="14564" width="15" style="3" customWidth="1"/>
    <col min="14565" max="14566" width="14.6640625" style="3" customWidth="1"/>
    <col min="14567" max="14567" width="6.21875" style="3" customWidth="1"/>
    <col min="14568" max="14570" width="10.109375" style="3" customWidth="1"/>
    <col min="14571" max="14571" width="10.44140625" style="3" customWidth="1"/>
    <col min="14572" max="14595" width="9" style="3"/>
    <col min="14596" max="14596" width="6.44140625" style="3" customWidth="1"/>
    <col min="14597" max="14597" width="12.21875" style="3" customWidth="1"/>
    <col min="14598" max="14598" width="28.21875" style="3" customWidth="1"/>
    <col min="14599" max="14599" width="13.77734375" style="3" customWidth="1"/>
    <col min="14600" max="14600" width="5.6640625" style="3" customWidth="1"/>
    <col min="14601" max="14602" width="9.33203125" style="3" customWidth="1"/>
    <col min="14603" max="14603" width="13.109375" style="3" customWidth="1"/>
    <col min="14604" max="14608" width="9" style="3"/>
    <col min="14609" max="14609" width="9.44140625" style="3" bestFit="1" customWidth="1"/>
    <col min="14610" max="14610" width="9" style="3"/>
    <col min="14611" max="14611" width="9.44140625" style="3" bestFit="1" customWidth="1"/>
    <col min="14612" max="14818" width="9" style="3"/>
    <col min="14819" max="14819" width="5" style="3" customWidth="1"/>
    <col min="14820" max="14820" width="15" style="3" customWidth="1"/>
    <col min="14821" max="14822" width="14.6640625" style="3" customWidth="1"/>
    <col min="14823" max="14823" width="6.21875" style="3" customWidth="1"/>
    <col min="14824" max="14826" width="10.109375" style="3" customWidth="1"/>
    <col min="14827" max="14827" width="10.44140625" style="3" customWidth="1"/>
    <col min="14828" max="14851" width="9" style="3"/>
    <col min="14852" max="14852" width="6.44140625" style="3" customWidth="1"/>
    <col min="14853" max="14853" width="12.21875" style="3" customWidth="1"/>
    <col min="14854" max="14854" width="28.21875" style="3" customWidth="1"/>
    <col min="14855" max="14855" width="13.77734375" style="3" customWidth="1"/>
    <col min="14856" max="14856" width="5.6640625" style="3" customWidth="1"/>
    <col min="14857" max="14858" width="9.33203125" style="3" customWidth="1"/>
    <col min="14859" max="14859" width="13.109375" style="3" customWidth="1"/>
    <col min="14860" max="14864" width="9" style="3"/>
    <col min="14865" max="14865" width="9.44140625" style="3" bestFit="1" customWidth="1"/>
    <col min="14866" max="14866" width="9" style="3"/>
    <col min="14867" max="14867" width="9.44140625" style="3" bestFit="1" customWidth="1"/>
    <col min="14868" max="15074" width="9" style="3"/>
    <col min="15075" max="15075" width="5" style="3" customWidth="1"/>
    <col min="15076" max="15076" width="15" style="3" customWidth="1"/>
    <col min="15077" max="15078" width="14.6640625" style="3" customWidth="1"/>
    <col min="15079" max="15079" width="6.21875" style="3" customWidth="1"/>
    <col min="15080" max="15082" width="10.109375" style="3" customWidth="1"/>
    <col min="15083" max="15083" width="10.44140625" style="3" customWidth="1"/>
    <col min="15084" max="15107" width="9" style="3"/>
    <col min="15108" max="15108" width="6.44140625" style="3" customWidth="1"/>
    <col min="15109" max="15109" width="12.21875" style="3" customWidth="1"/>
    <col min="15110" max="15110" width="28.21875" style="3" customWidth="1"/>
    <col min="15111" max="15111" width="13.77734375" style="3" customWidth="1"/>
    <col min="15112" max="15112" width="5.6640625" style="3" customWidth="1"/>
    <col min="15113" max="15114" width="9.33203125" style="3" customWidth="1"/>
    <col min="15115" max="15115" width="13.109375" style="3" customWidth="1"/>
    <col min="15116" max="15120" width="9" style="3"/>
    <col min="15121" max="15121" width="9.44140625" style="3" bestFit="1" customWidth="1"/>
    <col min="15122" max="15122" width="9" style="3"/>
    <col min="15123" max="15123" width="9.44140625" style="3" bestFit="1" customWidth="1"/>
    <col min="15124" max="15330" width="9" style="3"/>
    <col min="15331" max="15331" width="5" style="3" customWidth="1"/>
    <col min="15332" max="15332" width="15" style="3" customWidth="1"/>
    <col min="15333" max="15334" width="14.6640625" style="3" customWidth="1"/>
    <col min="15335" max="15335" width="6.21875" style="3" customWidth="1"/>
    <col min="15336" max="15338" width="10.109375" style="3" customWidth="1"/>
    <col min="15339" max="15339" width="10.44140625" style="3" customWidth="1"/>
    <col min="15340" max="15363" width="9" style="3"/>
    <col min="15364" max="15364" width="6.44140625" style="3" customWidth="1"/>
    <col min="15365" max="15365" width="12.21875" style="3" customWidth="1"/>
    <col min="15366" max="15366" width="28.21875" style="3" customWidth="1"/>
    <col min="15367" max="15367" width="13.77734375" style="3" customWidth="1"/>
    <col min="15368" max="15368" width="5.6640625" style="3" customWidth="1"/>
    <col min="15369" max="15370" width="9.33203125" style="3" customWidth="1"/>
    <col min="15371" max="15371" width="13.109375" style="3" customWidth="1"/>
    <col min="15372" max="15376" width="9" style="3"/>
    <col min="15377" max="15377" width="9.44140625" style="3" bestFit="1" customWidth="1"/>
    <col min="15378" max="15378" width="9" style="3"/>
    <col min="15379" max="15379" width="9.44140625" style="3" bestFit="1" customWidth="1"/>
    <col min="15380" max="15586" width="9" style="3"/>
    <col min="15587" max="15587" width="5" style="3" customWidth="1"/>
    <col min="15588" max="15588" width="15" style="3" customWidth="1"/>
    <col min="15589" max="15590" width="14.6640625" style="3" customWidth="1"/>
    <col min="15591" max="15591" width="6.21875" style="3" customWidth="1"/>
    <col min="15592" max="15594" width="10.109375" style="3" customWidth="1"/>
    <col min="15595" max="15595" width="10.44140625" style="3" customWidth="1"/>
    <col min="15596" max="15619" width="9" style="3"/>
    <col min="15620" max="15620" width="6.44140625" style="3" customWidth="1"/>
    <col min="15621" max="15621" width="12.21875" style="3" customWidth="1"/>
    <col min="15622" max="15622" width="28.21875" style="3" customWidth="1"/>
    <col min="15623" max="15623" width="13.77734375" style="3" customWidth="1"/>
    <col min="15624" max="15624" width="5.6640625" style="3" customWidth="1"/>
    <col min="15625" max="15626" width="9.33203125" style="3" customWidth="1"/>
    <col min="15627" max="15627" width="13.109375" style="3" customWidth="1"/>
    <col min="15628" max="15632" width="9" style="3"/>
    <col min="15633" max="15633" width="9.44140625" style="3" bestFit="1" customWidth="1"/>
    <col min="15634" max="15634" width="9" style="3"/>
    <col min="15635" max="15635" width="9.44140625" style="3" bestFit="1" customWidth="1"/>
    <col min="15636" max="15842" width="9" style="3"/>
    <col min="15843" max="15843" width="5" style="3" customWidth="1"/>
    <col min="15844" max="15844" width="15" style="3" customWidth="1"/>
    <col min="15845" max="15846" width="14.6640625" style="3" customWidth="1"/>
    <col min="15847" max="15847" width="6.21875" style="3" customWidth="1"/>
    <col min="15848" max="15850" width="10.109375" style="3" customWidth="1"/>
    <col min="15851" max="15851" width="10.44140625" style="3" customWidth="1"/>
    <col min="15852" max="15875" width="9" style="3"/>
    <col min="15876" max="15876" width="6.44140625" style="3" customWidth="1"/>
    <col min="15877" max="15877" width="12.21875" style="3" customWidth="1"/>
    <col min="15878" max="15878" width="28.21875" style="3" customWidth="1"/>
    <col min="15879" max="15879" width="13.77734375" style="3" customWidth="1"/>
    <col min="15880" max="15880" width="5.6640625" style="3" customWidth="1"/>
    <col min="15881" max="15882" width="9.33203125" style="3" customWidth="1"/>
    <col min="15883" max="15883" width="13.109375" style="3" customWidth="1"/>
    <col min="15884" max="15888" width="9" style="3"/>
    <col min="15889" max="15889" width="9.44140625" style="3" bestFit="1" customWidth="1"/>
    <col min="15890" max="15890" width="9" style="3"/>
    <col min="15891" max="15891" width="9.44140625" style="3" bestFit="1" customWidth="1"/>
    <col min="15892" max="16098" width="9" style="3"/>
    <col min="16099" max="16099" width="5" style="3" customWidth="1"/>
    <col min="16100" max="16100" width="15" style="3" customWidth="1"/>
    <col min="16101" max="16102" width="14.6640625" style="3" customWidth="1"/>
    <col min="16103" max="16103" width="6.21875" style="3" customWidth="1"/>
    <col min="16104" max="16106" width="10.109375" style="3" customWidth="1"/>
    <col min="16107" max="16107" width="10.44140625" style="3" customWidth="1"/>
    <col min="16108" max="16131" width="9" style="3"/>
    <col min="16132" max="16132" width="6.44140625" style="3" customWidth="1"/>
    <col min="16133" max="16133" width="12.21875" style="3" customWidth="1"/>
    <col min="16134" max="16134" width="28.21875" style="3" customWidth="1"/>
    <col min="16135" max="16135" width="13.77734375" style="3" customWidth="1"/>
    <col min="16136" max="16136" width="5.6640625" style="3" customWidth="1"/>
    <col min="16137" max="16138" width="9.33203125" style="3" customWidth="1"/>
    <col min="16139" max="16139" width="13.109375" style="3" customWidth="1"/>
    <col min="16140" max="16144" width="9" style="3"/>
    <col min="16145" max="16145" width="9.44140625" style="3" bestFit="1" customWidth="1"/>
    <col min="16146" max="16146" width="9" style="3"/>
    <col min="16147" max="16147" width="9.44140625" style="3" bestFit="1" customWidth="1"/>
    <col min="16148" max="16354" width="9" style="3"/>
    <col min="16355" max="16355" width="5" style="3" customWidth="1"/>
    <col min="16356" max="16356" width="15" style="3" customWidth="1"/>
    <col min="16357" max="16358" width="14.6640625" style="3" customWidth="1"/>
    <col min="16359" max="16359" width="6.21875" style="3" customWidth="1"/>
    <col min="16360" max="16362" width="10.109375" style="3" customWidth="1"/>
    <col min="16363" max="16363" width="10.44140625" style="3" customWidth="1"/>
    <col min="16364" max="16384" width="9" style="3"/>
  </cols>
  <sheetData>
    <row r="1" spans="1:245" ht="22.2">
      <c r="A1" s="136" t="s">
        <v>0</v>
      </c>
      <c r="B1" s="136"/>
      <c r="C1" s="136"/>
      <c r="D1" s="136"/>
      <c r="E1" s="136"/>
      <c r="F1" s="136"/>
      <c r="G1" s="136"/>
      <c r="H1" s="136"/>
      <c r="I1" s="122"/>
      <c r="J1" s="122"/>
      <c r="K1" s="1"/>
      <c r="L1" s="1"/>
      <c r="M1" s="1"/>
      <c r="N1" s="1"/>
      <c r="O1" s="1"/>
      <c r="P1" s="1"/>
      <c r="Q1" s="2"/>
      <c r="R1" s="1"/>
      <c r="S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1:245" ht="15" customHeight="1">
      <c r="A2" s="143" t="s">
        <v>917</v>
      </c>
      <c r="B2" s="143"/>
      <c r="C2" s="143"/>
      <c r="D2" s="143"/>
      <c r="E2" s="143"/>
      <c r="F2" s="143"/>
      <c r="G2" s="143"/>
      <c r="H2" s="143"/>
      <c r="I2" s="123"/>
      <c r="J2" s="123"/>
      <c r="K2" s="1"/>
      <c r="L2" s="1"/>
      <c r="M2" s="1"/>
      <c r="N2" s="1"/>
      <c r="O2" s="1"/>
      <c r="P2" s="1"/>
      <c r="Q2" s="2"/>
      <c r="R2" s="1"/>
      <c r="S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1:245">
      <c r="A3" s="137" t="s">
        <v>1</v>
      </c>
      <c r="B3" s="137"/>
      <c r="C3" s="137"/>
      <c r="D3" s="137"/>
      <c r="E3" s="137"/>
      <c r="F3" s="137"/>
      <c r="G3" s="137"/>
      <c r="H3" s="137"/>
      <c r="I3" s="124"/>
      <c r="J3" s="124"/>
      <c r="K3" s="1"/>
      <c r="L3" s="1"/>
      <c r="M3" s="1"/>
      <c r="N3" s="1"/>
      <c r="O3" s="1"/>
      <c r="P3" s="1"/>
      <c r="Q3" s="2"/>
      <c r="R3" s="1"/>
      <c r="S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1:245" ht="21" customHeight="1">
      <c r="A4" s="137" t="s">
        <v>895</v>
      </c>
      <c r="B4" s="137"/>
      <c r="C4" s="137"/>
      <c r="D4" s="137"/>
      <c r="E4" s="137"/>
      <c r="F4" s="137"/>
      <c r="G4" s="137"/>
      <c r="H4" s="137"/>
      <c r="I4" s="124"/>
      <c r="J4" s="124"/>
      <c r="K4" s="1"/>
      <c r="L4" s="1"/>
      <c r="M4" s="1"/>
      <c r="N4" s="1"/>
      <c r="O4" s="1"/>
      <c r="P4" s="1"/>
      <c r="Q4" s="2"/>
      <c r="R4" s="1"/>
      <c r="S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1:245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25"/>
      <c r="J5" s="125"/>
      <c r="K5" s="1"/>
      <c r="L5" s="1"/>
      <c r="M5" s="1"/>
      <c r="N5" s="1"/>
      <c r="O5" s="1"/>
      <c r="P5" s="1"/>
      <c r="Q5" s="2"/>
      <c r="R5" s="1"/>
      <c r="S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1:245" ht="16.2" thickBot="1">
      <c r="A6" s="139" t="s">
        <v>3</v>
      </c>
      <c r="B6" s="139"/>
      <c r="C6" s="139"/>
      <c r="D6" s="139"/>
      <c r="E6" s="139"/>
      <c r="F6" s="139"/>
      <c r="G6" s="139"/>
      <c r="H6" s="139"/>
      <c r="I6" s="126"/>
      <c r="J6" s="126"/>
      <c r="K6" s="1"/>
      <c r="L6" s="1"/>
      <c r="M6" s="1"/>
      <c r="N6" s="1"/>
      <c r="O6" s="1"/>
      <c r="P6" s="1"/>
      <c r="Q6" s="2"/>
      <c r="R6" s="1"/>
      <c r="S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1:245" ht="15">
      <c r="A7" s="145" t="s">
        <v>4</v>
      </c>
      <c r="B7" s="147" t="s">
        <v>5</v>
      </c>
      <c r="C7" s="149" t="s">
        <v>6</v>
      </c>
      <c r="D7" s="149" t="s">
        <v>7</v>
      </c>
      <c r="E7" s="151" t="s">
        <v>8</v>
      </c>
      <c r="F7" s="142" t="s">
        <v>9</v>
      </c>
      <c r="G7" s="142"/>
      <c r="H7" s="153" t="s">
        <v>10</v>
      </c>
      <c r="I7" s="127"/>
      <c r="J7" s="127"/>
      <c r="K7" s="1"/>
      <c r="L7" s="1"/>
      <c r="M7" s="1"/>
      <c r="N7" s="142" t="s">
        <v>9</v>
      </c>
      <c r="O7" s="142"/>
      <c r="P7" s="1"/>
      <c r="Q7" s="2"/>
      <c r="R7" s="1"/>
      <c r="S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245" thickBot="1">
      <c r="A8" s="146"/>
      <c r="B8" s="148"/>
      <c r="C8" s="150"/>
      <c r="D8" s="150"/>
      <c r="E8" s="152"/>
      <c r="F8" s="4" t="s">
        <v>12</v>
      </c>
      <c r="G8" s="106" t="s">
        <v>893</v>
      </c>
      <c r="H8" s="154"/>
      <c r="I8" s="127"/>
      <c r="J8" s="127"/>
      <c r="K8" s="1"/>
      <c r="L8" s="1"/>
      <c r="M8" s="1"/>
      <c r="N8" s="4" t="s">
        <v>11</v>
      </c>
      <c r="O8" s="4" t="s">
        <v>12</v>
      </c>
      <c r="P8" s="1"/>
      <c r="Q8" s="2"/>
      <c r="R8" s="1"/>
      <c r="S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1:245" ht="15" customHeight="1">
      <c r="A9" s="5">
        <v>1</v>
      </c>
      <c r="B9" s="6" t="s">
        <v>13</v>
      </c>
      <c r="C9" s="7" t="s">
        <v>14</v>
      </c>
      <c r="D9" s="8" t="s">
        <v>15</v>
      </c>
      <c r="E9" s="9" t="s">
        <v>16</v>
      </c>
      <c r="F9" s="10">
        <v>1.2200000000000001E-2</v>
      </c>
      <c r="G9" s="10"/>
      <c r="H9" s="11"/>
      <c r="I9" s="128"/>
      <c r="J9" s="128" t="e">
        <f>VLOOKUP(B9,[1]采购价格汇总表!$E$431:$F$461,2,0)</f>
        <v>#N/A</v>
      </c>
      <c r="K9" s="1"/>
      <c r="L9" s="1"/>
      <c r="M9" s="1"/>
      <c r="N9" s="10">
        <v>1.2800000000000001E-2</v>
      </c>
      <c r="O9" s="10">
        <v>1.2200000000000001E-2</v>
      </c>
      <c r="P9" s="1"/>
      <c r="Q9" s="2"/>
      <c r="R9" s="1"/>
      <c r="S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</row>
    <row r="10" spans="1:245" ht="15" customHeight="1">
      <c r="A10" s="12">
        <v>2</v>
      </c>
      <c r="B10" s="13" t="s">
        <v>17</v>
      </c>
      <c r="C10" s="14" t="s">
        <v>18</v>
      </c>
      <c r="D10" s="15" t="s">
        <v>19</v>
      </c>
      <c r="E10" s="16" t="s">
        <v>16</v>
      </c>
      <c r="F10" s="17">
        <v>1.8800000000000001E-2</v>
      </c>
      <c r="G10" s="17"/>
      <c r="H10" s="18"/>
      <c r="I10" s="128"/>
      <c r="J10" s="128" t="e">
        <f>VLOOKUP(B10,[1]采购价格汇总表!$E$431:$F$461,2,0)</f>
        <v>#N/A</v>
      </c>
      <c r="K10" s="1"/>
      <c r="L10" s="1"/>
      <c r="M10" s="1"/>
      <c r="N10" s="17">
        <v>2.2200000000000001E-2</v>
      </c>
      <c r="O10" s="17">
        <v>1.8800000000000001E-2</v>
      </c>
      <c r="P10" s="1"/>
      <c r="Q10" s="2"/>
      <c r="R10" s="1"/>
      <c r="S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</row>
    <row r="11" spans="1:245" ht="15" customHeight="1">
      <c r="A11" s="12">
        <v>3</v>
      </c>
      <c r="B11" s="13" t="s">
        <v>20</v>
      </c>
      <c r="C11" s="13" t="s">
        <v>21</v>
      </c>
      <c r="D11" s="15" t="s">
        <v>22</v>
      </c>
      <c r="E11" s="16" t="s">
        <v>16</v>
      </c>
      <c r="F11" s="17">
        <v>9.7000000000000003E-3</v>
      </c>
      <c r="G11" s="17"/>
      <c r="H11" s="18"/>
      <c r="I11" s="128"/>
      <c r="J11" s="128" t="e">
        <f>VLOOKUP(B11,[1]采购价格汇总表!$E$431:$F$461,2,0)</f>
        <v>#N/A</v>
      </c>
      <c r="K11" s="1"/>
      <c r="L11" s="1"/>
      <c r="M11" s="1"/>
      <c r="N11" s="17">
        <v>1.03E-2</v>
      </c>
      <c r="O11" s="17">
        <v>9.7000000000000003E-3</v>
      </c>
      <c r="P11" s="1"/>
      <c r="Q11" s="2"/>
      <c r="R11" s="1"/>
      <c r="S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</row>
    <row r="12" spans="1:245" ht="15" customHeight="1">
      <c r="A12" s="12">
        <v>4</v>
      </c>
      <c r="B12" s="13" t="s">
        <v>23</v>
      </c>
      <c r="C12" s="13" t="s">
        <v>24</v>
      </c>
      <c r="D12" s="15" t="s">
        <v>25</v>
      </c>
      <c r="E12" s="16" t="s">
        <v>16</v>
      </c>
      <c r="F12" s="17">
        <v>8.8000000000000005E-3</v>
      </c>
      <c r="G12" s="17"/>
      <c r="H12" s="18"/>
      <c r="I12" s="128"/>
      <c r="J12" s="128" t="e">
        <f>VLOOKUP(B12,[1]采购价格汇总表!$E$431:$F$461,2,0)</f>
        <v>#N/A</v>
      </c>
      <c r="K12" s="1"/>
      <c r="L12" s="1"/>
      <c r="M12" s="1"/>
      <c r="N12" s="17">
        <v>9.7999999999999997E-3</v>
      </c>
      <c r="O12" s="17">
        <v>8.8000000000000005E-3</v>
      </c>
      <c r="P12" s="1"/>
      <c r="Q12" s="2"/>
      <c r="R12" s="1"/>
      <c r="S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</row>
    <row r="13" spans="1:245" ht="15" customHeight="1">
      <c r="A13" s="12">
        <v>5</v>
      </c>
      <c r="B13" s="13" t="s">
        <v>26</v>
      </c>
      <c r="C13" s="14" t="s">
        <v>27</v>
      </c>
      <c r="D13" s="15" t="s">
        <v>28</v>
      </c>
      <c r="E13" s="16" t="s">
        <v>16</v>
      </c>
      <c r="F13" s="17">
        <v>9.7000000000000003E-3</v>
      </c>
      <c r="G13" s="17"/>
      <c r="H13" s="19"/>
      <c r="I13" s="129"/>
      <c r="J13" s="128" t="e">
        <f>VLOOKUP(B13,[1]采购价格汇总表!$E$431:$F$461,2,0)</f>
        <v>#N/A</v>
      </c>
      <c r="K13" s="1"/>
      <c r="L13" s="1"/>
      <c r="M13" s="1"/>
      <c r="N13" s="17">
        <v>1.11E-2</v>
      </c>
      <c r="O13" s="17">
        <v>9.7000000000000003E-3</v>
      </c>
      <c r="P13" s="1"/>
      <c r="Q13" s="2"/>
      <c r="R13" s="1"/>
      <c r="S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</row>
    <row r="14" spans="1:245" ht="15" customHeight="1">
      <c r="A14" s="12">
        <v>6</v>
      </c>
      <c r="B14" s="13"/>
      <c r="C14" s="14" t="s">
        <v>29</v>
      </c>
      <c r="D14" s="15" t="s">
        <v>30</v>
      </c>
      <c r="E14" s="16" t="s">
        <v>16</v>
      </c>
      <c r="F14" s="17">
        <v>1.2200000000000001E-2</v>
      </c>
      <c r="G14" s="17"/>
      <c r="H14" s="19"/>
      <c r="I14" s="129"/>
      <c r="J14" s="128" t="e">
        <f>VLOOKUP(B14,[1]采购价格汇总表!$E$431:$F$461,2,0)</f>
        <v>#N/A</v>
      </c>
      <c r="K14" s="1"/>
      <c r="L14" s="1"/>
      <c r="M14" s="1"/>
      <c r="N14" s="17">
        <v>1.2800000000000001E-2</v>
      </c>
      <c r="O14" s="17">
        <v>1.2200000000000001E-2</v>
      </c>
      <c r="P14" s="1"/>
      <c r="Q14" s="2"/>
      <c r="R14" s="1"/>
      <c r="S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</row>
    <row r="15" spans="1:245" ht="15" customHeight="1">
      <c r="A15" s="12">
        <v>7</v>
      </c>
      <c r="B15" s="13" t="s">
        <v>31</v>
      </c>
      <c r="C15" s="14" t="s">
        <v>32</v>
      </c>
      <c r="D15" s="15" t="s">
        <v>33</v>
      </c>
      <c r="E15" s="16" t="s">
        <v>16</v>
      </c>
      <c r="F15" s="17">
        <v>1.2200000000000001E-2</v>
      </c>
      <c r="G15" s="17"/>
      <c r="H15" s="19"/>
      <c r="I15" s="129"/>
      <c r="J15" s="128" t="e">
        <f>VLOOKUP(B15,[1]采购价格汇总表!$E$431:$F$461,2,0)</f>
        <v>#N/A</v>
      </c>
      <c r="K15" s="1"/>
      <c r="L15" s="1"/>
      <c r="M15" s="1"/>
      <c r="N15" s="17">
        <v>1.2800000000000001E-2</v>
      </c>
      <c r="O15" s="17">
        <v>1.2200000000000001E-2</v>
      </c>
      <c r="P15" s="1"/>
      <c r="Q15" s="2"/>
      <c r="R15" s="1"/>
      <c r="S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</row>
    <row r="16" spans="1:245" ht="15" customHeight="1">
      <c r="A16" s="12">
        <v>8</v>
      </c>
      <c r="B16" s="13">
        <v>0</v>
      </c>
      <c r="C16" s="20" t="s">
        <v>34</v>
      </c>
      <c r="D16" s="15" t="s">
        <v>35</v>
      </c>
      <c r="E16" s="16" t="s">
        <v>16</v>
      </c>
      <c r="F16" s="17">
        <v>1.2200000000000001E-2</v>
      </c>
      <c r="G16" s="17"/>
      <c r="H16" s="19"/>
      <c r="I16" s="129"/>
      <c r="J16" s="128" t="e">
        <f>VLOOKUP(B16,[1]采购价格汇总表!$E$431:$F$461,2,0)</f>
        <v>#N/A</v>
      </c>
      <c r="K16" s="1"/>
      <c r="L16" s="1"/>
      <c r="M16" s="1"/>
      <c r="N16" s="17">
        <v>1.32E-2</v>
      </c>
      <c r="O16" s="17">
        <v>1.2200000000000001E-2</v>
      </c>
      <c r="P16" s="1"/>
      <c r="Q16" s="2"/>
      <c r="R16" s="1"/>
      <c r="S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</row>
    <row r="17" spans="1:245" ht="15" customHeight="1">
      <c r="A17" s="12">
        <v>9</v>
      </c>
      <c r="B17" s="13" t="s">
        <v>36</v>
      </c>
      <c r="C17" s="14" t="s">
        <v>37</v>
      </c>
      <c r="D17" s="15" t="s">
        <v>38</v>
      </c>
      <c r="E17" s="16" t="s">
        <v>16</v>
      </c>
      <c r="F17" s="17">
        <v>2.3099999999999999E-2</v>
      </c>
      <c r="G17" s="17"/>
      <c r="H17" s="19"/>
      <c r="I17" s="129"/>
      <c r="J17" s="128" t="e">
        <f>VLOOKUP(B17,[1]采购价格汇总表!$E$431:$F$461,2,0)</f>
        <v>#N/A</v>
      </c>
      <c r="K17" s="1"/>
      <c r="L17" s="1"/>
      <c r="M17" s="1"/>
      <c r="N17" s="17">
        <v>2.3099999999999999E-2</v>
      </c>
      <c r="O17" s="17">
        <v>2.3099999999999999E-2</v>
      </c>
      <c r="P17" s="1"/>
      <c r="Q17" s="2"/>
      <c r="R17" s="1"/>
      <c r="S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</row>
    <row r="18" spans="1:245" ht="15" customHeight="1">
      <c r="A18" s="12">
        <v>10</v>
      </c>
      <c r="B18" s="13" t="s">
        <v>39</v>
      </c>
      <c r="C18" s="14" t="s">
        <v>40</v>
      </c>
      <c r="D18" s="15" t="s">
        <v>41</v>
      </c>
      <c r="E18" s="16" t="s">
        <v>16</v>
      </c>
      <c r="F18" s="17">
        <v>2.8299999999999999E-2</v>
      </c>
      <c r="G18" s="17"/>
      <c r="H18" s="19"/>
      <c r="I18" s="129"/>
      <c r="J18" s="128" t="e">
        <f>VLOOKUP(B18,[1]采购价格汇总表!$E$431:$F$461,2,0)</f>
        <v>#N/A</v>
      </c>
      <c r="K18" s="1"/>
      <c r="L18" s="1"/>
      <c r="M18" s="1"/>
      <c r="N18" s="17">
        <v>2.4799999999999999E-2</v>
      </c>
      <c r="O18" s="17">
        <v>2.8299999999999999E-2</v>
      </c>
      <c r="P18" s="1"/>
      <c r="Q18" s="2"/>
      <c r="R18" s="1"/>
      <c r="S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</row>
    <row r="19" spans="1:245" ht="15" customHeight="1">
      <c r="A19" s="12">
        <v>11</v>
      </c>
      <c r="B19" s="13"/>
      <c r="C19" s="14" t="s">
        <v>42</v>
      </c>
      <c r="D19" s="15" t="s">
        <v>43</v>
      </c>
      <c r="E19" s="16" t="s">
        <v>16</v>
      </c>
      <c r="F19" s="17">
        <v>4.4200000000000003E-2</v>
      </c>
      <c r="G19" s="17"/>
      <c r="H19" s="19"/>
      <c r="I19" s="129"/>
      <c r="J19" s="128" t="e">
        <f>VLOOKUP(B19,[1]采购价格汇总表!$E$431:$F$461,2,0)</f>
        <v>#N/A</v>
      </c>
      <c r="K19" s="1"/>
      <c r="L19" s="1"/>
      <c r="M19" s="1"/>
      <c r="N19" s="17">
        <v>5.2999999999999999E-2</v>
      </c>
      <c r="O19" s="17">
        <v>4.4200000000000003E-2</v>
      </c>
      <c r="P19" s="1"/>
      <c r="Q19" s="2"/>
      <c r="R19" s="1"/>
      <c r="S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</row>
    <row r="20" spans="1:245" ht="15" customHeight="1">
      <c r="A20" s="12">
        <v>12</v>
      </c>
      <c r="B20" s="13" t="s">
        <v>44</v>
      </c>
      <c r="C20" s="14" t="s">
        <v>45</v>
      </c>
      <c r="D20" s="15" t="s">
        <v>46</v>
      </c>
      <c r="E20" s="16" t="s">
        <v>16</v>
      </c>
      <c r="F20" s="17">
        <v>2.6499999999999999E-2</v>
      </c>
      <c r="G20" s="17"/>
      <c r="H20" s="19"/>
      <c r="I20" s="129"/>
      <c r="J20" s="128" t="e">
        <f>VLOOKUP(B20,[1]采购价格汇总表!$E$431:$F$461,2,0)</f>
        <v>#N/A</v>
      </c>
      <c r="K20" s="1"/>
      <c r="L20" s="1"/>
      <c r="M20" s="1"/>
      <c r="N20" s="17">
        <v>2.8199999999999999E-2</v>
      </c>
      <c r="O20" s="17">
        <v>2.6499999999999999E-2</v>
      </c>
      <c r="P20" s="1"/>
      <c r="Q20" s="2"/>
      <c r="R20" s="1"/>
      <c r="S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</row>
    <row r="21" spans="1:245" ht="15" customHeight="1">
      <c r="A21" s="12">
        <v>13</v>
      </c>
      <c r="B21" s="13"/>
      <c r="C21" s="14" t="s">
        <v>47</v>
      </c>
      <c r="D21" s="15" t="s">
        <v>48</v>
      </c>
      <c r="E21" s="16" t="s">
        <v>16</v>
      </c>
      <c r="F21" s="17">
        <v>2.6499999999999999E-2</v>
      </c>
      <c r="G21" s="17"/>
      <c r="H21" s="19"/>
      <c r="I21" s="129"/>
      <c r="J21" s="128" t="e">
        <f>VLOOKUP(B21,[1]采购价格汇总表!$E$431:$F$461,2,0)</f>
        <v>#N/A</v>
      </c>
      <c r="K21" s="1"/>
      <c r="L21" s="1"/>
      <c r="M21" s="1"/>
      <c r="N21" s="17">
        <v>2.8199999999999999E-2</v>
      </c>
      <c r="O21" s="17">
        <v>2.6499999999999999E-2</v>
      </c>
      <c r="P21" s="1"/>
      <c r="Q21" s="2"/>
      <c r="R21" s="1"/>
      <c r="S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</row>
    <row r="22" spans="1:245" ht="15" customHeight="1">
      <c r="A22" s="12">
        <v>14</v>
      </c>
      <c r="B22" s="13" t="s">
        <v>49</v>
      </c>
      <c r="C22" s="14" t="s">
        <v>50</v>
      </c>
      <c r="D22" s="15" t="s">
        <v>51</v>
      </c>
      <c r="E22" s="16" t="s">
        <v>16</v>
      </c>
      <c r="F22" s="17">
        <v>4.2500000000000003E-2</v>
      </c>
      <c r="G22" s="17"/>
      <c r="H22" s="19"/>
      <c r="I22" s="129"/>
      <c r="J22" s="128" t="e">
        <f>VLOOKUP(B22,[1]采购价格汇总表!$E$431:$F$461,2,0)</f>
        <v>#N/A</v>
      </c>
      <c r="K22" s="1"/>
      <c r="L22" s="1"/>
      <c r="M22" s="1"/>
      <c r="N22" s="17">
        <v>4.5699999999999998E-2</v>
      </c>
      <c r="O22" s="17">
        <v>4.2500000000000003E-2</v>
      </c>
      <c r="P22" s="1"/>
      <c r="Q22" s="2"/>
      <c r="R22" s="1"/>
      <c r="S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</row>
    <row r="23" spans="1:245" ht="15" customHeight="1">
      <c r="A23" s="12">
        <v>15</v>
      </c>
      <c r="B23" s="13" t="s">
        <v>52</v>
      </c>
      <c r="C23" s="14" t="s">
        <v>53</v>
      </c>
      <c r="D23" s="15" t="s">
        <v>54</v>
      </c>
      <c r="E23" s="16" t="s">
        <v>16</v>
      </c>
      <c r="F23" s="17">
        <v>5.3100000000000001E-2</v>
      </c>
      <c r="G23" s="17"/>
      <c r="H23" s="19"/>
      <c r="I23" s="129"/>
      <c r="J23" s="128" t="e">
        <f>VLOOKUP(B23,[1]采购价格汇总表!$E$431:$F$461,2,0)</f>
        <v>#N/A</v>
      </c>
      <c r="K23" s="1"/>
      <c r="L23" s="1"/>
      <c r="M23" s="1"/>
      <c r="N23" s="17">
        <v>5.8099999999999999E-2</v>
      </c>
      <c r="O23" s="17">
        <v>5.3100000000000001E-2</v>
      </c>
      <c r="P23" s="1"/>
      <c r="Q23" s="2"/>
      <c r="R23" s="1"/>
      <c r="S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</row>
    <row r="24" spans="1:245" ht="15" customHeight="1">
      <c r="A24" s="12">
        <v>16</v>
      </c>
      <c r="B24" s="13" t="s">
        <v>55</v>
      </c>
      <c r="C24" s="14" t="s">
        <v>56</v>
      </c>
      <c r="D24" s="15" t="s">
        <v>57</v>
      </c>
      <c r="E24" s="16" t="s">
        <v>16</v>
      </c>
      <c r="F24" s="17">
        <v>4.07E-2</v>
      </c>
      <c r="G24" s="17"/>
      <c r="H24" s="19"/>
      <c r="I24" s="129"/>
      <c r="J24" s="128" t="e">
        <f>VLOOKUP(B24,[1]采购价格汇总表!$E$431:$F$461,2,0)</f>
        <v>#N/A</v>
      </c>
      <c r="K24" s="1"/>
      <c r="L24" s="1"/>
      <c r="M24" s="1"/>
      <c r="N24" s="17">
        <v>4.2700000000000002E-2</v>
      </c>
      <c r="O24" s="17">
        <v>4.07E-2</v>
      </c>
      <c r="P24" s="1"/>
      <c r="Q24" s="2"/>
      <c r="R24" s="1"/>
      <c r="S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</row>
    <row r="25" spans="1:245" ht="15" customHeight="1">
      <c r="A25" s="12">
        <v>17</v>
      </c>
      <c r="B25" s="13"/>
      <c r="C25" s="14" t="s">
        <v>58</v>
      </c>
      <c r="D25" s="21" t="s">
        <v>59</v>
      </c>
      <c r="E25" s="16" t="s">
        <v>16</v>
      </c>
      <c r="F25" s="17">
        <v>4.2500000000000003E-2</v>
      </c>
      <c r="G25" s="17"/>
      <c r="H25" s="19"/>
      <c r="I25" s="129"/>
      <c r="J25" s="128" t="e">
        <f>VLOOKUP(B25,[1]采购价格汇总表!$E$431:$F$461,2,0)</f>
        <v>#N/A</v>
      </c>
      <c r="K25" s="1"/>
      <c r="L25" s="1"/>
      <c r="M25" s="1"/>
      <c r="N25" s="17">
        <v>4.4400000000000002E-2</v>
      </c>
      <c r="O25" s="17">
        <v>4.2500000000000003E-2</v>
      </c>
      <c r="P25" s="1"/>
      <c r="Q25" s="2"/>
      <c r="R25" s="1"/>
      <c r="S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</row>
    <row r="26" spans="1:245" ht="15" customHeight="1">
      <c r="A26" s="12">
        <v>18</v>
      </c>
      <c r="B26" s="13" t="s">
        <v>60</v>
      </c>
      <c r="C26" s="14" t="s">
        <v>61</v>
      </c>
      <c r="D26" s="21" t="s">
        <v>62</v>
      </c>
      <c r="E26" s="16" t="s">
        <v>16</v>
      </c>
      <c r="F26" s="17">
        <v>5.4899999999999997E-2</v>
      </c>
      <c r="G26" s="17"/>
      <c r="H26" s="19"/>
      <c r="I26" s="129"/>
      <c r="J26" s="128" t="e">
        <f>VLOOKUP(B26,[1]采购价格汇总表!$E$431:$F$461,2,0)</f>
        <v>#N/A</v>
      </c>
      <c r="K26" s="1"/>
      <c r="L26" s="1"/>
      <c r="M26" s="1"/>
      <c r="N26" s="17">
        <v>5.9799999999999999E-2</v>
      </c>
      <c r="O26" s="17">
        <v>5.4899999999999997E-2</v>
      </c>
      <c r="P26" s="1"/>
      <c r="Q26" s="2"/>
      <c r="R26" s="1"/>
      <c r="S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</row>
    <row r="27" spans="1:245" ht="15" customHeight="1">
      <c r="A27" s="12">
        <v>19</v>
      </c>
      <c r="B27" s="13" t="s">
        <v>63</v>
      </c>
      <c r="C27" s="14" t="s">
        <v>64</v>
      </c>
      <c r="D27" s="21" t="s">
        <v>65</v>
      </c>
      <c r="E27" s="16" t="s">
        <v>16</v>
      </c>
      <c r="F27" s="17">
        <v>0.27429999999999999</v>
      </c>
      <c r="G27" s="17"/>
      <c r="H27" s="19"/>
      <c r="I27" s="129"/>
      <c r="J27" s="128" t="e">
        <f>VLOOKUP(B27,[1]采购价格汇总表!$E$431:$F$461,2,0)</f>
        <v>#N/A</v>
      </c>
      <c r="K27" s="1"/>
      <c r="L27" s="1"/>
      <c r="M27" s="1"/>
      <c r="N27" s="17">
        <v>0.29149999999999998</v>
      </c>
      <c r="O27" s="17">
        <v>0.27429999999999999</v>
      </c>
      <c r="P27" s="1"/>
      <c r="Q27" s="2"/>
      <c r="R27" s="1"/>
      <c r="S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</row>
    <row r="28" spans="1:245" ht="15" customHeight="1">
      <c r="A28" s="12">
        <v>20</v>
      </c>
      <c r="B28" s="13" t="s">
        <v>66</v>
      </c>
      <c r="C28" s="14" t="s">
        <v>67</v>
      </c>
      <c r="D28" s="21" t="s">
        <v>68</v>
      </c>
      <c r="E28" s="16" t="s">
        <v>16</v>
      </c>
      <c r="F28" s="17">
        <v>0.12479999999999999</v>
      </c>
      <c r="G28" s="17"/>
      <c r="H28" s="19"/>
      <c r="I28" s="129"/>
      <c r="J28" s="128" t="e">
        <f>VLOOKUP(B28,[1]采购价格汇总表!$E$431:$F$461,2,0)</f>
        <v>#N/A</v>
      </c>
      <c r="K28" s="1"/>
      <c r="L28" s="1"/>
      <c r="M28" s="1"/>
      <c r="N28" s="17">
        <v>0.12479999999999999</v>
      </c>
      <c r="O28" s="17">
        <v>0.12479999999999999</v>
      </c>
      <c r="P28" s="1"/>
      <c r="Q28" s="2"/>
      <c r="R28" s="1"/>
      <c r="S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</row>
    <row r="29" spans="1:245" ht="15" customHeight="1">
      <c r="A29" s="12">
        <v>21</v>
      </c>
      <c r="B29" s="13"/>
      <c r="C29" s="14" t="s">
        <v>69</v>
      </c>
      <c r="D29" s="21" t="s">
        <v>70</v>
      </c>
      <c r="E29" s="16" t="s">
        <v>16</v>
      </c>
      <c r="F29" s="17">
        <v>6.1899999999999997E-2</v>
      </c>
      <c r="G29" s="17"/>
      <c r="H29" s="19"/>
      <c r="I29" s="129"/>
      <c r="J29" s="128" t="e">
        <f>VLOOKUP(B29,[1]采购价格汇总表!$E$431:$F$461,2,0)</f>
        <v>#N/A</v>
      </c>
      <c r="K29" s="1"/>
      <c r="L29" s="1"/>
      <c r="M29" s="1"/>
      <c r="N29" s="17">
        <v>6.5000000000000002E-2</v>
      </c>
      <c r="O29" s="17">
        <v>6.1899999999999997E-2</v>
      </c>
      <c r="P29" s="1"/>
      <c r="Q29" s="2"/>
      <c r="R29" s="1"/>
      <c r="S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</row>
    <row r="30" spans="1:245" ht="15" customHeight="1">
      <c r="A30" s="12">
        <v>22</v>
      </c>
      <c r="B30" s="13" t="s">
        <v>71</v>
      </c>
      <c r="C30" s="20" t="s">
        <v>72</v>
      </c>
      <c r="D30" s="21" t="s">
        <v>73</v>
      </c>
      <c r="E30" s="16" t="s">
        <v>16</v>
      </c>
      <c r="F30" s="17">
        <v>0.12</v>
      </c>
      <c r="G30" s="17"/>
      <c r="H30" s="19"/>
      <c r="I30" s="129"/>
      <c r="J30" s="128" t="e">
        <f>VLOOKUP(B30,[1]采购价格汇总表!$E$431:$F$461,2,0)</f>
        <v>#N/A</v>
      </c>
      <c r="K30" s="1"/>
      <c r="L30" s="1"/>
      <c r="M30" s="1"/>
      <c r="N30" s="17">
        <v>0.1239</v>
      </c>
      <c r="O30" s="17">
        <v>0.12</v>
      </c>
      <c r="P30" s="1"/>
      <c r="Q30" s="2"/>
      <c r="R30" s="1"/>
      <c r="S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</row>
    <row r="31" spans="1:245" ht="15" customHeight="1">
      <c r="A31" s="12">
        <v>23</v>
      </c>
      <c r="B31" s="13" t="s">
        <v>74</v>
      </c>
      <c r="C31" s="14" t="s">
        <v>75</v>
      </c>
      <c r="D31" s="21" t="s">
        <v>76</v>
      </c>
      <c r="E31" s="16" t="s">
        <v>16</v>
      </c>
      <c r="F31" s="17">
        <v>8.0299999999999996E-2</v>
      </c>
      <c r="G31" s="17"/>
      <c r="H31" s="19"/>
      <c r="I31" s="129"/>
      <c r="J31" s="128" t="e">
        <f>VLOOKUP(B31,[1]采购价格汇总表!$E$431:$F$461,2,0)</f>
        <v>#N/A</v>
      </c>
      <c r="K31" s="1"/>
      <c r="L31" s="1"/>
      <c r="M31" s="1"/>
      <c r="N31" s="17">
        <v>8.0299999999999996E-2</v>
      </c>
      <c r="O31" s="17">
        <v>8.0299999999999996E-2</v>
      </c>
      <c r="P31" s="1"/>
      <c r="Q31" s="2"/>
      <c r="R31" s="1"/>
      <c r="S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</row>
    <row r="32" spans="1:245" ht="15" customHeight="1">
      <c r="A32" s="12">
        <v>24</v>
      </c>
      <c r="B32" s="22"/>
      <c r="C32" s="23" t="s">
        <v>77</v>
      </c>
      <c r="D32" s="24" t="s">
        <v>78</v>
      </c>
      <c r="E32" s="25" t="s">
        <v>16</v>
      </c>
      <c r="F32" s="26">
        <v>6.1899999999999997E-2</v>
      </c>
      <c r="G32" s="17"/>
      <c r="H32" s="27"/>
      <c r="I32" s="129"/>
      <c r="J32" s="128" t="e">
        <f>VLOOKUP(B32,[1]采购价格汇总表!$E$431:$F$461,2,0)</f>
        <v>#N/A</v>
      </c>
      <c r="K32" s="1"/>
      <c r="L32" s="1"/>
      <c r="M32" s="1"/>
      <c r="N32" s="26">
        <v>6.5000000000000002E-2</v>
      </c>
      <c r="O32" s="17">
        <v>6.1899999999999997E-2</v>
      </c>
      <c r="P32" s="1"/>
      <c r="Q32" s="2"/>
      <c r="R32" s="1"/>
      <c r="S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</row>
    <row r="33" spans="1:245" ht="15" customHeight="1">
      <c r="A33" s="12">
        <v>25</v>
      </c>
      <c r="B33" s="22" t="s">
        <v>79</v>
      </c>
      <c r="C33" s="23" t="s">
        <v>80</v>
      </c>
      <c r="D33" s="24" t="s">
        <v>81</v>
      </c>
      <c r="E33" s="25" t="s">
        <v>16</v>
      </c>
      <c r="F33" s="26">
        <v>0.14099999999999999</v>
      </c>
      <c r="G33" s="17"/>
      <c r="H33" s="27"/>
      <c r="I33" s="129"/>
      <c r="J33" s="128" t="e">
        <f>VLOOKUP(B33,[1]采购价格汇总表!$E$431:$F$461,2,0)</f>
        <v>#N/A</v>
      </c>
      <c r="K33" s="1"/>
      <c r="L33" s="1"/>
      <c r="M33" s="1"/>
      <c r="N33" s="26">
        <v>0.14099999999999999</v>
      </c>
      <c r="O33" s="26">
        <v>0.14099999999999999</v>
      </c>
      <c r="P33" s="1"/>
      <c r="Q33" s="2"/>
      <c r="R33" s="1"/>
      <c r="S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</row>
    <row r="34" spans="1:245" ht="15" customHeight="1">
      <c r="A34" s="12">
        <v>26</v>
      </c>
      <c r="B34" s="22" t="s">
        <v>82</v>
      </c>
      <c r="C34" s="23" t="s">
        <v>83</v>
      </c>
      <c r="D34" s="24" t="s">
        <v>84</v>
      </c>
      <c r="E34" s="25" t="s">
        <v>16</v>
      </c>
      <c r="F34" s="26">
        <v>7.2599999999999998E-2</v>
      </c>
      <c r="G34" s="17"/>
      <c r="H34" s="27"/>
      <c r="I34" s="129"/>
      <c r="J34" s="128" t="e">
        <f>VLOOKUP(B34,[1]采购价格汇总表!$E$431:$F$461,2,0)</f>
        <v>#N/A</v>
      </c>
      <c r="K34" s="1"/>
      <c r="L34" s="1"/>
      <c r="M34" s="1"/>
      <c r="N34" s="26">
        <v>7.6899999999999996E-2</v>
      </c>
      <c r="O34" s="26">
        <v>7.2599999999999998E-2</v>
      </c>
      <c r="P34" s="1"/>
      <c r="Q34" s="2"/>
      <c r="R34" s="1"/>
      <c r="S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</row>
    <row r="35" spans="1:245" ht="15" customHeight="1">
      <c r="A35" s="12">
        <v>27</v>
      </c>
      <c r="B35" s="22"/>
      <c r="C35" s="23" t="s">
        <v>85</v>
      </c>
      <c r="D35" s="24" t="s">
        <v>86</v>
      </c>
      <c r="E35" s="25" t="s">
        <v>16</v>
      </c>
      <c r="F35" s="26">
        <v>0.1062</v>
      </c>
      <c r="G35" s="17"/>
      <c r="H35" s="27"/>
      <c r="I35" s="129"/>
      <c r="J35" s="128" t="e">
        <f>VLOOKUP(B35,[1]采购价格汇总表!$E$431:$F$461,2,0)</f>
        <v>#N/A</v>
      </c>
      <c r="K35" s="1"/>
      <c r="L35" s="1"/>
      <c r="M35" s="1"/>
      <c r="N35" s="26">
        <v>0.1094</v>
      </c>
      <c r="O35" s="26">
        <v>0.1062</v>
      </c>
      <c r="P35" s="1"/>
      <c r="Q35" s="2"/>
      <c r="R35" s="1"/>
      <c r="S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</row>
    <row r="36" spans="1:245" ht="15" customHeight="1">
      <c r="A36" s="12">
        <v>28</v>
      </c>
      <c r="B36" s="22"/>
      <c r="C36" s="23" t="s">
        <v>87</v>
      </c>
      <c r="D36" s="24" t="s">
        <v>88</v>
      </c>
      <c r="E36" s="25" t="s">
        <v>16</v>
      </c>
      <c r="F36" s="26">
        <v>0.1154</v>
      </c>
      <c r="G36" s="17"/>
      <c r="H36" s="27"/>
      <c r="I36" s="129"/>
      <c r="J36" s="128" t="e">
        <f>VLOOKUP(B36,[1]采购价格汇总表!$E$431:$F$461,2,0)</f>
        <v>#N/A</v>
      </c>
      <c r="K36" s="1"/>
      <c r="L36" s="1"/>
      <c r="M36" s="1"/>
      <c r="N36" s="26">
        <v>0.1154</v>
      </c>
      <c r="O36" s="26">
        <v>0.1154</v>
      </c>
      <c r="P36" s="1"/>
      <c r="Q36" s="2"/>
      <c r="R36" s="1"/>
      <c r="S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</row>
    <row r="37" spans="1:245" ht="15" customHeight="1">
      <c r="A37" s="12">
        <v>29</v>
      </c>
      <c r="B37" s="22"/>
      <c r="C37" s="23" t="s">
        <v>89</v>
      </c>
      <c r="D37" s="24" t="s">
        <v>90</v>
      </c>
      <c r="E37" s="25" t="s">
        <v>16</v>
      </c>
      <c r="F37" s="26">
        <v>0.13100000000000001</v>
      </c>
      <c r="G37" s="17"/>
      <c r="H37" s="27"/>
      <c r="I37" s="129"/>
      <c r="J37" s="128" t="e">
        <f>VLOOKUP(B37,[1]采购价格汇总表!$E$431:$F$461,2,0)</f>
        <v>#N/A</v>
      </c>
      <c r="K37" s="1"/>
      <c r="L37" s="1"/>
      <c r="M37" s="1"/>
      <c r="N37" s="26">
        <v>0.13500000000000001</v>
      </c>
      <c r="O37" s="26">
        <v>0.13100000000000001</v>
      </c>
      <c r="P37" s="1"/>
      <c r="Q37" s="2"/>
      <c r="R37" s="1"/>
      <c r="S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</row>
    <row r="38" spans="1:245" ht="15" customHeight="1">
      <c r="A38" s="12">
        <v>30</v>
      </c>
      <c r="B38" s="22" t="s">
        <v>91</v>
      </c>
      <c r="C38" s="23" t="s">
        <v>92</v>
      </c>
      <c r="D38" s="24" t="s">
        <v>93</v>
      </c>
      <c r="E38" s="25" t="s">
        <v>16</v>
      </c>
      <c r="F38" s="26">
        <v>0.42480000000000001</v>
      </c>
      <c r="G38" s="17"/>
      <c r="H38" s="27"/>
      <c r="I38" s="129"/>
      <c r="J38" s="128" t="e">
        <f>VLOOKUP(B38,[1]采购价格汇总表!$E$431:$F$461,2,0)</f>
        <v>#N/A</v>
      </c>
      <c r="K38" s="1"/>
      <c r="L38" s="1"/>
      <c r="M38" s="1"/>
      <c r="N38" s="26">
        <v>0.44869999999999999</v>
      </c>
      <c r="O38" s="26">
        <v>0.42480000000000001</v>
      </c>
      <c r="P38" s="1"/>
      <c r="Q38" s="2"/>
      <c r="R38" s="1"/>
      <c r="S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</row>
    <row r="39" spans="1:245" ht="15" customHeight="1">
      <c r="A39" s="12">
        <v>31</v>
      </c>
      <c r="B39" s="22" t="s">
        <v>94</v>
      </c>
      <c r="C39" s="23" t="s">
        <v>95</v>
      </c>
      <c r="D39" s="24" t="s">
        <v>96</v>
      </c>
      <c r="E39" s="25" t="s">
        <v>16</v>
      </c>
      <c r="F39" s="26">
        <v>7.0000000000000001E-3</v>
      </c>
      <c r="G39" s="17"/>
      <c r="H39" s="27"/>
      <c r="I39" s="129"/>
      <c r="J39" s="128" t="e">
        <f>VLOOKUP(B39,[1]采购价格汇总表!$E$431:$F$461,2,0)</f>
        <v>#N/A</v>
      </c>
      <c r="K39" s="1"/>
      <c r="L39" s="1"/>
      <c r="M39" s="1"/>
      <c r="N39" s="26">
        <v>7.7000000000000002E-3</v>
      </c>
      <c r="O39" s="26">
        <v>7.0000000000000001E-3</v>
      </c>
      <c r="P39" s="1"/>
      <c r="Q39" s="2"/>
      <c r="R39" s="1"/>
      <c r="S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</row>
    <row r="40" spans="1:245" ht="15" customHeight="1">
      <c r="A40" s="12">
        <v>32</v>
      </c>
      <c r="B40" s="22"/>
      <c r="C40" s="23" t="s">
        <v>97</v>
      </c>
      <c r="D40" s="24" t="s">
        <v>98</v>
      </c>
      <c r="E40" s="25" t="s">
        <v>16</v>
      </c>
      <c r="F40" s="26">
        <v>8.0000000000000002E-3</v>
      </c>
      <c r="G40" s="17"/>
      <c r="H40" s="27"/>
      <c r="I40" s="129"/>
      <c r="J40" s="128" t="e">
        <f>VLOOKUP(B40,[1]采购价格汇总表!$E$431:$F$461,2,0)</f>
        <v>#N/A</v>
      </c>
      <c r="K40" s="1"/>
      <c r="L40" s="1"/>
      <c r="M40" s="1"/>
      <c r="N40" s="26">
        <v>8.5000000000000006E-3</v>
      </c>
      <c r="O40" s="26">
        <v>8.0000000000000002E-3</v>
      </c>
      <c r="P40" s="1"/>
      <c r="Q40" s="2"/>
      <c r="R40" s="1"/>
      <c r="S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</row>
    <row r="41" spans="1:245" ht="15" customHeight="1">
      <c r="A41" s="12">
        <v>33</v>
      </c>
      <c r="B41" s="22" t="s">
        <v>99</v>
      </c>
      <c r="C41" s="23" t="s">
        <v>100</v>
      </c>
      <c r="D41" s="24" t="s">
        <v>894</v>
      </c>
      <c r="E41" s="25" t="s">
        <v>16</v>
      </c>
      <c r="F41" s="26">
        <v>9.7000000000000003E-3</v>
      </c>
      <c r="G41" s="17"/>
      <c r="H41" s="27"/>
      <c r="I41" s="129"/>
      <c r="J41" s="128" t="e">
        <f>VLOOKUP(B41,[1]采购价格汇总表!$E$431:$F$461,2,0)</f>
        <v>#N/A</v>
      </c>
      <c r="K41" s="1"/>
      <c r="L41" s="1"/>
      <c r="M41" s="1"/>
      <c r="N41" s="26">
        <v>1.03E-2</v>
      </c>
      <c r="O41" s="26">
        <v>9.7000000000000003E-3</v>
      </c>
      <c r="P41" s="1"/>
      <c r="Q41" s="2"/>
      <c r="R41" s="1"/>
      <c r="S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</row>
    <row r="42" spans="1:245" ht="15" customHeight="1">
      <c r="A42" s="12">
        <v>34</v>
      </c>
      <c r="B42" s="22"/>
      <c r="C42" s="23" t="s">
        <v>101</v>
      </c>
      <c r="D42" s="24" t="s">
        <v>102</v>
      </c>
      <c r="E42" s="25" t="s">
        <v>16</v>
      </c>
      <c r="F42" s="26">
        <v>2.8299999999999999E-2</v>
      </c>
      <c r="G42" s="17"/>
      <c r="H42" s="27"/>
      <c r="I42" s="129"/>
      <c r="J42" s="128" t="e">
        <f>VLOOKUP(B42,[1]采购价格汇总表!$E$431:$F$461,2,0)</f>
        <v>#N/A</v>
      </c>
      <c r="K42" s="1"/>
      <c r="L42" s="1"/>
      <c r="M42" s="1"/>
      <c r="N42" s="26">
        <v>3.2500000000000001E-2</v>
      </c>
      <c r="O42" s="26">
        <v>2.8299999999999999E-2</v>
      </c>
      <c r="P42" s="1"/>
      <c r="Q42" s="2"/>
      <c r="R42" s="1"/>
      <c r="S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</row>
    <row r="43" spans="1:245" ht="15" customHeight="1">
      <c r="A43" s="12">
        <v>35</v>
      </c>
      <c r="B43" s="22" t="s">
        <v>103</v>
      </c>
      <c r="C43" s="23" t="s">
        <v>104</v>
      </c>
      <c r="D43" s="24" t="s">
        <v>105</v>
      </c>
      <c r="E43" s="25" t="s">
        <v>16</v>
      </c>
      <c r="F43" s="26">
        <v>2.9899999999999999E-2</v>
      </c>
      <c r="G43" s="17"/>
      <c r="H43" s="27"/>
      <c r="I43" s="129"/>
      <c r="J43" s="128" t="e">
        <f>VLOOKUP(B43,[1]采购价格汇总表!$E$431:$F$461,2,0)</f>
        <v>#N/A</v>
      </c>
      <c r="K43" s="1"/>
      <c r="L43" s="1"/>
      <c r="M43" s="1"/>
      <c r="N43" s="26">
        <v>2.9899999999999999E-2</v>
      </c>
      <c r="O43" s="26">
        <v>2.9899999999999999E-2</v>
      </c>
      <c r="P43" s="1"/>
      <c r="Q43" s="2"/>
      <c r="R43" s="1"/>
      <c r="S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</row>
    <row r="44" spans="1:245" ht="15" customHeight="1">
      <c r="A44" s="12">
        <v>36</v>
      </c>
      <c r="B44" s="22"/>
      <c r="C44" s="28" t="s">
        <v>106</v>
      </c>
      <c r="D44" s="24" t="s">
        <v>107</v>
      </c>
      <c r="E44" s="25" t="s">
        <v>16</v>
      </c>
      <c r="F44" s="26">
        <v>4.4200000000000003E-2</v>
      </c>
      <c r="G44" s="17"/>
      <c r="H44" s="27"/>
      <c r="I44" s="129"/>
      <c r="J44" s="128" t="e">
        <f>VLOOKUP(B44,[1]采购价格汇总表!$E$431:$F$461,2,0)</f>
        <v>#N/A</v>
      </c>
      <c r="K44" s="1"/>
      <c r="L44" s="1"/>
      <c r="M44" s="1"/>
      <c r="N44" s="26">
        <v>4.4400000000000002E-2</v>
      </c>
      <c r="O44" s="26">
        <v>4.4200000000000003E-2</v>
      </c>
      <c r="P44" s="1"/>
      <c r="Q44" s="2"/>
      <c r="R44" s="1"/>
      <c r="S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</row>
    <row r="45" spans="1:245" ht="15" customHeight="1">
      <c r="A45" s="12">
        <v>37</v>
      </c>
      <c r="B45" s="22" t="s">
        <v>108</v>
      </c>
      <c r="C45" s="23" t="s">
        <v>109</v>
      </c>
      <c r="D45" s="24" t="s">
        <v>110</v>
      </c>
      <c r="E45" s="25" t="s">
        <v>16</v>
      </c>
      <c r="F45" s="26">
        <v>0.1026</v>
      </c>
      <c r="G45" s="17"/>
      <c r="H45" s="27"/>
      <c r="I45" s="129"/>
      <c r="J45" s="128" t="e">
        <f>VLOOKUP(B45,[1]采购价格汇总表!$E$431:$F$461,2,0)</f>
        <v>#N/A</v>
      </c>
      <c r="K45" s="1"/>
      <c r="L45" s="1"/>
      <c r="M45" s="1"/>
      <c r="N45" s="26">
        <v>0.1026</v>
      </c>
      <c r="O45" s="26">
        <v>0.1026</v>
      </c>
      <c r="P45" s="1"/>
      <c r="Q45" s="2"/>
      <c r="R45" s="1"/>
      <c r="S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</row>
    <row r="46" spans="1:245" ht="15" customHeight="1">
      <c r="A46" s="12">
        <v>38</v>
      </c>
      <c r="B46" s="22" t="s">
        <v>111</v>
      </c>
      <c r="C46" s="23" t="s">
        <v>112</v>
      </c>
      <c r="D46" s="24" t="s">
        <v>113</v>
      </c>
      <c r="E46" s="25" t="s">
        <v>16</v>
      </c>
      <c r="F46" s="26">
        <v>5.7999999999999996E-3</v>
      </c>
      <c r="G46" s="17"/>
      <c r="H46" s="27"/>
      <c r="I46" s="129"/>
      <c r="J46" s="128" t="e">
        <f>VLOOKUP(B46,[1]采购价格汇总表!$E$431:$F$461,2,0)</f>
        <v>#N/A</v>
      </c>
      <c r="K46" s="1"/>
      <c r="L46" s="1"/>
      <c r="M46" s="1"/>
      <c r="N46" s="26">
        <v>6.0000000000000001E-3</v>
      </c>
      <c r="O46" s="26">
        <v>5.7999999999999996E-3</v>
      </c>
      <c r="P46" s="1"/>
      <c r="Q46" s="2"/>
      <c r="R46" s="1"/>
      <c r="S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</row>
    <row r="47" spans="1:245" ht="15" customHeight="1">
      <c r="A47" s="12">
        <v>39</v>
      </c>
      <c r="B47" s="22" t="s">
        <v>114</v>
      </c>
      <c r="C47" s="28" t="s">
        <v>115</v>
      </c>
      <c r="D47" s="24" t="s">
        <v>116</v>
      </c>
      <c r="E47" s="25" t="s">
        <v>16</v>
      </c>
      <c r="F47" s="26">
        <v>9.4000000000000004E-3</v>
      </c>
      <c r="G47" s="17"/>
      <c r="H47" s="27"/>
      <c r="I47" s="129"/>
      <c r="J47" s="128" t="e">
        <f>VLOOKUP(B47,[1]采购价格汇总表!$E$431:$F$461,2,0)</f>
        <v>#N/A</v>
      </c>
      <c r="K47" s="1"/>
      <c r="L47" s="1"/>
      <c r="M47" s="1"/>
      <c r="N47" s="26">
        <v>9.4000000000000004E-3</v>
      </c>
      <c r="O47" s="26">
        <v>9.4000000000000004E-3</v>
      </c>
      <c r="P47" s="1"/>
      <c r="Q47" s="2"/>
      <c r="R47" s="1"/>
      <c r="S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</row>
    <row r="48" spans="1:245" ht="15" customHeight="1">
      <c r="A48" s="12">
        <v>40</v>
      </c>
      <c r="B48" s="22" t="s">
        <v>117</v>
      </c>
      <c r="C48" s="23" t="s">
        <v>118</v>
      </c>
      <c r="D48" s="24" t="s">
        <v>119</v>
      </c>
      <c r="E48" s="25" t="s">
        <v>16</v>
      </c>
      <c r="F48" s="26">
        <v>1.4999999999999999E-2</v>
      </c>
      <c r="G48" s="17"/>
      <c r="H48" s="27"/>
      <c r="I48" s="129"/>
      <c r="J48" s="128" t="e">
        <f>VLOOKUP(B48,[1]采购价格汇总表!$E$431:$F$461,2,0)</f>
        <v>#N/A</v>
      </c>
      <c r="K48" s="1"/>
      <c r="L48" s="1"/>
      <c r="M48" s="1"/>
      <c r="N48" s="26">
        <v>1.54E-2</v>
      </c>
      <c r="O48" s="26">
        <v>1.4999999999999999E-2</v>
      </c>
      <c r="P48" s="1"/>
      <c r="Q48" s="2"/>
      <c r="R48" s="1"/>
      <c r="S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</row>
    <row r="49" spans="1:245" ht="15" customHeight="1">
      <c r="A49" s="12">
        <v>41</v>
      </c>
      <c r="B49" s="22" t="s">
        <v>120</v>
      </c>
      <c r="C49" s="23" t="s">
        <v>121</v>
      </c>
      <c r="D49" s="24" t="s">
        <v>122</v>
      </c>
      <c r="E49" s="25" t="s">
        <v>16</v>
      </c>
      <c r="F49" s="26">
        <v>4.2500000000000003E-2</v>
      </c>
      <c r="G49" s="17"/>
      <c r="H49" s="27"/>
      <c r="I49" s="129"/>
      <c r="J49" s="128" t="e">
        <f>VLOOKUP(B49,[1]采购价格汇总表!$E$431:$F$461,2,0)</f>
        <v>#N/A</v>
      </c>
      <c r="K49" s="1"/>
      <c r="L49" s="1"/>
      <c r="M49" s="1"/>
      <c r="N49" s="26">
        <v>4.02E-2</v>
      </c>
      <c r="O49" s="26">
        <v>4.2500000000000003E-2</v>
      </c>
      <c r="P49" s="1"/>
      <c r="Q49" s="2"/>
      <c r="R49" s="1"/>
      <c r="S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</row>
    <row r="50" spans="1:245" ht="15" customHeight="1">
      <c r="A50" s="12">
        <v>42</v>
      </c>
      <c r="B50" s="22" t="s">
        <v>123</v>
      </c>
      <c r="C50" s="23" t="s">
        <v>124</v>
      </c>
      <c r="D50" s="24" t="s">
        <v>125</v>
      </c>
      <c r="E50" s="25" t="s">
        <v>16</v>
      </c>
      <c r="F50" s="26">
        <v>4.4000000000000003E-3</v>
      </c>
      <c r="G50" s="17"/>
      <c r="H50" s="27"/>
      <c r="I50" s="129"/>
      <c r="J50" s="128" t="e">
        <f>VLOOKUP(B50,[1]采购价格汇总表!$E$431:$F$461,2,0)</f>
        <v>#N/A</v>
      </c>
      <c r="K50" s="1"/>
      <c r="L50" s="1"/>
      <c r="M50" s="1"/>
      <c r="N50" s="26">
        <v>4.8999999999999998E-3</v>
      </c>
      <c r="O50" s="26">
        <v>4.4000000000000003E-3</v>
      </c>
      <c r="P50" s="1"/>
      <c r="Q50" s="2"/>
      <c r="R50" s="1"/>
      <c r="S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</row>
    <row r="51" spans="1:245" ht="15" customHeight="1">
      <c r="A51" s="12">
        <v>43</v>
      </c>
      <c r="B51" s="22" t="s">
        <v>126</v>
      </c>
      <c r="C51" s="23" t="s">
        <v>127</v>
      </c>
      <c r="D51" s="24" t="s">
        <v>128</v>
      </c>
      <c r="E51" s="25" t="s">
        <v>16</v>
      </c>
      <c r="F51" s="26">
        <v>5.4999999999999997E-3</v>
      </c>
      <c r="G51" s="17"/>
      <c r="H51" s="27"/>
      <c r="I51" s="129"/>
      <c r="J51" s="128" t="e">
        <f>VLOOKUP(B51,[1]采购价格汇总表!$E$431:$F$461,2,0)</f>
        <v>#N/A</v>
      </c>
      <c r="K51" s="1"/>
      <c r="L51" s="1"/>
      <c r="M51" s="1"/>
      <c r="N51" s="26">
        <v>6.0000000000000001E-3</v>
      </c>
      <c r="O51" s="26">
        <v>5.4999999999999997E-3</v>
      </c>
      <c r="P51" s="1"/>
      <c r="Q51" s="2"/>
      <c r="R51" s="1"/>
      <c r="S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</row>
    <row r="52" spans="1:245" ht="15" customHeight="1">
      <c r="A52" s="12">
        <v>44</v>
      </c>
      <c r="B52" s="22" t="s">
        <v>129</v>
      </c>
      <c r="C52" s="28" t="s">
        <v>130</v>
      </c>
      <c r="D52" s="24" t="s">
        <v>131</v>
      </c>
      <c r="E52" s="25" t="s">
        <v>16</v>
      </c>
      <c r="F52" s="26">
        <v>8.8000000000000005E-3</v>
      </c>
      <c r="G52" s="17"/>
      <c r="H52" s="27"/>
      <c r="I52" s="129"/>
      <c r="J52" s="128" t="e">
        <f>VLOOKUP(B52,[1]采购价格汇总表!$E$431:$F$461,2,0)</f>
        <v>#N/A</v>
      </c>
      <c r="K52" s="1"/>
      <c r="L52" s="1"/>
      <c r="M52" s="1"/>
      <c r="N52" s="26">
        <v>8.9999999999999993E-3</v>
      </c>
      <c r="O52" s="26">
        <v>8.8000000000000005E-3</v>
      </c>
      <c r="P52" s="1"/>
      <c r="Q52" s="2"/>
      <c r="R52" s="1"/>
      <c r="S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</row>
    <row r="53" spans="1:245" ht="15" customHeight="1">
      <c r="A53" s="12">
        <v>45</v>
      </c>
      <c r="B53" s="22" t="s">
        <v>132</v>
      </c>
      <c r="C53" s="28" t="s">
        <v>133</v>
      </c>
      <c r="D53" s="24" t="s">
        <v>134</v>
      </c>
      <c r="E53" s="25" t="s">
        <v>16</v>
      </c>
      <c r="F53" s="26">
        <v>1.4500000000000001E-2</v>
      </c>
      <c r="G53" s="17"/>
      <c r="H53" s="27"/>
      <c r="I53" s="129"/>
      <c r="J53" s="128" t="e">
        <f>VLOOKUP(B53,[1]采购价格汇总表!$E$431:$F$461,2,0)</f>
        <v>#N/A</v>
      </c>
      <c r="K53" s="1"/>
      <c r="L53" s="1"/>
      <c r="M53" s="1"/>
      <c r="N53" s="26">
        <v>1.4500000000000001E-2</v>
      </c>
      <c r="O53" s="26">
        <v>1.4500000000000001E-2</v>
      </c>
      <c r="P53" s="1"/>
      <c r="Q53" s="2"/>
      <c r="R53" s="1"/>
      <c r="S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</row>
    <row r="54" spans="1:245" ht="15" customHeight="1">
      <c r="A54" s="12">
        <v>46</v>
      </c>
      <c r="B54" s="22" t="s">
        <v>135</v>
      </c>
      <c r="C54" s="23" t="s">
        <v>136</v>
      </c>
      <c r="D54" s="24" t="s">
        <v>137</v>
      </c>
      <c r="E54" s="25" t="s">
        <v>16</v>
      </c>
      <c r="F54" s="26">
        <v>3.1E-2</v>
      </c>
      <c r="G54" s="17"/>
      <c r="H54" s="27"/>
      <c r="I54" s="129"/>
      <c r="J54" s="128" t="e">
        <f>VLOOKUP(B54,[1]采购价格汇总表!$E$431:$F$461,2,0)</f>
        <v>#N/A</v>
      </c>
      <c r="K54" s="1"/>
      <c r="L54" s="1"/>
      <c r="M54" s="1"/>
      <c r="N54" s="26">
        <v>3.4200000000000001E-2</v>
      </c>
      <c r="O54" s="26">
        <v>3.1E-2</v>
      </c>
      <c r="P54" s="1"/>
      <c r="Q54" s="2"/>
      <c r="R54" s="1"/>
      <c r="S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</row>
    <row r="55" spans="1:245" ht="15" customHeight="1">
      <c r="A55" s="12">
        <v>47</v>
      </c>
      <c r="B55" s="22" t="s">
        <v>138</v>
      </c>
      <c r="C55" s="23" t="s">
        <v>139</v>
      </c>
      <c r="D55" s="24" t="s">
        <v>140</v>
      </c>
      <c r="E55" s="25" t="s">
        <v>16</v>
      </c>
      <c r="F55" s="26">
        <v>0.15210000000000001</v>
      </c>
      <c r="G55" s="17"/>
      <c r="H55" s="27"/>
      <c r="I55" s="129"/>
      <c r="J55" s="128" t="e">
        <f>VLOOKUP(B55,[1]采购价格汇总表!$E$431:$F$461,2,0)</f>
        <v>#N/A</v>
      </c>
      <c r="K55" s="1"/>
      <c r="L55" s="1"/>
      <c r="M55" s="1"/>
      <c r="N55" s="26">
        <v>0.15210000000000001</v>
      </c>
      <c r="O55" s="26">
        <v>0.15210000000000001</v>
      </c>
      <c r="P55" s="1"/>
      <c r="Q55" s="2"/>
      <c r="R55" s="1"/>
      <c r="S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</row>
    <row r="56" spans="1:245" ht="15" customHeight="1">
      <c r="A56" s="12">
        <v>48</v>
      </c>
      <c r="B56" s="22" t="s">
        <v>141</v>
      </c>
      <c r="C56" s="23" t="s">
        <v>142</v>
      </c>
      <c r="D56" s="24" t="s">
        <v>143</v>
      </c>
      <c r="E56" s="25" t="s">
        <v>16</v>
      </c>
      <c r="F56" s="26">
        <v>3.5900000000000001E-2</v>
      </c>
      <c r="G56" s="17"/>
      <c r="H56" s="27"/>
      <c r="I56" s="129"/>
      <c r="J56" s="128" t="e">
        <f>VLOOKUP(B56,[1]采购价格汇总表!$E$431:$F$461,2,0)</f>
        <v>#N/A</v>
      </c>
      <c r="K56" s="1"/>
      <c r="L56" s="1"/>
      <c r="M56" s="1"/>
      <c r="N56" s="26">
        <v>3.5900000000000001E-2</v>
      </c>
      <c r="O56" s="26">
        <v>3.5900000000000001E-2</v>
      </c>
      <c r="P56" s="1"/>
      <c r="Q56" s="2"/>
      <c r="R56" s="1"/>
      <c r="S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</row>
    <row r="57" spans="1:245" ht="15" customHeight="1">
      <c r="A57" s="12">
        <v>49</v>
      </c>
      <c r="B57" s="22" t="s">
        <v>144</v>
      </c>
      <c r="C57" s="23" t="s">
        <v>145</v>
      </c>
      <c r="D57" s="24" t="s">
        <v>146</v>
      </c>
      <c r="E57" s="25" t="s">
        <v>16</v>
      </c>
      <c r="F57" s="26">
        <v>3.5900000000000001E-2</v>
      </c>
      <c r="G57" s="17"/>
      <c r="H57" s="27"/>
      <c r="I57" s="129"/>
      <c r="J57" s="128" t="e">
        <f>VLOOKUP(B57,[1]采购价格汇总表!$E$431:$F$461,2,0)</f>
        <v>#N/A</v>
      </c>
      <c r="K57" s="1"/>
      <c r="L57" s="1"/>
      <c r="M57" s="1"/>
      <c r="N57" s="26">
        <v>3.5900000000000001E-2</v>
      </c>
      <c r="O57" s="26">
        <v>3.5900000000000001E-2</v>
      </c>
      <c r="P57" s="1"/>
      <c r="Q57" s="2"/>
      <c r="R57" s="1"/>
      <c r="S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</row>
    <row r="58" spans="1:245" ht="15" customHeight="1">
      <c r="A58" s="12">
        <v>50</v>
      </c>
      <c r="B58" s="22" t="s">
        <v>147</v>
      </c>
      <c r="C58" s="28" t="s">
        <v>148</v>
      </c>
      <c r="D58" s="24" t="s">
        <v>149</v>
      </c>
      <c r="E58" s="25" t="s">
        <v>16</v>
      </c>
      <c r="F58" s="26">
        <v>1.4E-2</v>
      </c>
      <c r="G58" s="17"/>
      <c r="H58" s="27"/>
      <c r="I58" s="129"/>
      <c r="J58" s="128" t="e">
        <f>VLOOKUP(B58,[1]采购价格汇总表!$E$431:$F$461,2,0)</f>
        <v>#N/A</v>
      </c>
      <c r="K58" s="1"/>
      <c r="L58" s="1"/>
      <c r="M58" s="1"/>
      <c r="N58" s="26">
        <v>1.54E-2</v>
      </c>
      <c r="O58" s="26">
        <v>1.4E-2</v>
      </c>
      <c r="P58" s="1"/>
      <c r="Q58" s="2"/>
      <c r="R58" s="1"/>
      <c r="S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</row>
    <row r="59" spans="1:245" ht="15" customHeight="1">
      <c r="A59" s="12">
        <v>51</v>
      </c>
      <c r="B59" s="22" t="s">
        <v>150</v>
      </c>
      <c r="C59" s="28" t="s">
        <v>151</v>
      </c>
      <c r="D59" s="24" t="s">
        <v>152</v>
      </c>
      <c r="E59" s="25" t="s">
        <v>153</v>
      </c>
      <c r="F59" s="26">
        <v>0.115</v>
      </c>
      <c r="G59" s="17"/>
      <c r="H59" s="27"/>
      <c r="I59" s="129"/>
      <c r="J59" s="128" t="str">
        <f>VLOOKUP(B59,[1]采购价格汇总表!$E$431:$F$461,2,0)</f>
        <v>自锁螺母M10</v>
      </c>
      <c r="K59" s="1"/>
      <c r="L59" s="1"/>
      <c r="M59" s="1"/>
      <c r="N59" s="26">
        <v>0.1009</v>
      </c>
      <c r="O59" s="26">
        <v>0.115</v>
      </c>
      <c r="P59" s="1"/>
      <c r="Q59" s="2"/>
      <c r="R59" s="1"/>
      <c r="S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</row>
    <row r="60" spans="1:245" ht="15" customHeight="1">
      <c r="A60" s="12">
        <v>52</v>
      </c>
      <c r="B60" s="22" t="s">
        <v>154</v>
      </c>
      <c r="C60" s="23" t="s">
        <v>155</v>
      </c>
      <c r="D60" s="24" t="s">
        <v>156</v>
      </c>
      <c r="E60" s="25" t="s">
        <v>157</v>
      </c>
      <c r="F60" s="26">
        <v>2.0799999999999999E-2</v>
      </c>
      <c r="G60" s="17"/>
      <c r="H60" s="27"/>
      <c r="I60" s="129"/>
      <c r="J60" s="128" t="e">
        <f>VLOOKUP(B60,[1]采购价格汇总表!$E$431:$F$461,2,0)</f>
        <v>#N/A</v>
      </c>
      <c r="K60" s="1"/>
      <c r="L60" s="1"/>
      <c r="M60" s="1"/>
      <c r="N60" s="26">
        <v>2.3199999999999998E-2</v>
      </c>
      <c r="O60" s="26">
        <v>2.0799999999999999E-2</v>
      </c>
      <c r="P60" s="1"/>
      <c r="Q60" s="2"/>
      <c r="R60" s="1"/>
      <c r="S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</row>
    <row r="61" spans="1:245" ht="15" customHeight="1">
      <c r="A61" s="12">
        <v>53</v>
      </c>
      <c r="B61" s="22" t="s">
        <v>158</v>
      </c>
      <c r="C61" s="23" t="s">
        <v>159</v>
      </c>
      <c r="D61" s="24" t="s">
        <v>160</v>
      </c>
      <c r="E61" s="25" t="s">
        <v>16</v>
      </c>
      <c r="F61" s="26">
        <v>3.1E-2</v>
      </c>
      <c r="G61" s="17"/>
      <c r="H61" s="27"/>
      <c r="I61" s="129"/>
      <c r="J61" s="128" t="e">
        <f>VLOOKUP(B61,[1]采购价格汇总表!$E$431:$F$461,2,0)</f>
        <v>#N/A</v>
      </c>
      <c r="K61" s="1"/>
      <c r="L61" s="1"/>
      <c r="M61" s="1"/>
      <c r="N61" s="26">
        <v>3.4200000000000001E-2</v>
      </c>
      <c r="O61" s="26">
        <v>3.1E-2</v>
      </c>
      <c r="P61" s="1"/>
      <c r="Q61" s="2"/>
      <c r="R61" s="1"/>
      <c r="S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</row>
    <row r="62" spans="1:245" ht="15" customHeight="1">
      <c r="A62" s="12">
        <v>54</v>
      </c>
      <c r="B62" s="22"/>
      <c r="C62" s="23" t="s">
        <v>161</v>
      </c>
      <c r="D62" s="24" t="s">
        <v>162</v>
      </c>
      <c r="E62" s="25" t="s">
        <v>16</v>
      </c>
      <c r="F62" s="26">
        <v>2.4799999999999999E-2</v>
      </c>
      <c r="G62" s="17"/>
      <c r="H62" s="27"/>
      <c r="I62" s="129"/>
      <c r="J62" s="128" t="e">
        <f>VLOOKUP(B62,[1]采购价格汇总表!$E$431:$F$461,2,0)</f>
        <v>#N/A</v>
      </c>
      <c r="K62" s="1"/>
      <c r="L62" s="1"/>
      <c r="M62" s="1"/>
      <c r="N62" s="26">
        <v>2.8199999999999999E-2</v>
      </c>
      <c r="O62" s="26">
        <v>2.4799999999999999E-2</v>
      </c>
      <c r="P62" s="1"/>
      <c r="Q62" s="2"/>
      <c r="R62" s="1"/>
      <c r="S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</row>
    <row r="63" spans="1:245" ht="15" customHeight="1">
      <c r="A63" s="12">
        <v>55</v>
      </c>
      <c r="B63" s="22" t="s">
        <v>163</v>
      </c>
      <c r="C63" s="23" t="s">
        <v>164</v>
      </c>
      <c r="D63" s="24" t="s">
        <v>165</v>
      </c>
      <c r="E63" s="25" t="s">
        <v>16</v>
      </c>
      <c r="F63" s="26">
        <v>0.14510000000000001</v>
      </c>
      <c r="G63" s="17"/>
      <c r="H63" s="27"/>
      <c r="I63" s="129"/>
      <c r="J63" s="128" t="e">
        <f>VLOOKUP(B63,[1]采购价格汇总表!$E$431:$F$461,2,0)</f>
        <v>#N/A</v>
      </c>
      <c r="K63" s="1"/>
      <c r="L63" s="1"/>
      <c r="M63" s="1"/>
      <c r="N63" s="26">
        <v>0.14530000000000001</v>
      </c>
      <c r="O63" s="26">
        <v>0.14510000000000001</v>
      </c>
      <c r="P63" s="1"/>
      <c r="Q63" s="2"/>
      <c r="R63" s="1"/>
      <c r="S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</row>
    <row r="64" spans="1:245" ht="15" customHeight="1">
      <c r="A64" s="12">
        <v>56</v>
      </c>
      <c r="B64" s="22" t="s">
        <v>166</v>
      </c>
      <c r="C64" s="28" t="s">
        <v>167</v>
      </c>
      <c r="D64" s="24" t="s">
        <v>168</v>
      </c>
      <c r="E64" s="25" t="s">
        <v>16</v>
      </c>
      <c r="F64" s="26">
        <v>0.17699999999999999</v>
      </c>
      <c r="G64" s="17"/>
      <c r="H64" s="27"/>
      <c r="I64" s="129"/>
      <c r="J64" s="128" t="e">
        <f>VLOOKUP(B64,[1]采购价格汇总表!$E$431:$F$461,2,0)</f>
        <v>#N/A</v>
      </c>
      <c r="K64" s="1" t="s">
        <v>908</v>
      </c>
      <c r="L64" s="1"/>
      <c r="M64" s="1"/>
      <c r="N64" s="26">
        <v>0.16239999999999999</v>
      </c>
      <c r="O64" s="26">
        <v>0.17699999999999999</v>
      </c>
      <c r="P64" s="1"/>
      <c r="Q64" s="2"/>
      <c r="R64" s="1"/>
      <c r="S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</row>
    <row r="65" spans="1:245" ht="15" customHeight="1">
      <c r="A65" s="12">
        <v>57</v>
      </c>
      <c r="B65" s="22" t="s">
        <v>169</v>
      </c>
      <c r="C65" s="23" t="s">
        <v>170</v>
      </c>
      <c r="D65" s="24" t="s">
        <v>171</v>
      </c>
      <c r="E65" s="25" t="s">
        <v>16</v>
      </c>
      <c r="F65" s="26">
        <v>0.13100000000000001</v>
      </c>
      <c r="G65" s="17"/>
      <c r="H65" s="27"/>
      <c r="I65" s="129"/>
      <c r="J65" s="128" t="e">
        <f>VLOOKUP(B65,[1]采购价格汇总表!$E$431:$F$461,2,0)</f>
        <v>#N/A</v>
      </c>
      <c r="K65" s="1"/>
      <c r="L65" s="1"/>
      <c r="M65" s="1"/>
      <c r="N65" s="26">
        <v>0.14099999999999999</v>
      </c>
      <c r="O65" s="26">
        <v>0.13100000000000001</v>
      </c>
      <c r="P65" s="1"/>
      <c r="Q65" s="2"/>
      <c r="R65" s="1"/>
      <c r="S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</row>
    <row r="66" spans="1:245" ht="15" customHeight="1">
      <c r="A66" s="12">
        <v>58</v>
      </c>
      <c r="B66" s="22" t="s">
        <v>172</v>
      </c>
      <c r="C66" s="23" t="s">
        <v>173</v>
      </c>
      <c r="D66" s="24" t="s">
        <v>174</v>
      </c>
      <c r="E66" s="25" t="s">
        <v>16</v>
      </c>
      <c r="F66" s="26">
        <v>7.8E-2</v>
      </c>
      <c r="G66" s="17"/>
      <c r="H66" s="27"/>
      <c r="I66" s="129"/>
      <c r="J66" s="128" t="e">
        <f>VLOOKUP(B66,[1]采购价格汇总表!$E$431:$F$461,2,0)</f>
        <v>#N/A</v>
      </c>
      <c r="K66" s="1"/>
      <c r="L66" s="1"/>
      <c r="M66" s="1"/>
      <c r="N66" s="26">
        <v>7.8600000000000003E-2</v>
      </c>
      <c r="O66" s="26">
        <v>7.8E-2</v>
      </c>
      <c r="P66" s="1"/>
      <c r="Q66" s="2"/>
      <c r="R66" s="1"/>
      <c r="S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</row>
    <row r="67" spans="1:245" ht="15" customHeight="1">
      <c r="A67" s="12">
        <v>59</v>
      </c>
      <c r="B67" s="22" t="s">
        <v>175</v>
      </c>
      <c r="C67" s="23" t="s">
        <v>176</v>
      </c>
      <c r="D67" s="24" t="s">
        <v>177</v>
      </c>
      <c r="E67" s="25" t="s">
        <v>16</v>
      </c>
      <c r="F67" s="26">
        <v>0.51500000000000001</v>
      </c>
      <c r="G67" s="17"/>
      <c r="H67" s="27"/>
      <c r="I67" s="129"/>
      <c r="J67" s="128" t="e">
        <f>VLOOKUP(B67,[1]采购价格汇总表!$E$431:$F$461,2,0)</f>
        <v>#N/A</v>
      </c>
      <c r="K67" s="1"/>
      <c r="L67" s="1"/>
      <c r="M67" s="1"/>
      <c r="N67" s="26">
        <v>0.55559999999999998</v>
      </c>
      <c r="O67" s="26">
        <v>0.51500000000000001</v>
      </c>
      <c r="P67" s="1"/>
      <c r="Q67" s="2"/>
      <c r="R67" s="1"/>
      <c r="S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</row>
    <row r="68" spans="1:245" ht="15" customHeight="1">
      <c r="A68" s="12">
        <v>60</v>
      </c>
      <c r="B68" s="22" t="s">
        <v>178</v>
      </c>
      <c r="C68" s="23" t="s">
        <v>179</v>
      </c>
      <c r="D68" s="24" t="s">
        <v>180</v>
      </c>
      <c r="E68" s="25" t="s">
        <v>16</v>
      </c>
      <c r="F68" s="26">
        <v>0.13270000000000001</v>
      </c>
      <c r="G68" s="17"/>
      <c r="H68" s="27"/>
      <c r="I68" s="129"/>
      <c r="J68" s="128" t="e">
        <f>VLOOKUP(B68,[1]采购价格汇总表!$E$431:$F$461,2,0)</f>
        <v>#N/A</v>
      </c>
      <c r="K68" s="1"/>
      <c r="L68" s="1"/>
      <c r="M68" s="1"/>
      <c r="N68" s="26">
        <v>0.1368</v>
      </c>
      <c r="O68" s="26">
        <v>0.13270000000000001</v>
      </c>
      <c r="P68" s="1"/>
      <c r="Q68" s="2"/>
      <c r="R68" s="1"/>
      <c r="S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</row>
    <row r="69" spans="1:245" ht="15" customHeight="1">
      <c r="A69" s="12">
        <v>61</v>
      </c>
      <c r="B69" s="22" t="s">
        <v>181</v>
      </c>
      <c r="C69" s="23" t="s">
        <v>182</v>
      </c>
      <c r="D69" s="24" t="s">
        <v>183</v>
      </c>
      <c r="E69" s="25" t="s">
        <v>16</v>
      </c>
      <c r="F69" s="26">
        <v>0.15490000000000001</v>
      </c>
      <c r="G69" s="17"/>
      <c r="H69" s="27"/>
      <c r="I69" s="129"/>
      <c r="J69" s="128" t="e">
        <f>VLOOKUP(B69,[1]采购价格汇总表!$E$431:$F$461,2,0)</f>
        <v>#N/A</v>
      </c>
      <c r="K69" s="1"/>
      <c r="L69" s="1"/>
      <c r="M69" s="1"/>
      <c r="N69" s="26">
        <v>0.16239999999999999</v>
      </c>
      <c r="O69" s="26">
        <v>0.15490000000000001</v>
      </c>
      <c r="P69" s="1"/>
      <c r="Q69" s="2"/>
      <c r="R69" s="1"/>
      <c r="S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</row>
    <row r="70" spans="1:245" ht="15" customHeight="1">
      <c r="A70" s="12">
        <v>62</v>
      </c>
      <c r="B70" s="22" t="s">
        <v>184</v>
      </c>
      <c r="C70" s="23" t="s">
        <v>185</v>
      </c>
      <c r="D70" s="24" t="s">
        <v>186</v>
      </c>
      <c r="E70" s="25" t="s">
        <v>16</v>
      </c>
      <c r="F70" s="26">
        <v>2.3699999999999999E-2</v>
      </c>
      <c r="G70" s="17"/>
      <c r="H70" s="27"/>
      <c r="I70" s="129"/>
      <c r="J70" s="128" t="e">
        <f>VLOOKUP(B70,[1]采购价格汇总表!$E$431:$F$461,2,0)</f>
        <v>#N/A</v>
      </c>
      <c r="K70" s="1"/>
      <c r="L70" s="1"/>
      <c r="M70" s="1"/>
      <c r="N70" s="26">
        <v>2.4400000000000002E-2</v>
      </c>
      <c r="O70" s="26">
        <v>2.3699999999999999E-2</v>
      </c>
      <c r="P70" s="1"/>
      <c r="Q70" s="2"/>
      <c r="R70" s="1"/>
      <c r="S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</row>
    <row r="71" spans="1:245" ht="15" customHeight="1">
      <c r="A71" s="12">
        <v>63</v>
      </c>
      <c r="B71" s="22" t="s">
        <v>187</v>
      </c>
      <c r="C71" s="23" t="s">
        <v>188</v>
      </c>
      <c r="D71" s="24" t="s">
        <v>189</v>
      </c>
      <c r="E71" s="25" t="s">
        <v>16</v>
      </c>
      <c r="F71" s="26">
        <v>4.2500000000000003E-2</v>
      </c>
      <c r="G71" s="17"/>
      <c r="H71" s="27"/>
      <c r="I71" s="129"/>
      <c r="J71" s="128" t="e">
        <f>VLOOKUP(B71,[1]采购价格汇总表!$E$431:$F$461,2,0)</f>
        <v>#N/A</v>
      </c>
      <c r="K71" s="1"/>
      <c r="L71" s="1"/>
      <c r="M71" s="1"/>
      <c r="N71" s="26">
        <v>4.4400000000000002E-2</v>
      </c>
      <c r="O71" s="26">
        <v>4.2500000000000003E-2</v>
      </c>
      <c r="P71" s="1"/>
      <c r="Q71" s="2"/>
      <c r="R71" s="1"/>
      <c r="S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</row>
    <row r="72" spans="1:245" ht="15" customHeight="1">
      <c r="A72" s="12">
        <v>64</v>
      </c>
      <c r="B72" s="22" t="s">
        <v>190</v>
      </c>
      <c r="C72" s="23" t="s">
        <v>191</v>
      </c>
      <c r="D72" s="24" t="s">
        <v>192</v>
      </c>
      <c r="E72" s="25" t="s">
        <v>16</v>
      </c>
      <c r="F72" s="26">
        <v>0.1026</v>
      </c>
      <c r="G72" s="17"/>
      <c r="H72" s="27"/>
      <c r="I72" s="129"/>
      <c r="J72" s="128" t="e">
        <f>VLOOKUP(B72,[1]采购价格汇总表!$E$431:$F$461,2,0)</f>
        <v>#N/A</v>
      </c>
      <c r="K72" s="1"/>
      <c r="L72" s="1"/>
      <c r="M72" s="1"/>
      <c r="N72" s="26">
        <v>0.1026</v>
      </c>
      <c r="O72" s="26">
        <v>0.1026</v>
      </c>
      <c r="P72" s="1"/>
      <c r="Q72" s="2"/>
      <c r="R72" s="1"/>
      <c r="S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</row>
    <row r="73" spans="1:245" ht="15" customHeight="1">
      <c r="A73" s="12">
        <v>65</v>
      </c>
      <c r="B73" s="22" t="s">
        <v>193</v>
      </c>
      <c r="C73" s="23" t="s">
        <v>194</v>
      </c>
      <c r="D73" s="24" t="s">
        <v>195</v>
      </c>
      <c r="E73" s="25" t="s">
        <v>16</v>
      </c>
      <c r="F73" s="26">
        <v>5.1299999999999998E-2</v>
      </c>
      <c r="G73" s="17"/>
      <c r="H73" s="27"/>
      <c r="I73" s="129"/>
      <c r="J73" s="128" t="e">
        <f>VLOOKUP(B73,[1]采购价格汇总表!$E$431:$F$461,2,0)</f>
        <v>#N/A</v>
      </c>
      <c r="K73" s="1"/>
      <c r="L73" s="1"/>
      <c r="M73" s="1"/>
      <c r="N73" s="26">
        <v>5.1299999999999998E-2</v>
      </c>
      <c r="O73" s="26">
        <v>5.1299999999999998E-2</v>
      </c>
      <c r="P73" s="1"/>
      <c r="Q73" s="2"/>
      <c r="R73" s="1"/>
      <c r="S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</row>
    <row r="74" spans="1:245" ht="15" customHeight="1">
      <c r="A74" s="12">
        <v>66</v>
      </c>
      <c r="B74" s="22" t="s">
        <v>196</v>
      </c>
      <c r="C74" s="23" t="s">
        <v>197</v>
      </c>
      <c r="D74" s="24" t="s">
        <v>198</v>
      </c>
      <c r="E74" s="25" t="s">
        <v>16</v>
      </c>
      <c r="F74" s="26">
        <v>4.5999999999999999E-2</v>
      </c>
      <c r="G74" s="17"/>
      <c r="H74" s="27"/>
      <c r="I74" s="129"/>
      <c r="J74" s="128" t="e">
        <f>VLOOKUP(B74,[1]采购价格汇总表!$E$431:$F$461,2,0)</f>
        <v>#N/A</v>
      </c>
      <c r="K74" s="1"/>
      <c r="L74" s="1"/>
      <c r="M74" s="1"/>
      <c r="N74" s="26">
        <v>4.9599999999999998E-2</v>
      </c>
      <c r="O74" s="26">
        <v>4.5999999999999999E-2</v>
      </c>
      <c r="P74" s="1"/>
      <c r="Q74" s="2"/>
      <c r="R74" s="1"/>
      <c r="S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</row>
    <row r="75" spans="1:245" ht="15" customHeight="1">
      <c r="A75" s="12">
        <v>67</v>
      </c>
      <c r="B75" s="22" t="s">
        <v>199</v>
      </c>
      <c r="C75" s="23" t="s">
        <v>200</v>
      </c>
      <c r="D75" s="24" t="s">
        <v>201</v>
      </c>
      <c r="E75" s="25" t="s">
        <v>16</v>
      </c>
      <c r="F75" s="26">
        <v>0.36749999999999999</v>
      </c>
      <c r="G75" s="17"/>
      <c r="H75" s="27"/>
      <c r="I75" s="129"/>
      <c r="J75" s="128" t="e">
        <f>VLOOKUP(B75,[1]采购价格汇总表!$E$431:$F$461,2,0)</f>
        <v>#N/A</v>
      </c>
      <c r="K75" s="1"/>
      <c r="L75" s="1"/>
      <c r="M75" s="1"/>
      <c r="N75" s="26">
        <v>0.36749999999999999</v>
      </c>
      <c r="O75" s="26">
        <v>0.36749999999999999</v>
      </c>
      <c r="P75" s="1"/>
      <c r="Q75" s="2"/>
      <c r="R75" s="1"/>
      <c r="S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</row>
    <row r="76" spans="1:245" ht="15" customHeight="1">
      <c r="A76" s="12">
        <v>68</v>
      </c>
      <c r="B76" s="22" t="s">
        <v>202</v>
      </c>
      <c r="C76" s="23" t="s">
        <v>203</v>
      </c>
      <c r="D76" s="24" t="s">
        <v>204</v>
      </c>
      <c r="E76" s="25" t="s">
        <v>16</v>
      </c>
      <c r="F76" s="26">
        <v>0.40529999999999999</v>
      </c>
      <c r="G76" s="17"/>
      <c r="H76" s="27"/>
      <c r="I76" s="129"/>
      <c r="J76" s="128" t="e">
        <f>VLOOKUP(B76,[1]采购价格汇总表!$E$431:$F$461,2,0)</f>
        <v>#N/A</v>
      </c>
      <c r="K76" s="1"/>
      <c r="L76" s="1"/>
      <c r="M76" s="1"/>
      <c r="N76" s="26">
        <v>0.4274</v>
      </c>
      <c r="O76" s="26">
        <v>0.40529999999999999</v>
      </c>
      <c r="P76" s="1"/>
      <c r="Q76" s="2"/>
      <c r="R76" s="1"/>
      <c r="S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</row>
    <row r="77" spans="1:245" ht="15" customHeight="1">
      <c r="A77" s="12">
        <v>69</v>
      </c>
      <c r="B77" s="22" t="s">
        <v>205</v>
      </c>
      <c r="C77" s="23" t="s">
        <v>206</v>
      </c>
      <c r="D77" s="24" t="s">
        <v>207</v>
      </c>
      <c r="E77" s="25" t="s">
        <v>16</v>
      </c>
      <c r="F77" s="26">
        <v>3.5900000000000001E-2</v>
      </c>
      <c r="G77" s="17"/>
      <c r="H77" s="27"/>
      <c r="I77" s="129"/>
      <c r="J77" s="128" t="e">
        <f>VLOOKUP(B77,[1]采购价格汇总表!$E$431:$F$461,2,0)</f>
        <v>#N/A</v>
      </c>
      <c r="K77" s="1"/>
      <c r="L77" s="1"/>
      <c r="M77" s="1"/>
      <c r="N77" s="26">
        <v>3.5900000000000001E-2</v>
      </c>
      <c r="O77" s="26">
        <v>3.5900000000000001E-2</v>
      </c>
      <c r="P77" s="1"/>
      <c r="Q77" s="2"/>
      <c r="R77" s="1"/>
      <c r="S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</row>
    <row r="78" spans="1:245" ht="15" customHeight="1">
      <c r="A78" s="12">
        <v>70</v>
      </c>
      <c r="B78" s="22" t="s">
        <v>208</v>
      </c>
      <c r="C78" s="23" t="s">
        <v>209</v>
      </c>
      <c r="D78" s="24" t="s">
        <v>210</v>
      </c>
      <c r="E78" s="25" t="s">
        <v>16</v>
      </c>
      <c r="F78" s="26">
        <v>4.7899999999999998E-2</v>
      </c>
      <c r="G78" s="17"/>
      <c r="H78" s="27"/>
      <c r="I78" s="129"/>
      <c r="J78" s="128" t="e">
        <f>VLOOKUP(B78,[1]采购价格汇总表!$E$431:$F$461,2,0)</f>
        <v>#N/A</v>
      </c>
      <c r="K78" s="1"/>
      <c r="L78" s="1"/>
      <c r="M78" s="1"/>
      <c r="N78" s="26">
        <v>4.7899999999999998E-2</v>
      </c>
      <c r="O78" s="26">
        <v>4.7899999999999998E-2</v>
      </c>
      <c r="P78" s="1"/>
      <c r="Q78" s="2"/>
      <c r="R78" s="1"/>
      <c r="S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</row>
    <row r="79" spans="1:245" ht="15" customHeight="1">
      <c r="A79" s="12">
        <v>71</v>
      </c>
      <c r="B79" s="22" t="s">
        <v>211</v>
      </c>
      <c r="C79" s="23" t="s">
        <v>212</v>
      </c>
      <c r="D79" s="24" t="s">
        <v>213</v>
      </c>
      <c r="E79" s="25" t="s">
        <v>16</v>
      </c>
      <c r="F79" s="26">
        <v>0.19470000000000001</v>
      </c>
      <c r="G79" s="17"/>
      <c r="H79" s="27"/>
      <c r="I79" s="129"/>
      <c r="J79" s="128" t="e">
        <f>VLOOKUP(B79,[1]采购价格汇总表!$E$431:$F$461,2,0)</f>
        <v>#N/A</v>
      </c>
      <c r="K79" s="1"/>
      <c r="L79" s="1"/>
      <c r="M79" s="1"/>
      <c r="N79" s="26">
        <v>0.2137</v>
      </c>
      <c r="O79" s="26">
        <v>0.19470000000000001</v>
      </c>
      <c r="P79" s="1"/>
      <c r="Q79" s="2"/>
      <c r="R79" s="1"/>
      <c r="S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</row>
    <row r="80" spans="1:245" ht="15" customHeight="1">
      <c r="A80" s="12">
        <v>72</v>
      </c>
      <c r="B80" s="22" t="s">
        <v>214</v>
      </c>
      <c r="C80" s="23" t="s">
        <v>215</v>
      </c>
      <c r="D80" s="24" t="s">
        <v>216</v>
      </c>
      <c r="E80" s="25" t="s">
        <v>16</v>
      </c>
      <c r="F80" s="26">
        <v>0.66369999999999996</v>
      </c>
      <c r="G80" s="17"/>
      <c r="H80" s="27"/>
      <c r="I80" s="129"/>
      <c r="J80" s="128" t="e">
        <f>VLOOKUP(B80,[1]采购价格汇总表!$E$431:$F$461,2,0)</f>
        <v>#N/A</v>
      </c>
      <c r="K80" s="1"/>
      <c r="L80" s="1"/>
      <c r="M80" s="1"/>
      <c r="N80" s="26">
        <v>0.70089999999999997</v>
      </c>
      <c r="O80" s="26">
        <v>0.66369999999999996</v>
      </c>
      <c r="P80" s="1"/>
      <c r="Q80" s="2"/>
      <c r="R80" s="1"/>
      <c r="S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</row>
    <row r="81" spans="1:245" ht="15" customHeight="1">
      <c r="A81" s="12">
        <v>73</v>
      </c>
      <c r="B81" s="22" t="s">
        <v>217</v>
      </c>
      <c r="C81" s="23" t="s">
        <v>218</v>
      </c>
      <c r="D81" s="24" t="s">
        <v>219</v>
      </c>
      <c r="E81" s="25" t="s">
        <v>16</v>
      </c>
      <c r="F81" s="26">
        <v>1.15E-2</v>
      </c>
      <c r="G81" s="17"/>
      <c r="H81" s="27"/>
      <c r="I81" s="129"/>
      <c r="J81" s="128" t="e">
        <f>VLOOKUP(B81,[1]采购价格汇总表!$E$431:$F$461,2,0)</f>
        <v>#N/A</v>
      </c>
      <c r="K81" s="1"/>
      <c r="L81" s="1"/>
      <c r="M81" s="1"/>
      <c r="N81" s="26">
        <v>1.24E-2</v>
      </c>
      <c r="O81" s="26">
        <v>1.15E-2</v>
      </c>
      <c r="P81" s="1"/>
      <c r="Q81" s="2"/>
      <c r="R81" s="1"/>
      <c r="S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</row>
    <row r="82" spans="1:245" ht="15" customHeight="1">
      <c r="A82" s="12">
        <v>74</v>
      </c>
      <c r="B82" s="22" t="s">
        <v>220</v>
      </c>
      <c r="C82" s="23" t="s">
        <v>221</v>
      </c>
      <c r="D82" s="24" t="s">
        <v>222</v>
      </c>
      <c r="E82" s="25" t="s">
        <v>16</v>
      </c>
      <c r="F82" s="26">
        <v>8.4099999999999994E-2</v>
      </c>
      <c r="G82" s="17"/>
      <c r="H82" s="27"/>
      <c r="I82" s="129"/>
      <c r="J82" s="128" t="e">
        <f>VLOOKUP(B82,[1]采购价格汇总表!$E$431:$F$461,2,0)</f>
        <v>#N/A</v>
      </c>
      <c r="K82" s="1"/>
      <c r="L82" s="1"/>
      <c r="M82" s="1"/>
      <c r="N82" s="26">
        <v>8.9700000000000002E-2</v>
      </c>
      <c r="O82" s="26">
        <v>8.4099999999999994E-2</v>
      </c>
      <c r="P82" s="1"/>
      <c r="Q82" s="2"/>
      <c r="R82" s="1"/>
      <c r="S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</row>
    <row r="83" spans="1:245" ht="15" customHeight="1">
      <c r="A83" s="12">
        <v>75</v>
      </c>
      <c r="B83" s="22" t="s">
        <v>223</v>
      </c>
      <c r="C83" s="28" t="s">
        <v>224</v>
      </c>
      <c r="D83" s="24" t="s">
        <v>225</v>
      </c>
      <c r="E83" s="25" t="s">
        <v>16</v>
      </c>
      <c r="F83" s="26">
        <v>1.17E-2</v>
      </c>
      <c r="G83" s="17"/>
      <c r="H83" s="27"/>
      <c r="I83" s="129"/>
      <c r="J83" s="128" t="e">
        <f>VLOOKUP(B83,[1]采购价格汇总表!$E$431:$F$461,2,0)</f>
        <v>#N/A</v>
      </c>
      <c r="K83" s="1"/>
      <c r="L83" s="1"/>
      <c r="M83" s="1"/>
      <c r="N83" s="26">
        <v>1.2800000000000001E-2</v>
      </c>
      <c r="O83" s="26">
        <v>1.17E-2</v>
      </c>
      <c r="P83" s="1"/>
      <c r="Q83" s="2"/>
      <c r="R83" s="1"/>
      <c r="S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</row>
    <row r="84" spans="1:245" ht="15" customHeight="1">
      <c r="A84" s="12">
        <v>76</v>
      </c>
      <c r="B84" s="22"/>
      <c r="C84" s="23" t="s">
        <v>226</v>
      </c>
      <c r="D84" s="24" t="s">
        <v>227</v>
      </c>
      <c r="E84" s="25" t="s">
        <v>16</v>
      </c>
      <c r="F84" s="26">
        <v>0.1221</v>
      </c>
      <c r="G84" s="17"/>
      <c r="H84" s="27"/>
      <c r="I84" s="129"/>
      <c r="J84" s="128" t="e">
        <f>VLOOKUP(B84,[1]采购价格汇总表!$E$431:$F$461,2,0)</f>
        <v>#N/A</v>
      </c>
      <c r="K84" s="1"/>
      <c r="L84" s="1"/>
      <c r="M84" s="1"/>
      <c r="N84" s="26">
        <v>0.12820000000000001</v>
      </c>
      <c r="O84" s="26">
        <v>0.1221</v>
      </c>
      <c r="P84" s="1"/>
      <c r="Q84" s="2"/>
      <c r="R84" s="1"/>
      <c r="S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</row>
    <row r="85" spans="1:245" ht="15" customHeight="1">
      <c r="A85" s="12">
        <v>77</v>
      </c>
      <c r="B85" s="22" t="s">
        <v>228</v>
      </c>
      <c r="C85" s="23" t="s">
        <v>229</v>
      </c>
      <c r="D85" s="24" t="s">
        <v>230</v>
      </c>
      <c r="E85" s="25" t="s">
        <v>16</v>
      </c>
      <c r="F85" s="26">
        <v>0.42480000000000001</v>
      </c>
      <c r="G85" s="17"/>
      <c r="H85" s="27"/>
      <c r="I85" s="129"/>
      <c r="J85" s="128" t="e">
        <f>VLOOKUP(B85,[1]采购价格汇总表!$E$431:$F$461,2,0)</f>
        <v>#N/A</v>
      </c>
      <c r="K85" s="1"/>
      <c r="L85" s="1"/>
      <c r="M85" s="1"/>
      <c r="N85" s="26">
        <v>0.44700000000000001</v>
      </c>
      <c r="O85" s="26">
        <v>0.42480000000000001</v>
      </c>
      <c r="P85" s="1"/>
      <c r="Q85" s="2"/>
      <c r="R85" s="1"/>
      <c r="S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</row>
    <row r="86" spans="1:245" ht="15" customHeight="1">
      <c r="A86" s="12">
        <v>78</v>
      </c>
      <c r="B86" s="22" t="s">
        <v>231</v>
      </c>
      <c r="C86" s="23" t="s">
        <v>232</v>
      </c>
      <c r="D86" s="24" t="s">
        <v>233</v>
      </c>
      <c r="E86" s="25" t="s">
        <v>16</v>
      </c>
      <c r="F86" s="26">
        <v>0.2681</v>
      </c>
      <c r="G86" s="17"/>
      <c r="H86" s="27"/>
      <c r="I86" s="129"/>
      <c r="J86" s="128" t="e">
        <f>VLOOKUP(B86,[1]采购价格汇总表!$E$431:$F$461,2,0)</f>
        <v>#N/A</v>
      </c>
      <c r="K86" s="1"/>
      <c r="L86" s="1"/>
      <c r="M86" s="1"/>
      <c r="N86" s="26">
        <v>0.26840000000000003</v>
      </c>
      <c r="O86" s="26">
        <v>0.2681</v>
      </c>
      <c r="P86" s="1"/>
      <c r="Q86" s="2"/>
      <c r="R86" s="1"/>
      <c r="S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</row>
    <row r="87" spans="1:245" ht="15" customHeight="1">
      <c r="A87" s="12">
        <v>79</v>
      </c>
      <c r="B87" s="22" t="s">
        <v>234</v>
      </c>
      <c r="C87" s="23" t="s">
        <v>235</v>
      </c>
      <c r="D87" s="24" t="s">
        <v>236</v>
      </c>
      <c r="E87" s="25" t="s">
        <v>16</v>
      </c>
      <c r="F87" s="26">
        <v>1.55E-2</v>
      </c>
      <c r="G87" s="17"/>
      <c r="H87" s="27"/>
      <c r="I87" s="129"/>
      <c r="J87" s="128" t="e">
        <f>VLOOKUP(B87,[1]采购价格汇总表!$E$431:$F$461,2,0)</f>
        <v>#N/A</v>
      </c>
      <c r="K87" s="1"/>
      <c r="L87" s="1"/>
      <c r="M87" s="1"/>
      <c r="N87" s="26">
        <v>1.7100000000000001E-2</v>
      </c>
      <c r="O87" s="26">
        <v>1.55E-2</v>
      </c>
      <c r="P87" s="1"/>
      <c r="Q87" s="2"/>
      <c r="R87" s="1"/>
      <c r="S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</row>
    <row r="88" spans="1:245" ht="15" customHeight="1">
      <c r="A88" s="12">
        <v>80</v>
      </c>
      <c r="B88" s="22" t="s">
        <v>237</v>
      </c>
      <c r="C88" s="23" t="s">
        <v>238</v>
      </c>
      <c r="D88" s="24" t="s">
        <v>239</v>
      </c>
      <c r="E88" s="25" t="s">
        <v>16</v>
      </c>
      <c r="F88" s="26">
        <v>0.59830000000000005</v>
      </c>
      <c r="G88" s="17"/>
      <c r="H88" s="27"/>
      <c r="I88" s="129"/>
      <c r="J88" s="128" t="e">
        <f>VLOOKUP(B88,[1]采购价格汇总表!$E$431:$F$461,2,0)</f>
        <v>#N/A</v>
      </c>
      <c r="K88" s="1"/>
      <c r="L88" s="1"/>
      <c r="M88" s="1"/>
      <c r="N88" s="26">
        <v>0.59830000000000005</v>
      </c>
      <c r="O88" s="26">
        <v>0.59830000000000005</v>
      </c>
      <c r="P88" s="1"/>
      <c r="Q88" s="2"/>
      <c r="R88" s="1"/>
      <c r="S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</row>
    <row r="89" spans="1:245" ht="15" customHeight="1">
      <c r="A89" s="12">
        <v>81</v>
      </c>
      <c r="B89" s="22">
        <v>0</v>
      </c>
      <c r="C89" s="23" t="s">
        <v>240</v>
      </c>
      <c r="D89" s="24" t="s">
        <v>241</v>
      </c>
      <c r="E89" s="25" t="s">
        <v>153</v>
      </c>
      <c r="F89" s="26">
        <v>2.2100000000000002E-2</v>
      </c>
      <c r="G89" s="17"/>
      <c r="H89" s="27"/>
      <c r="I89" s="129"/>
      <c r="J89" s="128" t="e">
        <f>VLOOKUP(B89,[1]采购价格汇总表!$E$431:$F$461,2,0)</f>
        <v>#N/A</v>
      </c>
      <c r="K89" s="1"/>
      <c r="L89" s="1"/>
      <c r="M89" s="1"/>
      <c r="N89" s="26">
        <v>2.4799999999999999E-2</v>
      </c>
      <c r="O89" s="26">
        <v>2.2100000000000002E-2</v>
      </c>
      <c r="P89" s="1"/>
      <c r="Q89" s="2"/>
      <c r="R89" s="1"/>
      <c r="S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</row>
    <row r="90" spans="1:245" ht="15" customHeight="1">
      <c r="A90" s="12">
        <v>82</v>
      </c>
      <c r="B90" s="22" t="s">
        <v>242</v>
      </c>
      <c r="C90" s="23" t="s">
        <v>243</v>
      </c>
      <c r="D90" s="24" t="s">
        <v>244</v>
      </c>
      <c r="E90" s="25" t="s">
        <v>153</v>
      </c>
      <c r="F90" s="26">
        <v>6.3700000000000007E-2</v>
      </c>
      <c r="G90" s="17"/>
      <c r="H90" s="27"/>
      <c r="I90" s="129"/>
      <c r="J90" s="128" t="e">
        <f>VLOOKUP(B90,[1]采购价格汇总表!$E$431:$F$461,2,0)</f>
        <v>#N/A</v>
      </c>
      <c r="K90" s="1"/>
      <c r="L90" s="1"/>
      <c r="M90" s="1"/>
      <c r="N90" s="26">
        <v>6.8400000000000002E-2</v>
      </c>
      <c r="O90" s="26">
        <v>6.3700000000000007E-2</v>
      </c>
      <c r="P90" s="1"/>
      <c r="Q90" s="2"/>
      <c r="R90" s="1"/>
      <c r="S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</row>
    <row r="91" spans="1:245" ht="15" customHeight="1">
      <c r="A91" s="12">
        <v>83</v>
      </c>
      <c r="B91" s="22" t="s">
        <v>245</v>
      </c>
      <c r="C91" s="28" t="s">
        <v>246</v>
      </c>
      <c r="D91" s="24" t="s">
        <v>247</v>
      </c>
      <c r="E91" s="25" t="s">
        <v>153</v>
      </c>
      <c r="F91" s="26">
        <v>0.26500000000000001</v>
      </c>
      <c r="G91" s="17"/>
      <c r="H91" s="27"/>
      <c r="I91" s="129"/>
      <c r="J91" s="128" t="e">
        <f>VLOOKUP(B91,[1]采购价格汇总表!$E$431:$F$461,2,0)</f>
        <v>#N/A</v>
      </c>
      <c r="K91" s="1"/>
      <c r="L91" s="1"/>
      <c r="M91" s="1"/>
      <c r="N91" s="26">
        <v>0.26500000000000001</v>
      </c>
      <c r="O91" s="26">
        <v>0.26500000000000001</v>
      </c>
      <c r="P91" s="1"/>
      <c r="Q91" s="2"/>
      <c r="R91" s="1"/>
      <c r="S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</row>
    <row r="92" spans="1:245" ht="15" customHeight="1">
      <c r="A92" s="12">
        <v>84</v>
      </c>
      <c r="B92" s="22" t="s">
        <v>248</v>
      </c>
      <c r="C92" s="23" t="s">
        <v>249</v>
      </c>
      <c r="D92" s="24" t="s">
        <v>250</v>
      </c>
      <c r="E92" s="25" t="s">
        <v>153</v>
      </c>
      <c r="F92" s="26">
        <v>3.5400000000000001E-2</v>
      </c>
      <c r="G92" s="17"/>
      <c r="H92" s="27"/>
      <c r="I92" s="129"/>
      <c r="J92" s="128" t="e">
        <f>VLOOKUP(B92,[1]采购价格汇总表!$E$431:$F$461,2,0)</f>
        <v>#N/A</v>
      </c>
      <c r="K92" s="1"/>
      <c r="L92" s="1"/>
      <c r="M92" s="1"/>
      <c r="N92" s="26">
        <v>3.6799999999999999E-2</v>
      </c>
      <c r="O92" s="26">
        <v>3.5400000000000001E-2</v>
      </c>
      <c r="P92" s="1"/>
      <c r="Q92" s="2"/>
      <c r="R92" s="1"/>
      <c r="S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</row>
    <row r="93" spans="1:245" ht="15" customHeight="1">
      <c r="A93" s="12">
        <v>85</v>
      </c>
      <c r="B93" s="22" t="s">
        <v>251</v>
      </c>
      <c r="C93" s="23" t="s">
        <v>252</v>
      </c>
      <c r="D93" s="24" t="s">
        <v>253</v>
      </c>
      <c r="E93" s="25" t="s">
        <v>153</v>
      </c>
      <c r="F93" s="26">
        <v>3.9800000000000002E-2</v>
      </c>
      <c r="G93" s="17"/>
      <c r="H93" s="27"/>
      <c r="I93" s="129"/>
      <c r="J93" s="128" t="e">
        <f>VLOOKUP(B93,[1]采购价格汇总表!$E$431:$F$461,2,0)</f>
        <v>#N/A</v>
      </c>
      <c r="K93" s="1"/>
      <c r="L93" s="1"/>
      <c r="M93" s="1"/>
      <c r="N93" s="26">
        <v>4.2700000000000002E-2</v>
      </c>
      <c r="O93" s="26">
        <v>3.9800000000000002E-2</v>
      </c>
      <c r="P93" s="1"/>
      <c r="Q93" s="2"/>
      <c r="R93" s="1"/>
      <c r="S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</row>
    <row r="94" spans="1:245" ht="15" customHeight="1">
      <c r="A94" s="12">
        <v>86</v>
      </c>
      <c r="B94" s="22" t="s">
        <v>254</v>
      </c>
      <c r="C94" s="23" t="s">
        <v>255</v>
      </c>
      <c r="D94" s="24" t="s">
        <v>256</v>
      </c>
      <c r="E94" s="25" t="s">
        <v>153</v>
      </c>
      <c r="F94" s="26">
        <v>3.1E-2</v>
      </c>
      <c r="G94" s="17"/>
      <c r="H94" s="27"/>
      <c r="I94" s="129"/>
      <c r="J94" s="128" t="e">
        <f>VLOOKUP(B94,[1]采购价格汇总表!$E$431:$F$461,2,0)</f>
        <v>#N/A</v>
      </c>
      <c r="K94" s="1"/>
      <c r="L94" s="1"/>
      <c r="M94" s="1"/>
      <c r="N94" s="26">
        <v>3.2500000000000001E-2</v>
      </c>
      <c r="O94" s="26">
        <v>3.1E-2</v>
      </c>
      <c r="P94" s="1"/>
      <c r="Q94" s="2"/>
      <c r="R94" s="1"/>
      <c r="S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</row>
    <row r="95" spans="1:245" ht="15" customHeight="1">
      <c r="A95" s="12">
        <v>87</v>
      </c>
      <c r="B95" s="22"/>
      <c r="C95" s="23" t="s">
        <v>257</v>
      </c>
      <c r="D95" s="24" t="s">
        <v>258</v>
      </c>
      <c r="E95" s="25" t="s">
        <v>153</v>
      </c>
      <c r="F95" s="26">
        <v>6.3700000000000007E-2</v>
      </c>
      <c r="G95" s="17"/>
      <c r="H95" s="27"/>
      <c r="I95" s="129"/>
      <c r="J95" s="128" t="e">
        <f>VLOOKUP(B95,[1]采购价格汇总表!$E$431:$F$461,2,0)</f>
        <v>#N/A</v>
      </c>
      <c r="K95" s="1"/>
      <c r="L95" s="1"/>
      <c r="M95" s="1"/>
      <c r="N95" s="26">
        <v>6.8400000000000002E-2</v>
      </c>
      <c r="O95" s="26">
        <v>6.3700000000000007E-2</v>
      </c>
      <c r="P95" s="1"/>
      <c r="Q95" s="2"/>
      <c r="R95" s="1"/>
      <c r="S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</row>
    <row r="96" spans="1:245" ht="15" customHeight="1">
      <c r="A96" s="12">
        <v>88</v>
      </c>
      <c r="B96" s="22" t="s">
        <v>259</v>
      </c>
      <c r="C96" s="23" t="s">
        <v>260</v>
      </c>
      <c r="D96" s="24" t="s">
        <v>261</v>
      </c>
      <c r="E96" s="25" t="s">
        <v>153</v>
      </c>
      <c r="F96" s="26">
        <v>2.5600000000000001E-2</v>
      </c>
      <c r="G96" s="17"/>
      <c r="H96" s="27"/>
      <c r="I96" s="129"/>
      <c r="J96" s="128" t="e">
        <f>VLOOKUP(B96,[1]采购价格汇总表!$E$431:$F$461,2,0)</f>
        <v>#N/A</v>
      </c>
      <c r="K96" s="1"/>
      <c r="L96" s="1"/>
      <c r="M96" s="1"/>
      <c r="N96" s="26">
        <v>2.5600000000000001E-2</v>
      </c>
      <c r="O96" s="26">
        <v>2.5600000000000001E-2</v>
      </c>
      <c r="P96" s="1"/>
      <c r="Q96" s="2"/>
      <c r="R96" s="1"/>
      <c r="S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</row>
    <row r="97" spans="1:245" ht="15" customHeight="1">
      <c r="A97" s="12">
        <v>89</v>
      </c>
      <c r="B97" s="22" t="s">
        <v>262</v>
      </c>
      <c r="C97" s="23" t="s">
        <v>263</v>
      </c>
      <c r="D97" s="24" t="s">
        <v>264</v>
      </c>
      <c r="E97" s="25" t="s">
        <v>153</v>
      </c>
      <c r="F97" s="26">
        <v>6.4600000000000005E-2</v>
      </c>
      <c r="G97" s="17"/>
      <c r="H97" s="27"/>
      <c r="I97" s="129"/>
      <c r="J97" s="128" t="e">
        <f>VLOOKUP(B97,[1]采购价格汇总表!$E$431:$F$461,2,0)</f>
        <v>#N/A</v>
      </c>
      <c r="K97" s="1"/>
      <c r="L97" s="1"/>
      <c r="M97" s="1"/>
      <c r="N97" s="26">
        <v>6.6699999999999995E-2</v>
      </c>
      <c r="O97" s="26">
        <v>6.4600000000000005E-2</v>
      </c>
      <c r="P97" s="1"/>
      <c r="Q97" s="2"/>
      <c r="R97" s="1"/>
      <c r="S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</row>
    <row r="98" spans="1:245" ht="15" customHeight="1">
      <c r="A98" s="12">
        <v>90</v>
      </c>
      <c r="B98" s="22" t="s">
        <v>265</v>
      </c>
      <c r="C98" s="28" t="s">
        <v>266</v>
      </c>
      <c r="D98" s="24" t="s">
        <v>267</v>
      </c>
      <c r="E98" s="25" t="s">
        <v>153</v>
      </c>
      <c r="F98" s="26">
        <v>0.32</v>
      </c>
      <c r="G98" s="17"/>
      <c r="H98" s="27"/>
      <c r="I98" s="129"/>
      <c r="J98" s="128" t="e">
        <f>VLOOKUP(B98,[1]采购价格汇总表!$E$431:$F$461,2,0)</f>
        <v>#N/A</v>
      </c>
      <c r="K98" s="1"/>
      <c r="L98" s="1"/>
      <c r="M98" s="1"/>
      <c r="N98" s="26">
        <v>0.4103</v>
      </c>
      <c r="O98" s="26">
        <v>0.32</v>
      </c>
      <c r="P98" s="1"/>
      <c r="Q98" s="2"/>
      <c r="R98" s="1"/>
      <c r="S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</row>
    <row r="99" spans="1:245" ht="15" customHeight="1">
      <c r="A99" s="12">
        <v>91</v>
      </c>
      <c r="B99" s="22" t="s">
        <v>268</v>
      </c>
      <c r="C99" s="23" t="s">
        <v>269</v>
      </c>
      <c r="D99" s="24" t="s">
        <v>270</v>
      </c>
      <c r="E99" s="25" t="s">
        <v>153</v>
      </c>
      <c r="F99" s="26">
        <v>9.74E-2</v>
      </c>
      <c r="G99" s="17"/>
      <c r="H99" s="27"/>
      <c r="I99" s="129"/>
      <c r="J99" s="128" t="e">
        <f>VLOOKUP(B99,[1]采购价格汇总表!$E$431:$F$461,2,0)</f>
        <v>#N/A</v>
      </c>
      <c r="K99" s="1"/>
      <c r="L99" s="1"/>
      <c r="M99" s="1"/>
      <c r="N99" s="26">
        <v>9.74E-2</v>
      </c>
      <c r="O99" s="26">
        <v>9.74E-2</v>
      </c>
      <c r="P99" s="1"/>
      <c r="Q99" s="2"/>
      <c r="R99" s="1"/>
      <c r="S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</row>
    <row r="100" spans="1:245" ht="15" customHeight="1">
      <c r="A100" s="12">
        <v>92</v>
      </c>
      <c r="B100" s="22" t="s">
        <v>271</v>
      </c>
      <c r="C100" s="23" t="s">
        <v>272</v>
      </c>
      <c r="D100" s="24" t="s">
        <v>273</v>
      </c>
      <c r="E100" s="25" t="s">
        <v>153</v>
      </c>
      <c r="F100" s="26">
        <v>4.1000000000000002E-2</v>
      </c>
      <c r="G100" s="17"/>
      <c r="H100" s="27"/>
      <c r="I100" s="129"/>
      <c r="J100" s="128" t="e">
        <f>VLOOKUP(B100,[1]采购价格汇总表!$E$431:$F$461,2,0)</f>
        <v>#N/A</v>
      </c>
      <c r="K100" s="1"/>
      <c r="L100" s="1"/>
      <c r="M100" s="1"/>
      <c r="N100" s="26">
        <v>4.1000000000000002E-2</v>
      </c>
      <c r="O100" s="26">
        <v>4.1000000000000002E-2</v>
      </c>
      <c r="P100" s="1"/>
      <c r="Q100" s="2"/>
      <c r="R100" s="1"/>
      <c r="S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</row>
    <row r="101" spans="1:245" ht="15" customHeight="1">
      <c r="A101" s="12">
        <v>93</v>
      </c>
      <c r="B101" s="22" t="s">
        <v>274</v>
      </c>
      <c r="C101" s="28" t="s">
        <v>275</v>
      </c>
      <c r="D101" s="24" t="s">
        <v>276</v>
      </c>
      <c r="E101" s="25" t="s">
        <v>153</v>
      </c>
      <c r="F101" s="26">
        <v>9.7299999999999998E-2</v>
      </c>
      <c r="G101" s="17"/>
      <c r="H101" s="27"/>
      <c r="I101" s="129"/>
      <c r="J101" s="128" t="e">
        <f>VLOOKUP(B101,[1]采购价格汇总表!$E$431:$F$461,2,0)</f>
        <v>#N/A</v>
      </c>
      <c r="K101" s="1"/>
      <c r="L101" s="1"/>
      <c r="M101" s="1"/>
      <c r="N101" s="26">
        <v>0.1077</v>
      </c>
      <c r="O101" s="26">
        <v>9.7299999999999998E-2</v>
      </c>
      <c r="P101" s="1"/>
      <c r="Q101" s="2"/>
      <c r="R101" s="1"/>
      <c r="S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</row>
    <row r="102" spans="1:245" ht="15" customHeight="1">
      <c r="A102" s="12">
        <v>94</v>
      </c>
      <c r="B102" s="22" t="s">
        <v>277</v>
      </c>
      <c r="C102" s="23" t="s">
        <v>278</v>
      </c>
      <c r="D102" s="24" t="s">
        <v>279</v>
      </c>
      <c r="E102" s="25" t="s">
        <v>153</v>
      </c>
      <c r="F102" s="26">
        <v>6.9000000000000006E-2</v>
      </c>
      <c r="G102" s="17"/>
      <c r="H102" s="27"/>
      <c r="I102" s="129"/>
      <c r="J102" s="128" t="e">
        <f>VLOOKUP(B102,[1]采购价格汇总表!$E$431:$F$461,2,0)</f>
        <v>#N/A</v>
      </c>
      <c r="K102" s="1"/>
      <c r="L102" s="1"/>
      <c r="M102" s="1"/>
      <c r="N102" s="26">
        <v>7.2599999999999998E-2</v>
      </c>
      <c r="O102" s="26">
        <v>6.9000000000000006E-2</v>
      </c>
      <c r="P102" s="1"/>
      <c r="Q102" s="2"/>
      <c r="R102" s="1"/>
      <c r="S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</row>
    <row r="103" spans="1:245" ht="15" customHeight="1">
      <c r="A103" s="12">
        <v>95</v>
      </c>
      <c r="B103" s="22" t="s">
        <v>280</v>
      </c>
      <c r="C103" s="28" t="s">
        <v>281</v>
      </c>
      <c r="D103" s="24" t="s">
        <v>282</v>
      </c>
      <c r="E103" s="25" t="s">
        <v>157</v>
      </c>
      <c r="F103" s="26">
        <v>0.1137</v>
      </c>
      <c r="G103" s="17"/>
      <c r="H103" s="27"/>
      <c r="I103" s="129"/>
      <c r="J103" s="128" t="e">
        <f>VLOOKUP(B103,[1]采购价格汇总表!$E$431:$F$461,2,0)</f>
        <v>#N/A</v>
      </c>
      <c r="K103" s="1"/>
      <c r="L103" s="1"/>
      <c r="M103" s="1"/>
      <c r="N103" s="26">
        <v>0.1137</v>
      </c>
      <c r="O103" s="26">
        <v>0.1137</v>
      </c>
      <c r="P103" s="1"/>
      <c r="Q103" s="2"/>
      <c r="R103" s="1"/>
      <c r="S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</row>
    <row r="104" spans="1:245" ht="15" customHeight="1">
      <c r="A104" s="12">
        <v>96</v>
      </c>
      <c r="B104" s="22" t="s">
        <v>283</v>
      </c>
      <c r="C104" s="28" t="s">
        <v>284</v>
      </c>
      <c r="D104" s="24" t="s">
        <v>285</v>
      </c>
      <c r="E104" s="25" t="s">
        <v>157</v>
      </c>
      <c r="F104" s="26">
        <v>4.2000000000000003E-2</v>
      </c>
      <c r="G104" s="17"/>
      <c r="H104" s="27"/>
      <c r="I104" s="129"/>
      <c r="J104" s="128" t="e">
        <f>VLOOKUP(B104,[1]采购价格汇总表!$E$431:$F$461,2,0)</f>
        <v>#N/A</v>
      </c>
      <c r="K104" s="1"/>
      <c r="L104" s="1"/>
      <c r="M104" s="1"/>
      <c r="N104" s="26">
        <v>4.87E-2</v>
      </c>
      <c r="O104" s="26">
        <v>4.2000000000000003E-2</v>
      </c>
      <c r="P104" s="1"/>
      <c r="Q104" s="2"/>
      <c r="R104" s="1"/>
      <c r="S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</row>
    <row r="105" spans="1:245" ht="15" customHeight="1">
      <c r="A105" s="12">
        <v>97</v>
      </c>
      <c r="B105" s="22" t="s">
        <v>286</v>
      </c>
      <c r="C105" s="23" t="s">
        <v>287</v>
      </c>
      <c r="D105" s="24" t="s">
        <v>288</v>
      </c>
      <c r="E105" s="25" t="s">
        <v>157</v>
      </c>
      <c r="F105" s="26">
        <v>1.7000000000000001E-2</v>
      </c>
      <c r="G105" s="17"/>
      <c r="H105" s="27"/>
      <c r="I105" s="129"/>
      <c r="J105" s="128" t="e">
        <f>VLOOKUP(B105,[1]采购价格汇总表!$E$431:$F$461,2,0)</f>
        <v>#N/A</v>
      </c>
      <c r="K105" s="1"/>
      <c r="L105" s="1"/>
      <c r="M105" s="1"/>
      <c r="N105" s="26">
        <v>1.8800000000000001E-2</v>
      </c>
      <c r="O105" s="26">
        <v>1.7000000000000001E-2</v>
      </c>
      <c r="P105" s="1"/>
      <c r="Q105" s="2"/>
      <c r="R105" s="1"/>
      <c r="S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</row>
    <row r="106" spans="1:245" ht="15" customHeight="1">
      <c r="A106" s="12">
        <v>98</v>
      </c>
      <c r="B106" s="22" t="s">
        <v>289</v>
      </c>
      <c r="C106" s="23" t="s">
        <v>290</v>
      </c>
      <c r="D106" s="24" t="s">
        <v>291</v>
      </c>
      <c r="E106" s="25" t="s">
        <v>157</v>
      </c>
      <c r="F106" s="26">
        <v>0.20430000000000001</v>
      </c>
      <c r="G106" s="17"/>
      <c r="H106" s="27"/>
      <c r="I106" s="129"/>
      <c r="J106" s="128" t="e">
        <f>VLOOKUP(B106,[1]采购价格汇总表!$E$431:$F$461,2,0)</f>
        <v>#N/A</v>
      </c>
      <c r="K106" s="1"/>
      <c r="L106" s="1"/>
      <c r="M106" s="1"/>
      <c r="N106" s="26">
        <v>0.20430000000000001</v>
      </c>
      <c r="O106" s="26">
        <v>0.20430000000000001</v>
      </c>
      <c r="P106" s="1"/>
      <c r="Q106" s="2"/>
      <c r="R106" s="1"/>
      <c r="S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</row>
    <row r="107" spans="1:245" ht="15" customHeight="1">
      <c r="A107" s="12">
        <v>99</v>
      </c>
      <c r="B107" s="22" t="s">
        <v>292</v>
      </c>
      <c r="C107" s="23" t="s">
        <v>293</v>
      </c>
      <c r="D107" s="24" t="s">
        <v>294</v>
      </c>
      <c r="E107" s="25" t="s">
        <v>153</v>
      </c>
      <c r="F107" s="26">
        <v>0.21060000000000001</v>
      </c>
      <c r="G107" s="17"/>
      <c r="H107" s="27"/>
      <c r="I107" s="129"/>
      <c r="J107" s="128" t="e">
        <f>VLOOKUP(B107,[1]采购价格汇总表!$E$431:$F$461,2,0)</f>
        <v>#N/A</v>
      </c>
      <c r="K107" s="1"/>
      <c r="L107" s="1"/>
      <c r="M107" s="1"/>
      <c r="N107" s="26">
        <v>0.2205</v>
      </c>
      <c r="O107" s="26">
        <v>0.21060000000000001</v>
      </c>
      <c r="P107" s="1"/>
      <c r="Q107" s="2"/>
      <c r="R107" s="1"/>
      <c r="S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</row>
    <row r="108" spans="1:245" ht="15" customHeight="1">
      <c r="A108" s="12">
        <v>100</v>
      </c>
      <c r="B108" s="22" t="s">
        <v>295</v>
      </c>
      <c r="C108" s="28" t="s">
        <v>296</v>
      </c>
      <c r="D108" s="24" t="s">
        <v>297</v>
      </c>
      <c r="E108" s="25" t="s">
        <v>153</v>
      </c>
      <c r="F108" s="26">
        <v>0.31</v>
      </c>
      <c r="G108" s="17"/>
      <c r="H108" s="27"/>
      <c r="I108" s="129"/>
      <c r="J108" s="128" t="e">
        <f>VLOOKUP(B108,[1]采购价格汇总表!$E$431:$F$461,2,0)</f>
        <v>#N/A</v>
      </c>
      <c r="K108" s="1"/>
      <c r="L108" s="1"/>
      <c r="M108" s="1"/>
      <c r="N108" s="26">
        <v>0.33329999999999999</v>
      </c>
      <c r="O108" s="26">
        <v>0.31</v>
      </c>
      <c r="P108" s="1"/>
      <c r="Q108" s="2"/>
      <c r="R108" s="1"/>
      <c r="S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</row>
    <row r="109" spans="1:245" ht="15" customHeight="1">
      <c r="A109" s="12">
        <v>101</v>
      </c>
      <c r="B109" s="22" t="s">
        <v>298</v>
      </c>
      <c r="C109" s="28" t="s">
        <v>299</v>
      </c>
      <c r="D109" s="24" t="s">
        <v>300</v>
      </c>
      <c r="E109" s="25" t="s">
        <v>153</v>
      </c>
      <c r="F109" s="26">
        <v>8.5500000000000007E-2</v>
      </c>
      <c r="G109" s="17"/>
      <c r="H109" s="27"/>
      <c r="I109" s="129"/>
      <c r="J109" s="128" t="e">
        <f>VLOOKUP(B109,[1]采购价格汇总表!$E$431:$F$461,2,0)</f>
        <v>#N/A</v>
      </c>
      <c r="K109" s="1"/>
      <c r="L109" s="1"/>
      <c r="M109" s="1"/>
      <c r="N109" s="26">
        <v>8.5500000000000007E-2</v>
      </c>
      <c r="O109" s="26">
        <v>8.5500000000000007E-2</v>
      </c>
      <c r="P109" s="1"/>
      <c r="Q109" s="2"/>
      <c r="R109" s="1"/>
      <c r="S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</row>
    <row r="110" spans="1:245" ht="15" customHeight="1">
      <c r="A110" s="12">
        <v>102</v>
      </c>
      <c r="B110" s="22" t="s">
        <v>301</v>
      </c>
      <c r="C110" s="23" t="s">
        <v>302</v>
      </c>
      <c r="D110" s="24" t="s">
        <v>303</v>
      </c>
      <c r="E110" s="25" t="s">
        <v>153</v>
      </c>
      <c r="F110" s="26">
        <v>0.99119999999999997</v>
      </c>
      <c r="G110" s="17"/>
      <c r="H110" s="27"/>
      <c r="I110" s="129"/>
      <c r="J110" s="128" t="e">
        <f>VLOOKUP(B110,[1]采购价格汇总表!$E$431:$F$461,2,0)</f>
        <v>#N/A</v>
      </c>
      <c r="K110" s="1"/>
      <c r="L110" s="1"/>
      <c r="M110" s="1"/>
      <c r="N110" s="26">
        <v>1.0256000000000001</v>
      </c>
      <c r="O110" s="26">
        <v>0.99119999999999997</v>
      </c>
      <c r="P110" s="1"/>
      <c r="Q110" s="2"/>
      <c r="R110" s="1"/>
      <c r="S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</row>
    <row r="111" spans="1:245" ht="15" customHeight="1">
      <c r="A111" s="12">
        <v>103</v>
      </c>
      <c r="B111" s="22"/>
      <c r="C111" s="23" t="s">
        <v>304</v>
      </c>
      <c r="D111" s="24" t="s">
        <v>305</v>
      </c>
      <c r="E111" s="25" t="s">
        <v>153</v>
      </c>
      <c r="F111" s="26">
        <v>6.8400000000000002E-2</v>
      </c>
      <c r="G111" s="17"/>
      <c r="H111" s="27"/>
      <c r="I111" s="129"/>
      <c r="J111" s="128" t="e">
        <f>VLOOKUP(B111,[1]采购价格汇总表!$E$431:$F$461,2,0)</f>
        <v>#N/A</v>
      </c>
      <c r="K111" s="1"/>
      <c r="L111" s="1"/>
      <c r="M111" s="1"/>
      <c r="N111" s="26">
        <v>6.8400000000000002E-2</v>
      </c>
      <c r="O111" s="26">
        <v>6.8400000000000002E-2</v>
      </c>
      <c r="P111" s="1"/>
      <c r="Q111" s="2"/>
      <c r="R111" s="1"/>
      <c r="S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</row>
    <row r="112" spans="1:245" ht="15" customHeight="1">
      <c r="A112" s="12">
        <v>104</v>
      </c>
      <c r="B112" s="22" t="s">
        <v>306</v>
      </c>
      <c r="C112" s="23" t="s">
        <v>307</v>
      </c>
      <c r="D112" s="24" t="s">
        <v>308</v>
      </c>
      <c r="E112" s="25" t="s">
        <v>157</v>
      </c>
      <c r="F112" s="26">
        <v>8.8499999999999995E-2</v>
      </c>
      <c r="G112" s="17"/>
      <c r="H112" s="27"/>
      <c r="I112" s="129"/>
      <c r="J112" s="128" t="e">
        <f>VLOOKUP(B112,[1]采购价格汇总表!$E$431:$F$461,2,0)</f>
        <v>#N/A</v>
      </c>
      <c r="K112" s="1"/>
      <c r="L112" s="1"/>
      <c r="M112" s="1"/>
      <c r="N112" s="26">
        <v>8.9700000000000002E-2</v>
      </c>
      <c r="O112" s="26">
        <v>8.8499999999999995E-2</v>
      </c>
      <c r="P112" s="1"/>
      <c r="Q112" s="2"/>
      <c r="R112" s="1"/>
      <c r="S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</row>
    <row r="113" spans="1:245" ht="15" customHeight="1">
      <c r="A113" s="12">
        <v>105</v>
      </c>
      <c r="B113" s="22" t="s">
        <v>309</v>
      </c>
      <c r="C113" s="23" t="s">
        <v>310</v>
      </c>
      <c r="D113" s="24" t="s">
        <v>311</v>
      </c>
      <c r="E113" s="25" t="s">
        <v>153</v>
      </c>
      <c r="F113" s="26">
        <v>2.2200000000000001E-2</v>
      </c>
      <c r="G113" s="17"/>
      <c r="H113" s="27"/>
      <c r="I113" s="129"/>
      <c r="J113" s="128" t="e">
        <f>VLOOKUP(B113,[1]采购价格汇总表!$E$431:$F$461,2,0)</f>
        <v>#N/A</v>
      </c>
      <c r="K113" s="1"/>
      <c r="L113" s="1"/>
      <c r="M113" s="1"/>
      <c r="N113" s="26">
        <v>2.2200000000000001E-2</v>
      </c>
      <c r="O113" s="26">
        <v>2.2200000000000001E-2</v>
      </c>
      <c r="P113" s="1"/>
      <c r="Q113" s="2"/>
      <c r="R113" s="1"/>
      <c r="S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</row>
    <row r="114" spans="1:245" ht="15" customHeight="1">
      <c r="A114" s="12">
        <v>106</v>
      </c>
      <c r="B114" s="22" t="s">
        <v>312</v>
      </c>
      <c r="C114" s="23" t="s">
        <v>313</v>
      </c>
      <c r="D114" s="24" t="s">
        <v>314</v>
      </c>
      <c r="E114" s="25" t="s">
        <v>153</v>
      </c>
      <c r="F114" s="26">
        <v>6.1899999999999997E-2</v>
      </c>
      <c r="G114" s="17"/>
      <c r="H114" s="27"/>
      <c r="I114" s="129"/>
      <c r="J114" s="128" t="e">
        <f>VLOOKUP(B114,[1]采购价格汇总表!$E$431:$F$461,2,0)</f>
        <v>#N/A</v>
      </c>
      <c r="K114" s="1"/>
      <c r="L114" s="1"/>
      <c r="M114" s="1"/>
      <c r="N114" s="26">
        <v>6.5000000000000002E-2</v>
      </c>
      <c r="O114" s="26">
        <v>6.1899999999999997E-2</v>
      </c>
      <c r="P114" s="1"/>
      <c r="Q114" s="2"/>
      <c r="R114" s="1"/>
      <c r="S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</row>
    <row r="115" spans="1:245" ht="15" customHeight="1">
      <c r="A115" s="12">
        <v>107</v>
      </c>
      <c r="B115" s="22" t="s">
        <v>315</v>
      </c>
      <c r="C115" s="23" t="s">
        <v>316</v>
      </c>
      <c r="D115" s="24" t="s">
        <v>317</v>
      </c>
      <c r="E115" s="25" t="s">
        <v>16</v>
      </c>
      <c r="F115" s="26">
        <v>8.8499999999999995E-2</v>
      </c>
      <c r="G115" s="17"/>
      <c r="H115" s="27"/>
      <c r="I115" s="129"/>
      <c r="J115" s="128" t="e">
        <f>VLOOKUP(B115,[1]采购价格汇总表!$E$431:$F$461,2,0)</f>
        <v>#N/A</v>
      </c>
      <c r="K115" s="1"/>
      <c r="L115" s="1"/>
      <c r="M115" s="1"/>
      <c r="N115" s="26">
        <v>9.8299999999999998E-2</v>
      </c>
      <c r="O115" s="26">
        <v>8.8499999999999995E-2</v>
      </c>
      <c r="P115" s="1"/>
      <c r="Q115" s="2"/>
      <c r="R115" s="1"/>
      <c r="S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</row>
    <row r="116" spans="1:245" ht="15" customHeight="1">
      <c r="A116" s="12">
        <v>108</v>
      </c>
      <c r="B116" s="22" t="s">
        <v>318</v>
      </c>
      <c r="C116" s="23" t="s">
        <v>319</v>
      </c>
      <c r="D116" s="24" t="s">
        <v>320</v>
      </c>
      <c r="E116" s="25" t="s">
        <v>153</v>
      </c>
      <c r="F116" s="26">
        <v>0.1239</v>
      </c>
      <c r="G116" s="17"/>
      <c r="H116" s="27"/>
      <c r="I116" s="129"/>
      <c r="J116" s="128" t="e">
        <f>VLOOKUP(B116,[1]采购价格汇总表!$E$431:$F$461,2,0)</f>
        <v>#N/A</v>
      </c>
      <c r="K116" s="1"/>
      <c r="L116" s="1"/>
      <c r="M116" s="1"/>
      <c r="N116" s="26">
        <v>0.1239</v>
      </c>
      <c r="O116" s="26">
        <v>0.1239</v>
      </c>
      <c r="P116" s="1"/>
      <c r="Q116" s="2"/>
      <c r="R116" s="1"/>
      <c r="S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</row>
    <row r="117" spans="1:245" ht="15" customHeight="1">
      <c r="A117" s="12">
        <v>109</v>
      </c>
      <c r="B117" s="22" t="s">
        <v>321</v>
      </c>
      <c r="C117" s="23" t="s">
        <v>322</v>
      </c>
      <c r="D117" s="24" t="s">
        <v>323</v>
      </c>
      <c r="E117" s="25" t="s">
        <v>153</v>
      </c>
      <c r="F117" s="26">
        <v>1.06E-2</v>
      </c>
      <c r="G117" s="17"/>
      <c r="H117" s="27"/>
      <c r="I117" s="129"/>
      <c r="J117" s="128" t="e">
        <f>VLOOKUP(B117,[1]采购价格汇总表!$E$431:$F$461,2,0)</f>
        <v>#N/A</v>
      </c>
      <c r="K117" s="1"/>
      <c r="L117" s="1"/>
      <c r="M117" s="1"/>
      <c r="N117" s="26">
        <v>1.2800000000000001E-2</v>
      </c>
      <c r="O117" s="26">
        <v>1.06E-2</v>
      </c>
      <c r="P117" s="1"/>
      <c r="Q117" s="2"/>
      <c r="R117" s="1"/>
      <c r="S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</row>
    <row r="118" spans="1:245" ht="15" customHeight="1">
      <c r="A118" s="12">
        <v>110</v>
      </c>
      <c r="B118" s="22" t="s">
        <v>324</v>
      </c>
      <c r="C118" s="23" t="s">
        <v>325</v>
      </c>
      <c r="D118" s="24" t="s">
        <v>326</v>
      </c>
      <c r="E118" s="25" t="s">
        <v>153</v>
      </c>
      <c r="F118" s="26">
        <v>6.1899999999999997E-2</v>
      </c>
      <c r="G118" s="17"/>
      <c r="H118" s="27"/>
      <c r="I118" s="129"/>
      <c r="J118" s="128" t="e">
        <f>VLOOKUP(B118,[1]采购价格汇总表!$E$431:$F$461,2,0)</f>
        <v>#N/A</v>
      </c>
      <c r="K118" s="1"/>
      <c r="L118" s="1"/>
      <c r="M118" s="1"/>
      <c r="N118" s="26">
        <v>6.7500000000000004E-2</v>
      </c>
      <c r="O118" s="26">
        <v>6.1899999999999997E-2</v>
      </c>
      <c r="P118" s="1"/>
      <c r="Q118" s="2"/>
      <c r="R118" s="1"/>
      <c r="S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</row>
    <row r="119" spans="1:245" ht="15" customHeight="1">
      <c r="A119" s="12">
        <v>111</v>
      </c>
      <c r="B119" s="22" t="s">
        <v>327</v>
      </c>
      <c r="C119" s="23" t="s">
        <v>328</v>
      </c>
      <c r="D119" s="24" t="s">
        <v>329</v>
      </c>
      <c r="E119" s="25" t="s">
        <v>153</v>
      </c>
      <c r="F119" s="26">
        <v>0.19650000000000001</v>
      </c>
      <c r="G119" s="17"/>
      <c r="H119" s="27"/>
      <c r="I119" s="129"/>
      <c r="J119" s="128" t="e">
        <f>VLOOKUP(B119,[1]采购价格汇总表!$E$431:$F$461,2,0)</f>
        <v>#N/A</v>
      </c>
      <c r="K119" s="1"/>
      <c r="L119" s="1"/>
      <c r="M119" s="1"/>
      <c r="N119" s="26">
        <v>0.1966</v>
      </c>
      <c r="O119" s="26">
        <v>0.19650000000000001</v>
      </c>
      <c r="P119" s="1"/>
      <c r="Q119" s="2"/>
      <c r="R119" s="1"/>
      <c r="S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</row>
    <row r="120" spans="1:245" ht="15" customHeight="1">
      <c r="A120" s="12">
        <v>112</v>
      </c>
      <c r="B120" s="22" t="s">
        <v>330</v>
      </c>
      <c r="C120" s="23" t="s">
        <v>331</v>
      </c>
      <c r="D120" s="24" t="s">
        <v>332</v>
      </c>
      <c r="E120" s="25" t="s">
        <v>333</v>
      </c>
      <c r="F120" s="26">
        <v>8.8499999999999995E-2</v>
      </c>
      <c r="G120" s="17"/>
      <c r="H120" s="27"/>
      <c r="I120" s="129"/>
      <c r="J120" s="128" t="e">
        <f>VLOOKUP(B120,[1]采购价格汇总表!$E$431:$F$461,2,0)</f>
        <v>#N/A</v>
      </c>
      <c r="K120" s="1"/>
      <c r="L120" s="1"/>
      <c r="M120" s="1"/>
      <c r="N120" s="26">
        <v>9.4E-2</v>
      </c>
      <c r="O120" s="26">
        <v>8.8499999999999995E-2</v>
      </c>
      <c r="P120" s="1"/>
      <c r="Q120" s="2"/>
      <c r="R120" s="1"/>
      <c r="S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</row>
    <row r="121" spans="1:245" ht="15" customHeight="1">
      <c r="A121" s="12">
        <v>113</v>
      </c>
      <c r="B121" s="22" t="s">
        <v>334</v>
      </c>
      <c r="C121" s="23" t="s">
        <v>335</v>
      </c>
      <c r="D121" s="24" t="s">
        <v>336</v>
      </c>
      <c r="E121" s="25" t="s">
        <v>153</v>
      </c>
      <c r="F121" s="26">
        <v>0.19400000000000001</v>
      </c>
      <c r="G121" s="17"/>
      <c r="H121" s="27"/>
      <c r="I121" s="129"/>
      <c r="J121" s="128" t="e">
        <f>VLOOKUP(B121,[1]采购价格汇总表!$E$431:$F$461,2,0)</f>
        <v>#N/A</v>
      </c>
      <c r="K121" s="1"/>
      <c r="L121" s="1"/>
      <c r="M121" s="1"/>
      <c r="N121" s="26">
        <v>0.22559999999999999</v>
      </c>
      <c r="O121" s="26">
        <v>0.19400000000000001</v>
      </c>
      <c r="P121" s="1"/>
      <c r="Q121" s="2"/>
      <c r="R121" s="1"/>
      <c r="S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</row>
    <row r="122" spans="1:245" ht="15" customHeight="1">
      <c r="A122" s="12">
        <v>114</v>
      </c>
      <c r="B122" s="22" t="s">
        <v>337</v>
      </c>
      <c r="C122" s="23" t="s">
        <v>338</v>
      </c>
      <c r="D122" s="24" t="s">
        <v>339</v>
      </c>
      <c r="E122" s="25" t="s">
        <v>153</v>
      </c>
      <c r="F122" s="26">
        <v>0.14599999999999999</v>
      </c>
      <c r="G122" s="17"/>
      <c r="H122" s="27"/>
      <c r="I122" s="129"/>
      <c r="J122" s="128" t="e">
        <f>VLOOKUP(B122,[1]采购价格汇总表!$E$431:$F$461,2,0)</f>
        <v>#N/A</v>
      </c>
      <c r="K122" s="1"/>
      <c r="L122" s="1"/>
      <c r="M122" s="1"/>
      <c r="N122" s="26">
        <v>0.16239999999999999</v>
      </c>
      <c r="O122" s="26">
        <v>0.14599999999999999</v>
      </c>
      <c r="P122" s="1"/>
      <c r="Q122" s="2"/>
      <c r="R122" s="1"/>
      <c r="S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</row>
    <row r="123" spans="1:245" ht="15" customHeight="1">
      <c r="A123" s="12">
        <v>115</v>
      </c>
      <c r="B123" s="22"/>
      <c r="C123" s="23" t="s">
        <v>340</v>
      </c>
      <c r="D123" s="24" t="s">
        <v>341</v>
      </c>
      <c r="E123" s="25" t="s">
        <v>153</v>
      </c>
      <c r="F123" s="26">
        <v>0.30969999999999998</v>
      </c>
      <c r="G123" s="17"/>
      <c r="H123" s="27"/>
      <c r="I123" s="129"/>
      <c r="J123" s="128" t="e">
        <f>VLOOKUP(B123,[1]采购价格汇总表!$E$431:$F$461,2,0)</f>
        <v>#N/A</v>
      </c>
      <c r="K123" s="1"/>
      <c r="L123" s="1"/>
      <c r="M123" s="1"/>
      <c r="N123" s="26">
        <v>0.32479999999999998</v>
      </c>
      <c r="O123" s="26">
        <v>0.30969999999999998</v>
      </c>
      <c r="P123" s="1"/>
      <c r="Q123" s="2"/>
      <c r="R123" s="1"/>
      <c r="S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</row>
    <row r="124" spans="1:245" ht="15" customHeight="1">
      <c r="A124" s="12">
        <v>116</v>
      </c>
      <c r="B124" s="22"/>
      <c r="C124" s="23" t="s">
        <v>342</v>
      </c>
      <c r="D124" s="24" t="s">
        <v>343</v>
      </c>
      <c r="E124" s="25" t="s">
        <v>153</v>
      </c>
      <c r="F124" s="26">
        <v>2.9899999999999999E-2</v>
      </c>
      <c r="G124" s="17"/>
      <c r="H124" s="27"/>
      <c r="I124" s="129"/>
      <c r="J124" s="128" t="e">
        <f>VLOOKUP(B124,[1]采购价格汇总表!$E$431:$F$461,2,0)</f>
        <v>#N/A</v>
      </c>
      <c r="K124" s="1"/>
      <c r="L124" s="1"/>
      <c r="M124" s="1"/>
      <c r="N124" s="26">
        <v>2.9899999999999999E-2</v>
      </c>
      <c r="O124" s="26">
        <v>2.9899999999999999E-2</v>
      </c>
      <c r="P124" s="1"/>
      <c r="Q124" s="2"/>
      <c r="R124" s="1"/>
      <c r="S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</row>
    <row r="125" spans="1:245" ht="15" customHeight="1">
      <c r="A125" s="12">
        <v>117</v>
      </c>
      <c r="B125" s="22"/>
      <c r="C125" s="23" t="s">
        <v>344</v>
      </c>
      <c r="D125" s="24" t="s">
        <v>345</v>
      </c>
      <c r="E125" s="25" t="s">
        <v>153</v>
      </c>
      <c r="F125" s="26">
        <v>5.3100000000000001E-2</v>
      </c>
      <c r="G125" s="17"/>
      <c r="H125" s="27"/>
      <c r="I125" s="129"/>
      <c r="J125" s="128" t="e">
        <f>VLOOKUP(B125,[1]采购价格汇总表!$E$431:$F$461,2,0)</f>
        <v>#N/A</v>
      </c>
      <c r="K125" s="1"/>
      <c r="L125" s="1"/>
      <c r="M125" s="1"/>
      <c r="N125" s="26">
        <v>5.5599999999999997E-2</v>
      </c>
      <c r="O125" s="26">
        <v>5.3100000000000001E-2</v>
      </c>
      <c r="P125" s="1"/>
      <c r="Q125" s="2"/>
      <c r="R125" s="1"/>
      <c r="S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</row>
    <row r="126" spans="1:245" ht="15" customHeight="1">
      <c r="A126" s="12">
        <v>118</v>
      </c>
      <c r="B126" s="22" t="s">
        <v>346</v>
      </c>
      <c r="C126" s="23" t="s">
        <v>347</v>
      </c>
      <c r="D126" s="24" t="s">
        <v>348</v>
      </c>
      <c r="E126" s="25" t="s">
        <v>153</v>
      </c>
      <c r="F126" s="26">
        <v>0.2</v>
      </c>
      <c r="G126" s="17"/>
      <c r="H126" s="27"/>
      <c r="I126" s="129"/>
      <c r="J126" s="128" t="str">
        <f>VLOOKUP(B126,[1]采购价格汇总表!$E$431:$F$461,2,0)</f>
        <v>全金属六角法兰面锁紧螺母M8镀黑锌</v>
      </c>
      <c r="K126" s="1"/>
      <c r="L126" s="1"/>
      <c r="M126" s="1"/>
      <c r="N126" s="26">
        <v>0.2205</v>
      </c>
      <c r="O126" s="26">
        <v>0.2</v>
      </c>
      <c r="P126" s="1"/>
      <c r="Q126" s="2"/>
      <c r="R126" s="1"/>
      <c r="S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</row>
    <row r="127" spans="1:245" ht="15" customHeight="1">
      <c r="A127" s="12">
        <v>119</v>
      </c>
      <c r="B127" s="22" t="s">
        <v>349</v>
      </c>
      <c r="C127" s="28" t="s">
        <v>350</v>
      </c>
      <c r="D127" s="24" t="s">
        <v>351</v>
      </c>
      <c r="E127" s="25" t="s">
        <v>153</v>
      </c>
      <c r="F127" s="26">
        <v>6.5199999999999994E-2</v>
      </c>
      <c r="G127" s="17"/>
      <c r="H127" s="27"/>
      <c r="I127" s="129"/>
      <c r="J127" s="128" t="e">
        <f>VLOOKUP(B127,[1]采购价格汇总表!$E$431:$F$461,2,0)</f>
        <v>#N/A</v>
      </c>
      <c r="K127" s="1"/>
      <c r="L127" s="1"/>
      <c r="M127" s="1"/>
      <c r="N127" s="26">
        <v>6.9199999999999998E-2</v>
      </c>
      <c r="O127" s="26">
        <v>6.5199999999999994E-2</v>
      </c>
      <c r="P127" s="1"/>
      <c r="Q127" s="2"/>
      <c r="R127" s="1"/>
      <c r="S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</row>
    <row r="128" spans="1:245" ht="15" customHeight="1">
      <c r="A128" s="12">
        <v>120</v>
      </c>
      <c r="B128" s="22" t="s">
        <v>352</v>
      </c>
      <c r="C128" s="23" t="s">
        <v>353</v>
      </c>
      <c r="D128" s="24" t="s">
        <v>354</v>
      </c>
      <c r="E128" s="25" t="s">
        <v>153</v>
      </c>
      <c r="F128" s="26">
        <v>3.3000000000000002E-2</v>
      </c>
      <c r="G128" s="17"/>
      <c r="H128" s="27"/>
      <c r="I128" s="129"/>
      <c r="J128" s="128" t="e">
        <f>VLOOKUP(B128,[1]采购价格汇总表!$E$431:$F$461,2,0)</f>
        <v>#N/A</v>
      </c>
      <c r="K128" s="1"/>
      <c r="L128" s="1"/>
      <c r="M128" s="1"/>
      <c r="N128" s="26">
        <v>3.6799999999999999E-2</v>
      </c>
      <c r="O128" s="26">
        <v>3.3000000000000002E-2</v>
      </c>
      <c r="P128" s="1"/>
      <c r="Q128" s="2"/>
      <c r="R128" s="1"/>
      <c r="S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</row>
    <row r="129" spans="1:245" ht="15" customHeight="1">
      <c r="A129" s="12">
        <v>121</v>
      </c>
      <c r="B129" s="22" t="s">
        <v>355</v>
      </c>
      <c r="C129" s="23" t="s">
        <v>356</v>
      </c>
      <c r="D129" s="24" t="s">
        <v>357</v>
      </c>
      <c r="E129" s="25" t="s">
        <v>153</v>
      </c>
      <c r="F129" s="26">
        <v>9.7299999999999998E-2</v>
      </c>
      <c r="G129" s="17"/>
      <c r="H129" s="27"/>
      <c r="I129" s="129"/>
      <c r="J129" s="128" t="e">
        <f>VLOOKUP(B129,[1]采购价格汇总表!$E$431:$F$461,2,0)</f>
        <v>#N/A</v>
      </c>
      <c r="K129" s="1"/>
      <c r="L129" s="1"/>
      <c r="M129" s="1"/>
      <c r="N129" s="26">
        <v>0.1043</v>
      </c>
      <c r="O129" s="26">
        <v>9.7299999999999998E-2</v>
      </c>
      <c r="P129" s="1"/>
      <c r="Q129" s="2"/>
      <c r="R129" s="1"/>
      <c r="S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</row>
    <row r="130" spans="1:245" ht="15" customHeight="1">
      <c r="A130" s="12">
        <v>122</v>
      </c>
      <c r="B130" s="22" t="s">
        <v>358</v>
      </c>
      <c r="C130" s="28" t="s">
        <v>359</v>
      </c>
      <c r="D130" s="24" t="s">
        <v>360</v>
      </c>
      <c r="E130" s="25" t="s">
        <v>16</v>
      </c>
      <c r="F130" s="26">
        <v>3.1E-2</v>
      </c>
      <c r="G130" s="17"/>
      <c r="H130" s="27"/>
      <c r="I130" s="129"/>
      <c r="J130" s="128" t="e">
        <f>VLOOKUP(B130,[1]采购价格汇总表!$E$431:$F$461,2,0)</f>
        <v>#N/A</v>
      </c>
      <c r="K130" s="1"/>
      <c r="L130" s="1"/>
      <c r="M130" s="1"/>
      <c r="N130" s="26">
        <v>2.6499999999999999E-2</v>
      </c>
      <c r="O130" s="26">
        <v>3.1E-2</v>
      </c>
      <c r="P130" s="1"/>
      <c r="Q130" s="2"/>
      <c r="R130" s="1"/>
      <c r="S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</row>
    <row r="131" spans="1:245" ht="15" customHeight="1">
      <c r="A131" s="12">
        <v>123</v>
      </c>
      <c r="B131" s="22" t="s">
        <v>361</v>
      </c>
      <c r="C131" s="28" t="s">
        <v>362</v>
      </c>
      <c r="D131" s="24" t="s">
        <v>363</v>
      </c>
      <c r="E131" s="25" t="s">
        <v>16</v>
      </c>
      <c r="F131" s="26">
        <v>1.2800000000000001E-2</v>
      </c>
      <c r="G131" s="17"/>
      <c r="H131" s="27"/>
      <c r="I131" s="129"/>
      <c r="J131" s="128" t="e">
        <f>VLOOKUP(B131,[1]采购价格汇总表!$E$431:$F$461,2,0)</f>
        <v>#N/A</v>
      </c>
      <c r="K131" s="1"/>
      <c r="L131" s="1"/>
      <c r="M131" s="1"/>
      <c r="N131" s="26">
        <v>1.32E-2</v>
      </c>
      <c r="O131" s="26">
        <v>1.2800000000000001E-2</v>
      </c>
      <c r="P131" s="1"/>
      <c r="Q131" s="2"/>
      <c r="R131" s="1"/>
      <c r="S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</row>
    <row r="132" spans="1:245" ht="15" customHeight="1">
      <c r="A132" s="12">
        <v>124</v>
      </c>
      <c r="B132" s="22"/>
      <c r="C132" s="23" t="s">
        <v>364</v>
      </c>
      <c r="D132" s="24" t="s">
        <v>365</v>
      </c>
      <c r="E132" s="25" t="s">
        <v>16</v>
      </c>
      <c r="F132" s="26">
        <v>1.4200000000000001E-2</v>
      </c>
      <c r="G132" s="17"/>
      <c r="H132" s="27"/>
      <c r="I132" s="129"/>
      <c r="J132" s="128" t="e">
        <f>VLOOKUP(B132,[1]采购价格汇总表!$E$431:$F$461,2,0)</f>
        <v>#N/A</v>
      </c>
      <c r="K132" s="1"/>
      <c r="L132" s="1"/>
      <c r="M132" s="1"/>
      <c r="N132" s="26">
        <v>1.4999999999999999E-2</v>
      </c>
      <c r="O132" s="26">
        <v>1.4200000000000001E-2</v>
      </c>
      <c r="P132" s="1"/>
      <c r="Q132" s="2"/>
      <c r="R132" s="1"/>
      <c r="S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</row>
    <row r="133" spans="1:245" ht="15" customHeight="1">
      <c r="A133" s="12">
        <v>125</v>
      </c>
      <c r="B133" s="22"/>
      <c r="C133" s="23" t="s">
        <v>366</v>
      </c>
      <c r="D133" s="24" t="s">
        <v>367</v>
      </c>
      <c r="E133" s="25" t="s">
        <v>16</v>
      </c>
      <c r="F133" s="26">
        <v>2.3900000000000001E-2</v>
      </c>
      <c r="G133" s="17"/>
      <c r="H133" s="27"/>
      <c r="I133" s="129"/>
      <c r="J133" s="128" t="e">
        <f>VLOOKUP(B133,[1]采购价格汇总表!$E$431:$F$461,2,0)</f>
        <v>#N/A</v>
      </c>
      <c r="K133" s="1"/>
      <c r="L133" s="1"/>
      <c r="M133" s="1"/>
      <c r="N133" s="26">
        <v>2.4799999999999999E-2</v>
      </c>
      <c r="O133" s="26">
        <v>2.3900000000000001E-2</v>
      </c>
      <c r="P133" s="1"/>
      <c r="Q133" s="2"/>
      <c r="R133" s="1"/>
      <c r="S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</row>
    <row r="134" spans="1:245" ht="15" customHeight="1">
      <c r="A134" s="12">
        <v>126</v>
      </c>
      <c r="B134" s="22" t="s">
        <v>368</v>
      </c>
      <c r="C134" s="28" t="s">
        <v>369</v>
      </c>
      <c r="D134" s="24" t="s">
        <v>370</v>
      </c>
      <c r="E134" s="25" t="s">
        <v>16</v>
      </c>
      <c r="F134" s="26">
        <v>2.1399999999999999E-2</v>
      </c>
      <c r="G134" s="17"/>
      <c r="H134" s="27"/>
      <c r="I134" s="129"/>
      <c r="J134" s="128" t="e">
        <f>VLOOKUP(B134,[1]采购价格汇总表!$E$431:$F$461,2,0)</f>
        <v>#N/A</v>
      </c>
      <c r="K134" s="1"/>
      <c r="L134" s="1"/>
      <c r="M134" s="1"/>
      <c r="N134" s="26">
        <v>2.1399999999999999E-2</v>
      </c>
      <c r="O134" s="26">
        <v>2.1399999999999999E-2</v>
      </c>
      <c r="P134" s="1"/>
      <c r="Q134" s="2"/>
      <c r="R134" s="1"/>
      <c r="S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</row>
    <row r="135" spans="1:245" ht="15" customHeight="1">
      <c r="A135" s="12">
        <v>127</v>
      </c>
      <c r="B135" s="22" t="s">
        <v>371</v>
      </c>
      <c r="C135" s="28" t="s">
        <v>372</v>
      </c>
      <c r="D135" s="24" t="s">
        <v>373</v>
      </c>
      <c r="E135" s="25" t="s">
        <v>16</v>
      </c>
      <c r="F135" s="26">
        <v>2.5600000000000001E-2</v>
      </c>
      <c r="G135" s="17"/>
      <c r="H135" s="27"/>
      <c r="I135" s="129"/>
      <c r="J135" s="128" t="e">
        <f>VLOOKUP(B135,[1]采购价格汇总表!$E$431:$F$461,2,0)</f>
        <v>#N/A</v>
      </c>
      <c r="K135" s="1"/>
      <c r="L135" s="1"/>
      <c r="M135" s="1"/>
      <c r="N135" s="26">
        <v>2.5600000000000001E-2</v>
      </c>
      <c r="O135" s="26">
        <v>2.5600000000000001E-2</v>
      </c>
      <c r="P135" s="1"/>
      <c r="Q135" s="2"/>
      <c r="R135" s="1"/>
      <c r="S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</row>
    <row r="136" spans="1:245" ht="15" customHeight="1">
      <c r="A136" s="12">
        <v>128</v>
      </c>
      <c r="B136" s="22" t="s">
        <v>374</v>
      </c>
      <c r="C136" s="28" t="s">
        <v>375</v>
      </c>
      <c r="D136" s="24" t="s">
        <v>376</v>
      </c>
      <c r="E136" s="25" t="s">
        <v>16</v>
      </c>
      <c r="F136" s="26">
        <v>1.46E-2</v>
      </c>
      <c r="G136" s="17"/>
      <c r="H136" s="27"/>
      <c r="I136" s="129"/>
      <c r="J136" s="128" t="e">
        <f>VLOOKUP(B136,[1]采购价格汇总表!$E$431:$F$461,2,0)</f>
        <v>#N/A</v>
      </c>
      <c r="K136" s="1"/>
      <c r="L136" s="1"/>
      <c r="M136" s="1"/>
      <c r="N136" s="26">
        <v>1.5900000000000001E-2</v>
      </c>
      <c r="O136" s="26">
        <v>1.46E-2</v>
      </c>
      <c r="P136" s="1"/>
      <c r="Q136" s="2"/>
      <c r="R136" s="1"/>
      <c r="S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</row>
    <row r="137" spans="1:245" ht="15" customHeight="1">
      <c r="A137" s="12">
        <v>129</v>
      </c>
      <c r="B137" s="22"/>
      <c r="C137" s="23" t="s">
        <v>377</v>
      </c>
      <c r="D137" s="24" t="s">
        <v>378</v>
      </c>
      <c r="E137" s="25" t="s">
        <v>16</v>
      </c>
      <c r="F137" s="26">
        <v>0.18629999999999999</v>
      </c>
      <c r="G137" s="17"/>
      <c r="H137" s="27"/>
      <c r="I137" s="129"/>
      <c r="J137" s="128" t="e">
        <f>VLOOKUP(B137,[1]采购价格汇总表!$E$431:$F$461,2,0)</f>
        <v>#N/A</v>
      </c>
      <c r="K137" s="1"/>
      <c r="L137" s="1"/>
      <c r="M137" s="1"/>
      <c r="N137" s="26">
        <v>0.18629999999999999</v>
      </c>
      <c r="O137" s="26">
        <v>0.18629999999999999</v>
      </c>
      <c r="P137" s="1"/>
      <c r="Q137" s="2"/>
      <c r="R137" s="1"/>
      <c r="S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</row>
    <row r="138" spans="1:245" ht="15" customHeight="1">
      <c r="A138" s="12">
        <v>130</v>
      </c>
      <c r="B138" s="22" t="s">
        <v>379</v>
      </c>
      <c r="C138" s="28" t="s">
        <v>380</v>
      </c>
      <c r="D138" s="24" t="s">
        <v>381</v>
      </c>
      <c r="E138" s="25" t="s">
        <v>16</v>
      </c>
      <c r="F138" s="26">
        <v>0.15970000000000001</v>
      </c>
      <c r="G138" s="17"/>
      <c r="H138" s="27"/>
      <c r="I138" s="129"/>
      <c r="J138" s="128" t="e">
        <f>VLOOKUP(B138,[1]采购价格汇总表!$E$431:$F$461,2,0)</f>
        <v>#N/A</v>
      </c>
      <c r="K138" s="1"/>
      <c r="L138" s="1"/>
      <c r="M138" s="1"/>
      <c r="N138" s="26">
        <v>0.15210000000000001</v>
      </c>
      <c r="O138" s="26">
        <v>0.15970000000000001</v>
      </c>
      <c r="P138" s="1"/>
      <c r="Q138" s="2"/>
      <c r="R138" s="1"/>
      <c r="S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</row>
    <row r="139" spans="1:245" ht="15" customHeight="1">
      <c r="A139" s="12">
        <v>131</v>
      </c>
      <c r="B139" s="22" t="s">
        <v>382</v>
      </c>
      <c r="C139" s="28" t="s">
        <v>383</v>
      </c>
      <c r="D139" s="24" t="s">
        <v>384</v>
      </c>
      <c r="E139" s="25" t="s">
        <v>16</v>
      </c>
      <c r="F139" s="26">
        <v>0.1026</v>
      </c>
      <c r="G139" s="17"/>
      <c r="H139" s="27"/>
      <c r="I139" s="129"/>
      <c r="J139" s="128" t="e">
        <f>VLOOKUP(B139,[1]采购价格汇总表!$E$431:$F$461,2,0)</f>
        <v>#N/A</v>
      </c>
      <c r="K139" s="1"/>
      <c r="L139" s="1"/>
      <c r="M139" s="1"/>
      <c r="N139" s="26">
        <v>0.1026</v>
      </c>
      <c r="O139" s="26">
        <v>0.1026</v>
      </c>
      <c r="P139" s="1"/>
      <c r="Q139" s="2"/>
      <c r="R139" s="1"/>
      <c r="S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</row>
    <row r="140" spans="1:245" ht="15" customHeight="1">
      <c r="A140" s="12">
        <v>132</v>
      </c>
      <c r="B140" s="22"/>
      <c r="C140" s="23" t="s">
        <v>385</v>
      </c>
      <c r="D140" s="24" t="s">
        <v>386</v>
      </c>
      <c r="E140" s="25" t="s">
        <v>16</v>
      </c>
      <c r="F140" s="26">
        <v>0.1154</v>
      </c>
      <c r="G140" s="17"/>
      <c r="H140" s="27"/>
      <c r="I140" s="129"/>
      <c r="J140" s="128" t="e">
        <f>VLOOKUP(B140,[1]采购价格汇总表!$E$431:$F$461,2,0)</f>
        <v>#N/A</v>
      </c>
      <c r="K140" s="1"/>
      <c r="L140" s="1"/>
      <c r="M140" s="1"/>
      <c r="N140" s="26">
        <v>0.1154</v>
      </c>
      <c r="O140" s="26">
        <v>0.1154</v>
      </c>
      <c r="P140" s="1"/>
      <c r="Q140" s="2"/>
      <c r="R140" s="1"/>
      <c r="S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</row>
    <row r="141" spans="1:245" ht="15" customHeight="1">
      <c r="A141" s="12">
        <v>133</v>
      </c>
      <c r="B141" s="22"/>
      <c r="C141" s="23" t="s">
        <v>387</v>
      </c>
      <c r="D141" s="24" t="s">
        <v>388</v>
      </c>
      <c r="E141" s="25" t="s">
        <v>16</v>
      </c>
      <c r="F141" s="26">
        <v>3.5000000000000003E-2</v>
      </c>
      <c r="G141" s="17"/>
      <c r="H141" s="27"/>
      <c r="I141" s="129"/>
      <c r="J141" s="128" t="e">
        <f>VLOOKUP(B141,[1]采购价格汇总表!$E$431:$F$461,2,0)</f>
        <v>#N/A</v>
      </c>
      <c r="K141" s="1"/>
      <c r="L141" s="1"/>
      <c r="M141" s="1"/>
      <c r="N141" s="26">
        <v>3.5000000000000003E-2</v>
      </c>
      <c r="O141" s="26">
        <v>3.5000000000000003E-2</v>
      </c>
      <c r="P141" s="1"/>
      <c r="Q141" s="2"/>
      <c r="R141" s="1"/>
      <c r="S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</row>
    <row r="142" spans="1:245" ht="15" customHeight="1">
      <c r="A142" s="12">
        <v>134</v>
      </c>
      <c r="B142" s="22"/>
      <c r="C142" s="23" t="s">
        <v>389</v>
      </c>
      <c r="D142" s="24" t="s">
        <v>390</v>
      </c>
      <c r="E142" s="25" t="s">
        <v>16</v>
      </c>
      <c r="F142" s="26">
        <v>4.7899999999999998E-2</v>
      </c>
      <c r="G142" s="17"/>
      <c r="H142" s="27"/>
      <c r="I142" s="129"/>
      <c r="J142" s="128" t="e">
        <f>VLOOKUP(B142,[1]采购价格汇总表!$E$431:$F$461,2,0)</f>
        <v>#N/A</v>
      </c>
      <c r="K142" s="1"/>
      <c r="L142" s="1"/>
      <c r="M142" s="1"/>
      <c r="N142" s="26">
        <v>4.7899999999999998E-2</v>
      </c>
      <c r="O142" s="26">
        <v>4.7899999999999998E-2</v>
      </c>
      <c r="P142" s="1"/>
      <c r="Q142" s="2"/>
      <c r="R142" s="1"/>
      <c r="S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</row>
    <row r="143" spans="1:245" ht="15" customHeight="1">
      <c r="A143" s="12">
        <v>135</v>
      </c>
      <c r="B143" s="22" t="s">
        <v>391</v>
      </c>
      <c r="C143" s="23" t="s">
        <v>392</v>
      </c>
      <c r="D143" s="24" t="s">
        <v>393</v>
      </c>
      <c r="E143" s="25" t="s">
        <v>16</v>
      </c>
      <c r="F143" s="26">
        <v>1.6199999999999999E-2</v>
      </c>
      <c r="G143" s="17"/>
      <c r="H143" s="27"/>
      <c r="I143" s="129"/>
      <c r="J143" s="128" t="e">
        <f>VLOOKUP(B143,[1]采购价格汇总表!$E$431:$F$461,2,0)</f>
        <v>#N/A</v>
      </c>
      <c r="K143" s="1"/>
      <c r="L143" s="1"/>
      <c r="M143" s="1"/>
      <c r="N143" s="26">
        <v>1.6199999999999999E-2</v>
      </c>
      <c r="O143" s="26">
        <v>1.6199999999999999E-2</v>
      </c>
      <c r="P143" s="1"/>
      <c r="Q143" s="2"/>
      <c r="R143" s="1"/>
      <c r="S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</row>
    <row r="144" spans="1:245" ht="15" customHeight="1">
      <c r="A144" s="12">
        <v>136</v>
      </c>
      <c r="B144" s="22" t="s">
        <v>394</v>
      </c>
      <c r="C144" s="23" t="s">
        <v>395</v>
      </c>
      <c r="D144" s="24" t="s">
        <v>396</v>
      </c>
      <c r="E144" s="25" t="s">
        <v>16</v>
      </c>
      <c r="F144" s="26">
        <v>3.7600000000000001E-2</v>
      </c>
      <c r="G144" s="17"/>
      <c r="H144" s="27"/>
      <c r="I144" s="129"/>
      <c r="J144" s="128" t="e">
        <f>VLOOKUP(B144,[1]采购价格汇总表!$E$431:$F$461,2,0)</f>
        <v>#N/A</v>
      </c>
      <c r="K144" s="1"/>
      <c r="L144" s="1"/>
      <c r="M144" s="1"/>
      <c r="N144" s="26">
        <v>3.7600000000000001E-2</v>
      </c>
      <c r="O144" s="26">
        <v>3.7600000000000001E-2</v>
      </c>
      <c r="P144" s="1"/>
      <c r="Q144" s="2"/>
      <c r="R144" s="1"/>
      <c r="S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</row>
    <row r="145" spans="1:245" ht="15" customHeight="1">
      <c r="A145" s="12">
        <v>137</v>
      </c>
      <c r="B145" s="22" t="s">
        <v>397</v>
      </c>
      <c r="C145" s="23" t="s">
        <v>257</v>
      </c>
      <c r="D145" s="24" t="s">
        <v>398</v>
      </c>
      <c r="E145" s="25" t="s">
        <v>16</v>
      </c>
      <c r="F145" s="26">
        <v>6.3700000000000007E-2</v>
      </c>
      <c r="G145" s="17"/>
      <c r="H145" s="27"/>
      <c r="I145" s="129"/>
      <c r="J145" s="128" t="e">
        <f>VLOOKUP(B145,[1]采购价格汇总表!$E$431:$F$461,2,0)</f>
        <v>#N/A</v>
      </c>
      <c r="K145" s="1"/>
      <c r="L145" s="1"/>
      <c r="M145" s="1"/>
      <c r="N145" s="26">
        <v>6.8400000000000002E-2</v>
      </c>
      <c r="O145" s="26">
        <v>6.3700000000000007E-2</v>
      </c>
      <c r="P145" s="1"/>
      <c r="Q145" s="2"/>
      <c r="R145" s="1"/>
      <c r="S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</row>
    <row r="146" spans="1:245" ht="15" customHeight="1">
      <c r="A146" s="12">
        <v>138</v>
      </c>
      <c r="B146" s="22" t="s">
        <v>399</v>
      </c>
      <c r="C146" s="23" t="s">
        <v>400</v>
      </c>
      <c r="D146" s="24" t="s">
        <v>401</v>
      </c>
      <c r="E146" s="25" t="s">
        <v>16</v>
      </c>
      <c r="F146" s="26">
        <v>6.1499999999999999E-2</v>
      </c>
      <c r="G146" s="17"/>
      <c r="H146" s="27"/>
      <c r="I146" s="129"/>
      <c r="J146" s="128" t="e">
        <f>VLOOKUP(B146,[1]采购价格汇总表!$E$431:$F$461,2,0)</f>
        <v>#N/A</v>
      </c>
      <c r="K146" s="1"/>
      <c r="L146" s="1"/>
      <c r="M146" s="1"/>
      <c r="N146" s="26">
        <v>6.1499999999999999E-2</v>
      </c>
      <c r="O146" s="26">
        <v>6.1499999999999999E-2</v>
      </c>
      <c r="P146" s="1"/>
      <c r="Q146" s="2"/>
      <c r="R146" s="1"/>
      <c r="S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</row>
    <row r="147" spans="1:245" ht="15" customHeight="1">
      <c r="A147" s="12">
        <v>139</v>
      </c>
      <c r="B147" s="22" t="s">
        <v>402</v>
      </c>
      <c r="C147" s="28" t="s">
        <v>403</v>
      </c>
      <c r="D147" s="24" t="s">
        <v>404</v>
      </c>
      <c r="E147" s="25" t="s">
        <v>16</v>
      </c>
      <c r="F147" s="26">
        <v>8.9599999999999999E-2</v>
      </c>
      <c r="G147" s="17"/>
      <c r="H147" s="27"/>
      <c r="I147" s="129"/>
      <c r="J147" s="128" t="str">
        <f>VLOOKUP(B147,[1]采购价格汇总表!$E$431:$F$461,2,0)</f>
        <v>内六角螺栓8*16</v>
      </c>
      <c r="K147" s="1"/>
      <c r="L147" s="1"/>
      <c r="M147" s="1"/>
      <c r="N147" s="26">
        <v>9.1499999999999998E-2</v>
      </c>
      <c r="O147" s="26">
        <v>8.9599999999999999E-2</v>
      </c>
      <c r="P147" s="1"/>
      <c r="Q147" s="2"/>
      <c r="R147" s="1"/>
      <c r="S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</row>
    <row r="148" spans="1:245" ht="15" customHeight="1">
      <c r="A148" s="12">
        <v>140</v>
      </c>
      <c r="B148" s="22"/>
      <c r="C148" s="23" t="s">
        <v>405</v>
      </c>
      <c r="D148" s="24" t="s">
        <v>406</v>
      </c>
      <c r="E148" s="25" t="s">
        <v>16</v>
      </c>
      <c r="F148" s="26">
        <v>1.1299999999999999E-2</v>
      </c>
      <c r="G148" s="17"/>
      <c r="H148" s="27"/>
      <c r="I148" s="129"/>
      <c r="J148" s="128" t="e">
        <f>VLOOKUP(B148,[1]采购价格汇总表!$E$431:$F$461,2,0)</f>
        <v>#N/A</v>
      </c>
      <c r="K148" s="1"/>
      <c r="L148" s="1"/>
      <c r="M148" s="1"/>
      <c r="N148" s="26">
        <v>1.2E-2</v>
      </c>
      <c r="O148" s="26">
        <v>1.1299999999999999E-2</v>
      </c>
      <c r="P148" s="1"/>
      <c r="Q148" s="2"/>
      <c r="R148" s="1"/>
      <c r="S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</row>
    <row r="149" spans="1:245" ht="15" customHeight="1">
      <c r="A149" s="12">
        <v>141</v>
      </c>
      <c r="B149" s="22" t="s">
        <v>410</v>
      </c>
      <c r="C149" s="23" t="s">
        <v>411</v>
      </c>
      <c r="D149" s="24" t="s">
        <v>412</v>
      </c>
      <c r="E149" s="25" t="s">
        <v>16</v>
      </c>
      <c r="F149" s="26">
        <v>0.18720000000000001</v>
      </c>
      <c r="G149" s="17"/>
      <c r="H149" s="27"/>
      <c r="I149" s="129"/>
      <c r="J149" s="128" t="e">
        <f>VLOOKUP(B149,[1]采购价格汇总表!$E$431:$F$461,2,0)</f>
        <v>#N/A</v>
      </c>
      <c r="K149" s="1"/>
      <c r="L149" s="1"/>
      <c r="M149" s="1"/>
      <c r="N149" s="26">
        <v>0.18720000000000001</v>
      </c>
      <c r="O149" s="26">
        <v>0.18720000000000001</v>
      </c>
      <c r="P149" s="1"/>
      <c r="Q149" s="2"/>
      <c r="R149" s="1"/>
      <c r="S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</row>
    <row r="150" spans="1:245" ht="15" customHeight="1">
      <c r="A150" s="12">
        <v>142</v>
      </c>
      <c r="B150" s="22" t="s">
        <v>413</v>
      </c>
      <c r="C150" s="28" t="s">
        <v>414</v>
      </c>
      <c r="D150" s="24" t="s">
        <v>415</v>
      </c>
      <c r="E150" s="25" t="s">
        <v>16</v>
      </c>
      <c r="F150" s="26">
        <v>9.74E-2</v>
      </c>
      <c r="G150" s="17"/>
      <c r="H150" s="27"/>
      <c r="I150" s="129"/>
      <c r="J150" s="128" t="e">
        <f>VLOOKUP(B150,[1]采购价格汇总表!$E$431:$F$461,2,0)</f>
        <v>#N/A</v>
      </c>
      <c r="K150" s="1"/>
      <c r="L150" s="1"/>
      <c r="M150" s="1"/>
      <c r="N150" s="26">
        <v>9.74E-2</v>
      </c>
      <c r="O150" s="26">
        <v>9.74E-2</v>
      </c>
      <c r="P150" s="1"/>
      <c r="Q150" s="2"/>
      <c r="R150" s="1"/>
      <c r="S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</row>
    <row r="151" spans="1:245" ht="15" customHeight="1">
      <c r="A151" s="12">
        <v>143</v>
      </c>
      <c r="B151" s="22" t="s">
        <v>416</v>
      </c>
      <c r="C151" s="23" t="s">
        <v>417</v>
      </c>
      <c r="D151" s="24" t="s">
        <v>418</v>
      </c>
      <c r="E151" s="25" t="s">
        <v>16</v>
      </c>
      <c r="F151" s="26">
        <v>3.3500000000000002E-2</v>
      </c>
      <c r="G151" s="17"/>
      <c r="H151" s="27"/>
      <c r="I151" s="129"/>
      <c r="J151" s="128" t="e">
        <f>VLOOKUP(B151,[1]采购价格汇总表!$E$431:$F$461,2,0)</f>
        <v>#N/A</v>
      </c>
      <c r="K151" s="1"/>
      <c r="L151" s="1"/>
      <c r="M151" s="1"/>
      <c r="N151" s="26">
        <v>3.4200000000000001E-2</v>
      </c>
      <c r="O151" s="26">
        <v>3.3500000000000002E-2</v>
      </c>
      <c r="P151" s="1"/>
      <c r="Q151" s="2"/>
      <c r="R151" s="1"/>
      <c r="S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</row>
    <row r="152" spans="1:245" ht="15" customHeight="1">
      <c r="A152" s="12">
        <v>144</v>
      </c>
      <c r="B152" s="22" t="s">
        <v>419</v>
      </c>
      <c r="C152" s="28" t="s">
        <v>420</v>
      </c>
      <c r="D152" s="24" t="s">
        <v>421</v>
      </c>
      <c r="E152" s="25" t="s">
        <v>16</v>
      </c>
      <c r="F152" s="26">
        <v>5.2999999999999999E-2</v>
      </c>
      <c r="G152" s="17"/>
      <c r="H152" s="27"/>
      <c r="I152" s="129"/>
      <c r="J152" s="128" t="str">
        <f>VLOOKUP(B152,[1]采购价格汇总表!$E$431:$F$461,2,0)</f>
        <v>自锁螺帽白985(M8)</v>
      </c>
      <c r="K152" s="1"/>
      <c r="L152" s="1"/>
      <c r="M152" s="1"/>
      <c r="N152" s="26">
        <v>5.5599999999999997E-2</v>
      </c>
      <c r="O152" s="26">
        <v>5.2999999999999999E-2</v>
      </c>
      <c r="P152" s="1"/>
      <c r="Q152" s="2"/>
      <c r="R152" s="1"/>
      <c r="S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</row>
    <row r="153" spans="1:245" ht="15" customHeight="1">
      <c r="A153" s="12">
        <v>145</v>
      </c>
      <c r="B153" s="22"/>
      <c r="C153" s="23" t="s">
        <v>422</v>
      </c>
      <c r="D153" s="24" t="s">
        <v>423</v>
      </c>
      <c r="E153" s="25" t="s">
        <v>16</v>
      </c>
      <c r="F153" s="26">
        <v>0.15490000000000001</v>
      </c>
      <c r="G153" s="17"/>
      <c r="H153" s="27"/>
      <c r="I153" s="129"/>
      <c r="J153" s="128" t="e">
        <f>VLOOKUP(B153,[1]采购价格汇总表!$E$431:$F$461,2,0)</f>
        <v>#N/A</v>
      </c>
      <c r="K153" s="1"/>
      <c r="L153" s="1"/>
      <c r="M153" s="1"/>
      <c r="N153" s="26">
        <v>0.159</v>
      </c>
      <c r="O153" s="26">
        <v>0.15490000000000001</v>
      </c>
      <c r="P153" s="1"/>
      <c r="Q153" s="2"/>
      <c r="R153" s="1"/>
      <c r="S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</row>
    <row r="154" spans="1:245" ht="15" customHeight="1">
      <c r="A154" s="12">
        <v>146</v>
      </c>
      <c r="B154" s="22"/>
      <c r="C154" s="23" t="s">
        <v>424</v>
      </c>
      <c r="D154" s="24" t="s">
        <v>425</v>
      </c>
      <c r="E154" s="25" t="s">
        <v>16</v>
      </c>
      <c r="F154" s="26">
        <v>2.3E-2</v>
      </c>
      <c r="G154" s="17"/>
      <c r="H154" s="27"/>
      <c r="I154" s="129"/>
      <c r="J154" s="128" t="e">
        <f>VLOOKUP(B154,[1]采购价格汇总表!$E$431:$F$461,2,0)</f>
        <v>#N/A</v>
      </c>
      <c r="K154" s="1"/>
      <c r="L154" s="1"/>
      <c r="M154" s="1"/>
      <c r="N154" s="26">
        <v>2.5600000000000001E-2</v>
      </c>
      <c r="O154" s="26">
        <v>2.3E-2</v>
      </c>
      <c r="P154" s="1"/>
      <c r="Q154" s="2"/>
      <c r="R154" s="1"/>
      <c r="S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</row>
    <row r="155" spans="1:245" ht="15" customHeight="1">
      <c r="A155" s="12">
        <v>147</v>
      </c>
      <c r="B155" s="22"/>
      <c r="C155" s="23" t="s">
        <v>426</v>
      </c>
      <c r="D155" s="24" t="s">
        <v>427</v>
      </c>
      <c r="E155" s="25" t="s">
        <v>16</v>
      </c>
      <c r="F155" s="26">
        <v>2.6499999999999999E-2</v>
      </c>
      <c r="G155" s="17"/>
      <c r="H155" s="27"/>
      <c r="I155" s="129"/>
      <c r="J155" s="128" t="e">
        <f>VLOOKUP(B155,[1]采购价格汇总表!$E$431:$F$461,2,0)</f>
        <v>#N/A</v>
      </c>
      <c r="K155" s="1"/>
      <c r="L155" s="1"/>
      <c r="M155" s="1"/>
      <c r="N155" s="26">
        <v>2.8199999999999999E-2</v>
      </c>
      <c r="O155" s="26">
        <v>2.6499999999999999E-2</v>
      </c>
      <c r="P155" s="1"/>
      <c r="Q155" s="2"/>
      <c r="R155" s="1"/>
      <c r="S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</row>
    <row r="156" spans="1:245" ht="15" customHeight="1">
      <c r="A156" s="12">
        <v>148</v>
      </c>
      <c r="B156" s="22"/>
      <c r="C156" s="23" t="s">
        <v>428</v>
      </c>
      <c r="D156" s="24" t="s">
        <v>429</v>
      </c>
      <c r="E156" s="25" t="s">
        <v>16</v>
      </c>
      <c r="F156" s="26">
        <v>1.1900000000000001E-2</v>
      </c>
      <c r="G156" s="17"/>
      <c r="H156" s="27"/>
      <c r="I156" s="129"/>
      <c r="J156" s="128" t="e">
        <f>VLOOKUP(B156,[1]采购价格汇总表!$E$431:$F$461,2,0)</f>
        <v>#N/A</v>
      </c>
      <c r="K156" s="1"/>
      <c r="L156" s="1"/>
      <c r="M156" s="1"/>
      <c r="N156" s="26">
        <v>1.32E-2</v>
      </c>
      <c r="O156" s="26">
        <v>1.1900000000000001E-2</v>
      </c>
      <c r="P156" s="1"/>
      <c r="Q156" s="2"/>
      <c r="R156" s="1"/>
      <c r="S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</row>
    <row r="157" spans="1:245" ht="15" customHeight="1">
      <c r="A157" s="12">
        <v>149</v>
      </c>
      <c r="B157" s="22"/>
      <c r="C157" s="23" t="s">
        <v>430</v>
      </c>
      <c r="D157" s="24" t="s">
        <v>431</v>
      </c>
      <c r="E157" s="25" t="s">
        <v>16</v>
      </c>
      <c r="F157" s="26">
        <v>0.2462</v>
      </c>
      <c r="G157" s="17"/>
      <c r="H157" s="27"/>
      <c r="I157" s="129"/>
      <c r="J157" s="128" t="e">
        <f>VLOOKUP(B157,[1]采购价格汇总表!$E$431:$F$461,2,0)</f>
        <v>#N/A</v>
      </c>
      <c r="K157" s="1"/>
      <c r="L157" s="1"/>
      <c r="M157" s="1"/>
      <c r="N157" s="26">
        <v>0.2462</v>
      </c>
      <c r="O157" s="26">
        <v>0.2462</v>
      </c>
      <c r="P157" s="1"/>
      <c r="Q157" s="2"/>
      <c r="R157" s="1"/>
      <c r="S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</row>
    <row r="158" spans="1:245" ht="15" customHeight="1">
      <c r="A158" s="12">
        <v>150</v>
      </c>
      <c r="B158" s="22"/>
      <c r="C158" s="23" t="s">
        <v>432</v>
      </c>
      <c r="D158" s="24" t="s">
        <v>433</v>
      </c>
      <c r="E158" s="25" t="s">
        <v>16</v>
      </c>
      <c r="F158" s="26">
        <v>0.2051</v>
      </c>
      <c r="G158" s="17"/>
      <c r="H158" s="27"/>
      <c r="I158" s="129"/>
      <c r="J158" s="128" t="e">
        <f>VLOOKUP(B158,[1]采购价格汇总表!$E$431:$F$461,2,0)</f>
        <v>#N/A</v>
      </c>
      <c r="K158" s="1"/>
      <c r="L158" s="1"/>
      <c r="M158" s="1"/>
      <c r="N158" s="26">
        <v>0.2051</v>
      </c>
      <c r="O158" s="26">
        <v>0.2051</v>
      </c>
      <c r="P158" s="1"/>
      <c r="Q158" s="2"/>
      <c r="R158" s="1"/>
      <c r="S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</row>
    <row r="159" spans="1:245" ht="15" customHeight="1">
      <c r="A159" s="12">
        <v>151</v>
      </c>
      <c r="B159" s="22"/>
      <c r="C159" s="23" t="s">
        <v>434</v>
      </c>
      <c r="D159" s="24" t="s">
        <v>435</v>
      </c>
      <c r="E159" s="25" t="s">
        <v>16</v>
      </c>
      <c r="F159" s="26">
        <v>5.1299999999999998E-2</v>
      </c>
      <c r="G159" s="17"/>
      <c r="H159" s="27"/>
      <c r="I159" s="129"/>
      <c r="J159" s="128" t="e">
        <f>VLOOKUP(B159,[1]采购价格汇总表!$E$431:$F$461,2,0)</f>
        <v>#N/A</v>
      </c>
      <c r="K159" s="1"/>
      <c r="L159" s="1"/>
      <c r="M159" s="1"/>
      <c r="N159" s="26">
        <v>5.6399999999999999E-2</v>
      </c>
      <c r="O159" s="26">
        <v>5.1299999999999998E-2</v>
      </c>
      <c r="P159" s="1"/>
      <c r="Q159" s="2"/>
      <c r="R159" s="1"/>
      <c r="S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</row>
    <row r="160" spans="1:245" ht="15" customHeight="1">
      <c r="A160" s="12">
        <v>152</v>
      </c>
      <c r="B160" s="22"/>
      <c r="C160" s="23" t="s">
        <v>436</v>
      </c>
      <c r="D160" s="24" t="s">
        <v>437</v>
      </c>
      <c r="E160" s="25" t="s">
        <v>16</v>
      </c>
      <c r="F160" s="26">
        <v>2.5600000000000001E-2</v>
      </c>
      <c r="G160" s="17"/>
      <c r="H160" s="27"/>
      <c r="I160" s="129"/>
      <c r="J160" s="128" t="e">
        <f>VLOOKUP(B160,[1]采购价格汇总表!$E$431:$F$461,2,0)</f>
        <v>#N/A</v>
      </c>
      <c r="K160" s="1"/>
      <c r="L160" s="1"/>
      <c r="M160" s="1"/>
      <c r="N160" s="26">
        <v>2.5600000000000001E-2</v>
      </c>
      <c r="O160" s="26">
        <v>2.5600000000000001E-2</v>
      </c>
      <c r="P160" s="1"/>
      <c r="Q160" s="2"/>
      <c r="R160" s="1"/>
      <c r="S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</row>
    <row r="161" spans="1:245" ht="15" customHeight="1">
      <c r="A161" s="12">
        <v>153</v>
      </c>
      <c r="B161" s="22"/>
      <c r="C161" s="23" t="s">
        <v>438</v>
      </c>
      <c r="D161" s="24" t="s">
        <v>439</v>
      </c>
      <c r="E161" s="25" t="s">
        <v>16</v>
      </c>
      <c r="F161" s="26">
        <v>1.54E-2</v>
      </c>
      <c r="G161" s="17"/>
      <c r="H161" s="27"/>
      <c r="I161" s="129"/>
      <c r="J161" s="128" t="e">
        <f>VLOOKUP(B161,[1]采购价格汇总表!$E$431:$F$461,2,0)</f>
        <v>#N/A</v>
      </c>
      <c r="K161" s="1"/>
      <c r="L161" s="1"/>
      <c r="M161" s="1"/>
      <c r="N161" s="26">
        <v>1.54E-2</v>
      </c>
      <c r="O161" s="26">
        <v>1.54E-2</v>
      </c>
      <c r="P161" s="1"/>
      <c r="Q161" s="2"/>
      <c r="R161" s="1"/>
      <c r="S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</row>
    <row r="162" spans="1:245" ht="15" customHeight="1">
      <c r="A162" s="12">
        <v>154</v>
      </c>
      <c r="B162" s="22"/>
      <c r="C162" s="23" t="s">
        <v>440</v>
      </c>
      <c r="D162" s="24" t="s">
        <v>441</v>
      </c>
      <c r="E162" s="25" t="s">
        <v>16</v>
      </c>
      <c r="F162" s="26">
        <v>7.0900000000000005E-2</v>
      </c>
      <c r="G162" s="17"/>
      <c r="H162" s="27"/>
      <c r="I162" s="129"/>
      <c r="J162" s="128" t="e">
        <f>VLOOKUP(B162,[1]采购价格汇总表!$E$431:$F$461,2,0)</f>
        <v>#N/A</v>
      </c>
      <c r="K162" s="1"/>
      <c r="L162" s="1"/>
      <c r="M162" s="1"/>
      <c r="N162" s="26">
        <v>7.0900000000000005E-2</v>
      </c>
      <c r="O162" s="26">
        <v>7.0900000000000005E-2</v>
      </c>
      <c r="P162" s="1"/>
      <c r="Q162" s="2"/>
      <c r="R162" s="1"/>
      <c r="S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</row>
    <row r="163" spans="1:245" ht="15" customHeight="1">
      <c r="A163" s="12">
        <v>155</v>
      </c>
      <c r="B163" s="22"/>
      <c r="C163" s="23" t="s">
        <v>442</v>
      </c>
      <c r="D163" s="24" t="s">
        <v>443</v>
      </c>
      <c r="E163" s="25" t="s">
        <v>16</v>
      </c>
      <c r="F163" s="26">
        <v>2.3099999999999999E-2</v>
      </c>
      <c r="G163" s="17"/>
      <c r="H163" s="27"/>
      <c r="I163" s="129"/>
      <c r="J163" s="128" t="e">
        <f>VLOOKUP(B163,[1]采购价格汇总表!$E$431:$F$461,2,0)</f>
        <v>#N/A</v>
      </c>
      <c r="K163" s="1"/>
      <c r="L163" s="1"/>
      <c r="M163" s="1"/>
      <c r="N163" s="26">
        <v>2.3099999999999999E-2</v>
      </c>
      <c r="O163" s="26">
        <v>2.3099999999999999E-2</v>
      </c>
      <c r="P163" s="1"/>
      <c r="Q163" s="2"/>
      <c r="R163" s="1"/>
      <c r="S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</row>
    <row r="164" spans="1:245" ht="15" customHeight="1">
      <c r="A164" s="12">
        <v>156</v>
      </c>
      <c r="B164" s="22"/>
      <c r="C164" s="23" t="s">
        <v>444</v>
      </c>
      <c r="D164" s="24" t="s">
        <v>445</v>
      </c>
      <c r="E164" s="25" t="s">
        <v>16</v>
      </c>
      <c r="F164" s="26">
        <v>8.8499999999999995E-2</v>
      </c>
      <c r="G164" s="17"/>
      <c r="H164" s="27"/>
      <c r="I164" s="129"/>
      <c r="J164" s="128" t="e">
        <f>VLOOKUP(B164,[1]采购价格汇总表!$E$431:$F$461,2,0)</f>
        <v>#N/A</v>
      </c>
      <c r="K164" s="1"/>
      <c r="L164" s="1"/>
      <c r="M164" s="1"/>
      <c r="N164" s="26">
        <v>9.9099999999999994E-2</v>
      </c>
      <c r="O164" s="26">
        <v>8.8499999999999995E-2</v>
      </c>
      <c r="P164" s="1"/>
      <c r="Q164" s="2"/>
      <c r="R164" s="1"/>
      <c r="S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</row>
    <row r="165" spans="1:245" ht="15" customHeight="1">
      <c r="A165" s="12">
        <v>157</v>
      </c>
      <c r="B165" s="22"/>
      <c r="C165" s="23" t="s">
        <v>446</v>
      </c>
      <c r="D165" s="24" t="s">
        <v>447</v>
      </c>
      <c r="E165" s="25" t="s">
        <v>16</v>
      </c>
      <c r="F165" s="26">
        <v>8.5486725663716803E-2</v>
      </c>
      <c r="G165" s="17"/>
      <c r="H165" s="27"/>
      <c r="I165" s="129"/>
      <c r="J165" s="128" t="e">
        <f>VLOOKUP(B165,[1]采购价格汇总表!$E$431:$F$461,2,0)</f>
        <v>#N/A</v>
      </c>
      <c r="K165" s="1"/>
      <c r="L165" s="1"/>
      <c r="M165" s="1"/>
      <c r="N165" s="26">
        <v>8.5500000000000007E-2</v>
      </c>
      <c r="O165" s="26">
        <v>8.5486725663716803E-2</v>
      </c>
      <c r="P165" s="1"/>
      <c r="Q165" s="2"/>
      <c r="R165" s="1"/>
      <c r="S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</row>
    <row r="166" spans="1:245" ht="15" customHeight="1">
      <c r="A166" s="12">
        <v>158</v>
      </c>
      <c r="B166" s="22" t="s">
        <v>909</v>
      </c>
      <c r="C166" s="23" t="s">
        <v>448</v>
      </c>
      <c r="D166" s="24" t="s">
        <v>449</v>
      </c>
      <c r="E166" s="25" t="s">
        <v>16</v>
      </c>
      <c r="F166" s="26">
        <v>0.188</v>
      </c>
      <c r="G166" s="17"/>
      <c r="H166" s="27"/>
      <c r="I166" s="129"/>
      <c r="J166" s="128" t="str">
        <f>VLOOKUP(B166,[1]采购价格汇总表!$E$431:$F$461,2,0)</f>
        <v>盖母黑M8</v>
      </c>
      <c r="K166" s="1"/>
      <c r="L166" s="1"/>
      <c r="M166" s="1"/>
      <c r="N166" s="26">
        <v>0.188</v>
      </c>
      <c r="O166" s="26">
        <v>0.188</v>
      </c>
      <c r="P166" s="1"/>
      <c r="Q166" s="2"/>
      <c r="R166" s="1"/>
      <c r="S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</row>
    <row r="167" spans="1:245" ht="15" customHeight="1">
      <c r="A167" s="12">
        <v>159</v>
      </c>
      <c r="B167" s="22"/>
      <c r="C167" s="23" t="s">
        <v>450</v>
      </c>
      <c r="D167" s="24" t="s">
        <v>451</v>
      </c>
      <c r="E167" s="25" t="s">
        <v>16</v>
      </c>
      <c r="F167" s="26">
        <v>2.4799999999999999E-2</v>
      </c>
      <c r="G167" s="17"/>
      <c r="H167" s="27"/>
      <c r="I167" s="129"/>
      <c r="J167" s="128" t="e">
        <f>VLOOKUP(B167,[1]采购价格汇总表!$E$431:$F$461,2,0)</f>
        <v>#N/A</v>
      </c>
      <c r="K167" s="1"/>
      <c r="L167" s="1"/>
      <c r="M167" s="1"/>
      <c r="N167" s="26">
        <v>2.7400000000000001E-2</v>
      </c>
      <c r="O167" s="26">
        <v>2.4799999999999999E-2</v>
      </c>
      <c r="P167" s="1"/>
      <c r="Q167" s="2"/>
      <c r="R167" s="1"/>
      <c r="S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</row>
    <row r="168" spans="1:245" ht="15" customHeight="1">
      <c r="A168" s="12">
        <v>160</v>
      </c>
      <c r="B168" s="22" t="s">
        <v>452</v>
      </c>
      <c r="C168" s="23" t="s">
        <v>453</v>
      </c>
      <c r="D168" s="24" t="s">
        <v>454</v>
      </c>
      <c r="E168" s="25" t="s">
        <v>16</v>
      </c>
      <c r="F168" s="26">
        <v>1.6199999999999999E-2</v>
      </c>
      <c r="G168" s="17"/>
      <c r="H168" s="27"/>
      <c r="I168" s="129"/>
      <c r="J168" s="128" t="e">
        <f>VLOOKUP(B168,[1]采购价格汇总表!$E$431:$F$461,2,0)</f>
        <v>#N/A</v>
      </c>
      <c r="K168" s="1"/>
      <c r="L168" s="1"/>
      <c r="M168" s="1"/>
      <c r="N168" s="26">
        <v>1.6199999999999999E-2</v>
      </c>
      <c r="O168" s="26">
        <v>1.6199999999999999E-2</v>
      </c>
      <c r="P168" s="1"/>
      <c r="Q168" s="2"/>
      <c r="R168" s="1"/>
      <c r="S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</row>
    <row r="169" spans="1:245" ht="15" customHeight="1">
      <c r="A169" s="12">
        <v>161</v>
      </c>
      <c r="B169" s="22"/>
      <c r="C169" s="23" t="s">
        <v>455</v>
      </c>
      <c r="D169" s="24" t="s">
        <v>456</v>
      </c>
      <c r="E169" s="25" t="s">
        <v>16</v>
      </c>
      <c r="F169" s="26">
        <v>0.23760000000000001</v>
      </c>
      <c r="G169" s="17"/>
      <c r="H169" s="27"/>
      <c r="I169" s="129"/>
      <c r="J169" s="128" t="e">
        <f>VLOOKUP(B169,[1]采购价格汇总表!$E$431:$F$461,2,0)</f>
        <v>#N/A</v>
      </c>
      <c r="K169" s="1"/>
      <c r="L169" s="1"/>
      <c r="M169" s="1"/>
      <c r="N169" s="26">
        <v>0.23760000000000001</v>
      </c>
      <c r="O169" s="26">
        <v>0.23760000000000001</v>
      </c>
      <c r="P169" s="1"/>
      <c r="Q169" s="2"/>
      <c r="R169" s="1"/>
      <c r="S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</row>
    <row r="170" spans="1:245" ht="15" customHeight="1">
      <c r="A170" s="12">
        <v>162</v>
      </c>
      <c r="B170" s="22"/>
      <c r="C170" s="23" t="s">
        <v>457</v>
      </c>
      <c r="D170" s="24" t="s">
        <v>458</v>
      </c>
      <c r="E170" s="25" t="s">
        <v>16</v>
      </c>
      <c r="F170" s="26">
        <v>0.32569999999999999</v>
      </c>
      <c r="G170" s="17"/>
      <c r="H170" s="27"/>
      <c r="I170" s="129"/>
      <c r="J170" s="128" t="e">
        <f>VLOOKUP(B170,[1]采购价格汇总表!$E$431:$F$461,2,0)</f>
        <v>#N/A</v>
      </c>
      <c r="K170" s="1"/>
      <c r="L170" s="1"/>
      <c r="M170" s="1"/>
      <c r="N170" s="26">
        <v>0.35210000000000002</v>
      </c>
      <c r="O170" s="26">
        <v>0.32569999999999999</v>
      </c>
      <c r="P170" s="1"/>
      <c r="Q170" s="2"/>
      <c r="R170" s="1"/>
      <c r="S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</row>
    <row r="171" spans="1:245" ht="15" customHeight="1">
      <c r="A171" s="12">
        <v>163</v>
      </c>
      <c r="B171" s="22"/>
      <c r="C171" s="23" t="s">
        <v>459</v>
      </c>
      <c r="D171" s="24" t="s">
        <v>460</v>
      </c>
      <c r="E171" s="25" t="s">
        <v>16</v>
      </c>
      <c r="F171" s="26">
        <v>0.29199999999999998</v>
      </c>
      <c r="G171" s="17"/>
      <c r="H171" s="27"/>
      <c r="I171" s="129"/>
      <c r="J171" s="128" t="e">
        <f>VLOOKUP(B171,[1]采购价格汇总表!$E$431:$F$461,2,0)</f>
        <v>#N/A</v>
      </c>
      <c r="K171" s="1"/>
      <c r="L171" s="1"/>
      <c r="M171" s="1"/>
      <c r="N171" s="26">
        <v>0.32479999999999998</v>
      </c>
      <c r="O171" s="26">
        <v>0.29199999999999998</v>
      </c>
      <c r="P171" s="1"/>
      <c r="Q171" s="2"/>
      <c r="R171" s="1"/>
      <c r="S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</row>
    <row r="172" spans="1:245" ht="15" customHeight="1">
      <c r="A172" s="12">
        <v>164</v>
      </c>
      <c r="B172" s="22"/>
      <c r="C172" s="23" t="s">
        <v>461</v>
      </c>
      <c r="D172" s="24" t="s">
        <v>462</v>
      </c>
      <c r="E172" s="25" t="s">
        <v>16</v>
      </c>
      <c r="F172" s="26">
        <v>0.1043</v>
      </c>
      <c r="G172" s="17"/>
      <c r="H172" s="27"/>
      <c r="I172" s="129"/>
      <c r="J172" s="128" t="e">
        <f>VLOOKUP(B172,[1]采购价格汇总表!$E$431:$F$461,2,0)</f>
        <v>#N/A</v>
      </c>
      <c r="K172" s="1"/>
      <c r="L172" s="1"/>
      <c r="M172" s="1"/>
      <c r="N172" s="26">
        <v>0.1043</v>
      </c>
      <c r="O172" s="26">
        <v>0.1043</v>
      </c>
      <c r="P172" s="1"/>
      <c r="Q172" s="2"/>
      <c r="R172" s="1"/>
      <c r="S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</row>
    <row r="173" spans="1:245" ht="15" customHeight="1">
      <c r="A173" s="12">
        <v>165</v>
      </c>
      <c r="B173" s="22"/>
      <c r="C173" s="23" t="s">
        <v>463</v>
      </c>
      <c r="D173" s="24" t="s">
        <v>464</v>
      </c>
      <c r="E173" s="25" t="s">
        <v>16</v>
      </c>
      <c r="F173" s="26">
        <v>1.5900000000000001E-2</v>
      </c>
      <c r="G173" s="17"/>
      <c r="H173" s="27"/>
      <c r="I173" s="129"/>
      <c r="J173" s="128" t="e">
        <f>VLOOKUP(B173,[1]采购价格汇总表!$E$431:$F$461,2,0)</f>
        <v>#N/A</v>
      </c>
      <c r="K173" s="1"/>
      <c r="L173" s="1"/>
      <c r="M173" s="1"/>
      <c r="N173" s="26">
        <v>1.9699999999999999E-2</v>
      </c>
      <c r="O173" s="26">
        <v>1.5900000000000001E-2</v>
      </c>
      <c r="P173" s="1"/>
      <c r="Q173" s="2"/>
      <c r="R173" s="1"/>
      <c r="S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</row>
    <row r="174" spans="1:245" ht="15" customHeight="1">
      <c r="A174" s="12">
        <v>166</v>
      </c>
      <c r="B174" s="22" t="s">
        <v>465</v>
      </c>
      <c r="C174" s="23" t="s">
        <v>466</v>
      </c>
      <c r="D174" s="24" t="s">
        <v>467</v>
      </c>
      <c r="E174" s="25" t="s">
        <v>16</v>
      </c>
      <c r="F174" s="26">
        <v>2.1399999999999999E-2</v>
      </c>
      <c r="G174" s="17"/>
      <c r="H174" s="27"/>
      <c r="I174" s="129"/>
      <c r="J174" s="128" t="e">
        <f>VLOOKUP(B174,[1]采购价格汇总表!$E$431:$F$461,2,0)</f>
        <v>#N/A</v>
      </c>
      <c r="K174" s="1"/>
      <c r="L174" s="1"/>
      <c r="M174" s="1"/>
      <c r="N174" s="26">
        <v>2.1399999999999999E-2</v>
      </c>
      <c r="O174" s="26">
        <v>2.1399999999999999E-2</v>
      </c>
      <c r="P174" s="1"/>
      <c r="Q174" s="2"/>
      <c r="R174" s="1"/>
      <c r="S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</row>
    <row r="175" spans="1:245" ht="15" customHeight="1">
      <c r="A175" s="12">
        <v>167</v>
      </c>
      <c r="B175" s="22"/>
      <c r="C175" s="23" t="s">
        <v>468</v>
      </c>
      <c r="D175" s="24" t="s">
        <v>469</v>
      </c>
      <c r="E175" s="25" t="s">
        <v>16</v>
      </c>
      <c r="F175" s="26">
        <v>1.2800000000000001E-2</v>
      </c>
      <c r="G175" s="17"/>
      <c r="H175" s="27"/>
      <c r="I175" s="129"/>
      <c r="J175" s="128" t="e">
        <f>VLOOKUP(B175,[1]采购价格汇总表!$E$431:$F$461,2,0)</f>
        <v>#N/A</v>
      </c>
      <c r="K175" s="1"/>
      <c r="L175" s="1"/>
      <c r="M175" s="1"/>
      <c r="N175" s="26">
        <v>1.2800000000000001E-2</v>
      </c>
      <c r="O175" s="26">
        <v>1.2800000000000001E-2</v>
      </c>
      <c r="P175" s="1"/>
      <c r="Q175" s="2"/>
      <c r="R175" s="1"/>
      <c r="S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</row>
    <row r="176" spans="1:245" ht="15" customHeight="1">
      <c r="A176" s="12">
        <v>168</v>
      </c>
      <c r="B176" s="22" t="s">
        <v>470</v>
      </c>
      <c r="C176" s="23" t="s">
        <v>471</v>
      </c>
      <c r="D176" s="24" t="s">
        <v>472</v>
      </c>
      <c r="E176" s="25" t="s">
        <v>16</v>
      </c>
      <c r="F176" s="26">
        <v>2.0500000000000001E-2</v>
      </c>
      <c r="G176" s="17"/>
      <c r="H176" s="27"/>
      <c r="I176" s="129"/>
      <c r="J176" s="128" t="str">
        <f>VLOOKUP(B176,[1]采购价格汇总表!$E$431:$F$461,2,0)</f>
        <v>自攻钉4.2*13</v>
      </c>
      <c r="K176" s="1"/>
      <c r="L176" s="1"/>
      <c r="M176" s="1"/>
      <c r="N176" s="26">
        <v>2.0500000000000001E-2</v>
      </c>
      <c r="O176" s="26">
        <v>2.0500000000000001E-2</v>
      </c>
      <c r="P176" s="1"/>
      <c r="Q176" s="2"/>
      <c r="R176" s="1"/>
      <c r="S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</row>
    <row r="177" spans="1:245" ht="15" customHeight="1">
      <c r="A177" s="12">
        <v>169</v>
      </c>
      <c r="B177" s="22"/>
      <c r="C177" s="23" t="s">
        <v>473</v>
      </c>
      <c r="D177" s="24" t="s">
        <v>474</v>
      </c>
      <c r="E177" s="25" t="s">
        <v>16</v>
      </c>
      <c r="F177" s="26">
        <v>1.7100000000000001E-2</v>
      </c>
      <c r="G177" s="17"/>
      <c r="H177" s="27"/>
      <c r="I177" s="129"/>
      <c r="J177" s="128" t="e">
        <f>VLOOKUP(B177,[1]采购价格汇总表!$E$431:$F$461,2,0)</f>
        <v>#N/A</v>
      </c>
      <c r="K177" s="1"/>
      <c r="L177" s="1"/>
      <c r="M177" s="1"/>
      <c r="N177" s="26">
        <v>1.7100000000000001E-2</v>
      </c>
      <c r="O177" s="26">
        <v>1.7100000000000001E-2</v>
      </c>
      <c r="P177" s="1"/>
      <c r="Q177" s="2"/>
      <c r="R177" s="1"/>
      <c r="S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</row>
    <row r="178" spans="1:245" ht="15" customHeight="1">
      <c r="A178" s="12">
        <v>170</v>
      </c>
      <c r="B178" s="22" t="s">
        <v>475</v>
      </c>
      <c r="C178" s="23" t="s">
        <v>476</v>
      </c>
      <c r="D178" s="24" t="s">
        <v>477</v>
      </c>
      <c r="E178" s="25" t="s">
        <v>16</v>
      </c>
      <c r="F178" s="26">
        <v>0.1239</v>
      </c>
      <c r="G178" s="17"/>
      <c r="H178" s="27"/>
      <c r="I178" s="129"/>
      <c r="J178" s="128" t="e">
        <f>VLOOKUP(B178,[1]采购价格汇总表!$E$431:$F$461,2,0)</f>
        <v>#N/A</v>
      </c>
      <c r="K178" s="1"/>
      <c r="L178" s="1"/>
      <c r="M178" s="1"/>
      <c r="N178" s="26">
        <v>0.12479999999999999</v>
      </c>
      <c r="O178" s="26">
        <v>0.1239</v>
      </c>
      <c r="P178" s="1"/>
      <c r="Q178" s="2"/>
      <c r="R178" s="1"/>
      <c r="S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</row>
    <row r="179" spans="1:245" ht="15" customHeight="1">
      <c r="A179" s="12">
        <v>171</v>
      </c>
      <c r="B179" s="22" t="s">
        <v>478</v>
      </c>
      <c r="C179" s="23" t="s">
        <v>479</v>
      </c>
      <c r="D179" s="24" t="s">
        <v>480</v>
      </c>
      <c r="E179" s="25" t="s">
        <v>16</v>
      </c>
      <c r="F179" s="26">
        <v>0.53100000000000003</v>
      </c>
      <c r="G179" s="17"/>
      <c r="H179" s="27"/>
      <c r="I179" s="129"/>
      <c r="J179" s="128" t="e">
        <f>VLOOKUP(B179,[1]采购价格汇总表!$E$431:$F$461,2,0)</f>
        <v>#N/A</v>
      </c>
      <c r="K179" s="1"/>
      <c r="L179" s="1"/>
      <c r="M179" s="1"/>
      <c r="N179" s="26">
        <v>0.56410000000000005</v>
      </c>
      <c r="O179" s="26">
        <v>0.53100000000000003</v>
      </c>
      <c r="P179" s="1"/>
      <c r="Q179" s="2"/>
      <c r="R179" s="1"/>
      <c r="S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</row>
    <row r="180" spans="1:245" ht="15" customHeight="1">
      <c r="A180" s="12">
        <v>172</v>
      </c>
      <c r="B180" s="22"/>
      <c r="C180" s="23" t="s">
        <v>481</v>
      </c>
      <c r="D180" s="24" t="s">
        <v>482</v>
      </c>
      <c r="E180" s="25" t="s">
        <v>16</v>
      </c>
      <c r="F180" s="26">
        <v>0.1966</v>
      </c>
      <c r="G180" s="17"/>
      <c r="H180" s="27"/>
      <c r="I180" s="129"/>
      <c r="J180" s="128" t="e">
        <f>VLOOKUP(B180,[1]采购价格汇总表!$E$431:$F$461,2,0)</f>
        <v>#N/A</v>
      </c>
      <c r="K180" s="1"/>
      <c r="L180" s="1"/>
      <c r="M180" s="1"/>
      <c r="N180" s="26">
        <v>0.1966</v>
      </c>
      <c r="O180" s="26">
        <v>0.1966</v>
      </c>
      <c r="P180" s="1"/>
      <c r="Q180" s="2"/>
      <c r="R180" s="1"/>
      <c r="S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</row>
    <row r="181" spans="1:245" ht="15" customHeight="1">
      <c r="A181" s="12">
        <v>173</v>
      </c>
      <c r="B181" s="22" t="s">
        <v>483</v>
      </c>
      <c r="C181" s="23" t="s">
        <v>484</v>
      </c>
      <c r="D181" s="24" t="s">
        <v>485</v>
      </c>
      <c r="E181" s="25" t="s">
        <v>16</v>
      </c>
      <c r="F181" s="26">
        <v>9.2899999999999996E-2</v>
      </c>
      <c r="G181" s="17"/>
      <c r="H181" s="27"/>
      <c r="I181" s="129"/>
      <c r="J181" s="128" t="str">
        <f>VLOOKUP(B181,[1]采购价格汇总表!$E$431:$F$461,2,0)</f>
        <v>自攻钉十字螺栓M6*25</v>
      </c>
      <c r="K181" s="1"/>
      <c r="L181" s="1"/>
      <c r="M181" s="1"/>
      <c r="N181" s="26">
        <v>9.5699999999999993E-2</v>
      </c>
      <c r="O181" s="26">
        <v>9.2899999999999996E-2</v>
      </c>
      <c r="P181" s="1"/>
      <c r="Q181" s="2"/>
      <c r="R181" s="1"/>
      <c r="S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</row>
    <row r="182" spans="1:245" ht="15" customHeight="1">
      <c r="A182" s="12">
        <v>174</v>
      </c>
      <c r="B182" s="22"/>
      <c r="C182" s="23" t="s">
        <v>486</v>
      </c>
      <c r="D182" s="24" t="s">
        <v>487</v>
      </c>
      <c r="E182" s="25" t="s">
        <v>16</v>
      </c>
      <c r="F182" s="26">
        <v>0.36749999999999999</v>
      </c>
      <c r="G182" s="17"/>
      <c r="H182" s="27"/>
      <c r="I182" s="129"/>
      <c r="J182" s="128" t="e">
        <f>VLOOKUP(B182,[1]采购价格汇总表!$E$431:$F$461,2,0)</f>
        <v>#N/A</v>
      </c>
      <c r="K182" s="1"/>
      <c r="L182" s="1"/>
      <c r="M182" s="1"/>
      <c r="N182" s="26">
        <v>0.36749999999999999</v>
      </c>
      <c r="O182" s="26">
        <v>0.36749999999999999</v>
      </c>
      <c r="P182" s="1"/>
      <c r="Q182" s="2"/>
      <c r="R182" s="1"/>
      <c r="S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</row>
    <row r="183" spans="1:245" ht="15" customHeight="1">
      <c r="A183" s="12">
        <v>175</v>
      </c>
      <c r="B183" s="22"/>
      <c r="C183" s="23" t="s">
        <v>488</v>
      </c>
      <c r="D183" s="24" t="s">
        <v>489</v>
      </c>
      <c r="E183" s="25" t="s">
        <v>16</v>
      </c>
      <c r="F183" s="26">
        <v>5.2999999999999999E-2</v>
      </c>
      <c r="G183" s="17"/>
      <c r="H183" s="27"/>
      <c r="I183" s="129"/>
      <c r="J183" s="128" t="e">
        <f>VLOOKUP(B183,[1]采购价格汇总表!$E$431:$F$461,2,0)</f>
        <v>#N/A</v>
      </c>
      <c r="K183" s="1"/>
      <c r="L183" s="1"/>
      <c r="M183" s="1"/>
      <c r="N183" s="26">
        <v>5.2999999999999999E-2</v>
      </c>
      <c r="O183" s="26">
        <v>5.2999999999999999E-2</v>
      </c>
      <c r="P183" s="1"/>
      <c r="Q183" s="2"/>
      <c r="R183" s="1"/>
      <c r="S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</row>
    <row r="184" spans="1:245" ht="15" customHeight="1">
      <c r="A184" s="12">
        <v>176</v>
      </c>
      <c r="B184" s="22"/>
      <c r="C184" s="23" t="s">
        <v>490</v>
      </c>
      <c r="D184" s="24" t="s">
        <v>491</v>
      </c>
      <c r="E184" s="25" t="s">
        <v>16</v>
      </c>
      <c r="F184" s="26">
        <v>4.9599999999999998E-2</v>
      </c>
      <c r="G184" s="17"/>
      <c r="H184" s="27"/>
      <c r="I184" s="129"/>
      <c r="J184" s="128" t="e">
        <f>VLOOKUP(B184,[1]采购价格汇总表!$E$431:$F$461,2,0)</f>
        <v>#N/A</v>
      </c>
      <c r="K184" s="1"/>
      <c r="L184" s="1"/>
      <c r="M184" s="1"/>
      <c r="N184" s="26">
        <v>4.9599999999999998E-2</v>
      </c>
      <c r="O184" s="26">
        <v>4.9599999999999998E-2</v>
      </c>
      <c r="P184" s="1"/>
      <c r="Q184" s="2"/>
      <c r="R184" s="1"/>
      <c r="S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</row>
    <row r="185" spans="1:245" ht="15" customHeight="1">
      <c r="A185" s="12">
        <v>177</v>
      </c>
      <c r="B185" s="22"/>
      <c r="C185" s="23" t="s">
        <v>492</v>
      </c>
      <c r="D185" s="24" t="s">
        <v>493</v>
      </c>
      <c r="E185" s="25" t="s">
        <v>16</v>
      </c>
      <c r="F185" s="26">
        <v>9.1499999999999998E-2</v>
      </c>
      <c r="G185" s="17"/>
      <c r="H185" s="27"/>
      <c r="I185" s="129"/>
      <c r="J185" s="128" t="e">
        <f>VLOOKUP(B185,[1]采购价格汇总表!$E$431:$F$461,2,0)</f>
        <v>#N/A</v>
      </c>
      <c r="K185" s="1"/>
      <c r="L185" s="1"/>
      <c r="M185" s="1"/>
      <c r="N185" s="26">
        <v>9.1499999999999998E-2</v>
      </c>
      <c r="O185" s="26">
        <v>9.1499999999999998E-2</v>
      </c>
      <c r="P185" s="1"/>
      <c r="Q185" s="2"/>
      <c r="R185" s="1"/>
      <c r="S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</row>
    <row r="186" spans="1:245" ht="15" customHeight="1">
      <c r="A186" s="12">
        <v>178</v>
      </c>
      <c r="B186" s="22"/>
      <c r="C186" s="23" t="s">
        <v>494</v>
      </c>
      <c r="D186" s="24" t="s">
        <v>495</v>
      </c>
      <c r="E186" s="25" t="s">
        <v>16</v>
      </c>
      <c r="F186" s="26">
        <v>0.33329999999999999</v>
      </c>
      <c r="G186" s="17"/>
      <c r="H186" s="27"/>
      <c r="I186" s="129"/>
      <c r="J186" s="128" t="e">
        <f>VLOOKUP(B186,[1]采购价格汇总表!$E$431:$F$461,2,0)</f>
        <v>#N/A</v>
      </c>
      <c r="K186" s="1"/>
      <c r="L186" s="1"/>
      <c r="M186" s="1"/>
      <c r="N186" s="26">
        <v>0.33329999999999999</v>
      </c>
      <c r="O186" s="26">
        <v>0.33329999999999999</v>
      </c>
      <c r="P186" s="1"/>
      <c r="Q186" s="2"/>
      <c r="R186" s="1"/>
      <c r="S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</row>
    <row r="187" spans="1:245" ht="15" customHeight="1">
      <c r="A187" s="12">
        <v>179</v>
      </c>
      <c r="B187" s="22"/>
      <c r="C187" s="23" t="s">
        <v>496</v>
      </c>
      <c r="D187" s="24" t="s">
        <v>497</v>
      </c>
      <c r="E187" s="25" t="s">
        <v>16</v>
      </c>
      <c r="F187" s="26">
        <v>0.4274</v>
      </c>
      <c r="G187" s="17"/>
      <c r="H187" s="27"/>
      <c r="I187" s="129"/>
      <c r="J187" s="128" t="e">
        <f>VLOOKUP(B187,[1]采购价格汇总表!$E$431:$F$461,2,0)</f>
        <v>#N/A</v>
      </c>
      <c r="K187" s="1"/>
      <c r="L187" s="1"/>
      <c r="M187" s="1"/>
      <c r="N187" s="26">
        <v>0.4274</v>
      </c>
      <c r="O187" s="26">
        <v>0.4274</v>
      </c>
      <c r="P187" s="1"/>
      <c r="Q187" s="2"/>
      <c r="R187" s="1"/>
      <c r="S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</row>
    <row r="188" spans="1:245" ht="15" customHeight="1">
      <c r="A188" s="12">
        <v>180</v>
      </c>
      <c r="B188" s="22"/>
      <c r="C188" s="23" t="s">
        <v>498</v>
      </c>
      <c r="D188" s="24" t="s">
        <v>499</v>
      </c>
      <c r="E188" s="25" t="s">
        <v>16</v>
      </c>
      <c r="F188" s="26">
        <v>0.51280000000000003</v>
      </c>
      <c r="G188" s="17"/>
      <c r="H188" s="27"/>
      <c r="I188" s="129"/>
      <c r="J188" s="128" t="e">
        <f>VLOOKUP(B188,[1]采购价格汇总表!$E$431:$F$461,2,0)</f>
        <v>#N/A</v>
      </c>
      <c r="K188" s="1"/>
      <c r="L188" s="1"/>
      <c r="M188" s="1"/>
      <c r="N188" s="26">
        <v>0.51280000000000003</v>
      </c>
      <c r="O188" s="26">
        <v>0.51280000000000003</v>
      </c>
      <c r="P188" s="1"/>
      <c r="Q188" s="2"/>
      <c r="R188" s="1"/>
      <c r="S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</row>
    <row r="189" spans="1:245" ht="15" customHeight="1">
      <c r="A189" s="12">
        <v>181</v>
      </c>
      <c r="B189" s="22" t="s">
        <v>500</v>
      </c>
      <c r="C189" s="28" t="s">
        <v>501</v>
      </c>
      <c r="D189" s="24" t="s">
        <v>502</v>
      </c>
      <c r="E189" s="25" t="s">
        <v>16</v>
      </c>
      <c r="F189" s="26">
        <v>0.1026</v>
      </c>
      <c r="G189" s="17"/>
      <c r="H189" s="27"/>
      <c r="I189" s="129"/>
      <c r="J189" s="128" t="e">
        <f>VLOOKUP(B189,[1]采购价格汇总表!$E$431:$F$461,2,0)</f>
        <v>#N/A</v>
      </c>
      <c r="K189" s="1"/>
      <c r="L189" s="1"/>
      <c r="M189" s="1"/>
      <c r="N189" s="26">
        <v>0.1026</v>
      </c>
      <c r="O189" s="26">
        <v>0.1026</v>
      </c>
      <c r="P189" s="1"/>
      <c r="Q189" s="2"/>
      <c r="R189" s="1"/>
      <c r="S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</row>
    <row r="190" spans="1:245" ht="15" customHeight="1">
      <c r="A190" s="12">
        <v>182</v>
      </c>
      <c r="B190" s="22" t="s">
        <v>503</v>
      </c>
      <c r="C190" s="23" t="s">
        <v>504</v>
      </c>
      <c r="D190" s="24" t="s">
        <v>505</v>
      </c>
      <c r="E190" s="25" t="s">
        <v>16</v>
      </c>
      <c r="F190" s="26">
        <v>8.5500000000000007E-2</v>
      </c>
      <c r="G190" s="17"/>
      <c r="H190" s="27"/>
      <c r="I190" s="129"/>
      <c r="J190" s="128" t="e">
        <f>VLOOKUP(B190,[1]采购价格汇总表!$E$431:$F$461,2,0)</f>
        <v>#N/A</v>
      </c>
      <c r="K190" s="1"/>
      <c r="L190" s="1"/>
      <c r="M190" s="1"/>
      <c r="N190" s="26">
        <v>8.5500000000000007E-2</v>
      </c>
      <c r="O190" s="26">
        <v>8.5500000000000007E-2</v>
      </c>
      <c r="P190" s="1"/>
      <c r="Q190" s="2"/>
      <c r="R190" s="1"/>
      <c r="S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</row>
    <row r="191" spans="1:245" ht="15" customHeight="1">
      <c r="A191" s="12">
        <v>183</v>
      </c>
      <c r="B191" s="22"/>
      <c r="C191" s="23" t="s">
        <v>506</v>
      </c>
      <c r="D191" s="24" t="s">
        <v>507</v>
      </c>
      <c r="E191" s="25" t="s">
        <v>16</v>
      </c>
      <c r="F191" s="26">
        <v>5.2999999999999999E-2</v>
      </c>
      <c r="G191" s="17"/>
      <c r="H191" s="27"/>
      <c r="I191" s="129"/>
      <c r="J191" s="128" t="e">
        <f>VLOOKUP(B191,[1]采购价格汇总表!$E$431:$F$461,2,0)</f>
        <v>#N/A</v>
      </c>
      <c r="K191" s="1"/>
      <c r="L191" s="1"/>
      <c r="M191" s="1"/>
      <c r="N191" s="26">
        <v>5.2999999999999999E-2</v>
      </c>
      <c r="O191" s="26">
        <v>5.2999999999999999E-2</v>
      </c>
      <c r="P191" s="1"/>
      <c r="Q191" s="2"/>
      <c r="R191" s="1"/>
      <c r="S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</row>
    <row r="192" spans="1:245" ht="15" customHeight="1">
      <c r="A192" s="12">
        <v>184</v>
      </c>
      <c r="B192" s="22"/>
      <c r="C192" s="23" t="s">
        <v>508</v>
      </c>
      <c r="D192" s="24" t="s">
        <v>509</v>
      </c>
      <c r="E192" s="25" t="s">
        <v>16</v>
      </c>
      <c r="F192" s="26">
        <v>0.27350000000000002</v>
      </c>
      <c r="G192" s="17"/>
      <c r="H192" s="27"/>
      <c r="I192" s="129"/>
      <c r="J192" s="128" t="e">
        <f>VLOOKUP(B192,[1]采购价格汇总表!$E$431:$F$461,2,0)</f>
        <v>#N/A</v>
      </c>
      <c r="K192" s="1"/>
      <c r="L192" s="1"/>
      <c r="M192" s="1"/>
      <c r="N192" s="26">
        <v>0.27350000000000002</v>
      </c>
      <c r="O192" s="26">
        <v>0.27350000000000002</v>
      </c>
      <c r="P192" s="1"/>
      <c r="Q192" s="2"/>
      <c r="R192" s="1"/>
      <c r="S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</row>
    <row r="193" spans="1:245" ht="15" customHeight="1">
      <c r="A193" s="12">
        <v>185</v>
      </c>
      <c r="B193" s="22"/>
      <c r="C193" s="23" t="s">
        <v>510</v>
      </c>
      <c r="D193" s="24" t="s">
        <v>511</v>
      </c>
      <c r="E193" s="25" t="s">
        <v>16</v>
      </c>
      <c r="F193" s="26">
        <v>0.33160000000000001</v>
      </c>
      <c r="G193" s="17"/>
      <c r="H193" s="27"/>
      <c r="I193" s="129"/>
      <c r="J193" s="128" t="e">
        <f>VLOOKUP(B193,[1]采购价格汇总表!$E$431:$F$461,2,0)</f>
        <v>#N/A</v>
      </c>
      <c r="K193" s="1"/>
      <c r="L193" s="1"/>
      <c r="M193" s="1"/>
      <c r="N193" s="26">
        <v>0.33160000000000001</v>
      </c>
      <c r="O193" s="26">
        <v>0.33160000000000001</v>
      </c>
      <c r="P193" s="1"/>
      <c r="Q193" s="2"/>
      <c r="R193" s="1"/>
      <c r="S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</row>
    <row r="194" spans="1:245" ht="15" customHeight="1">
      <c r="A194" s="12">
        <v>186</v>
      </c>
      <c r="B194" s="22"/>
      <c r="C194" s="28" t="s">
        <v>512</v>
      </c>
      <c r="D194" s="24" t="s">
        <v>513</v>
      </c>
      <c r="E194" s="25" t="s">
        <v>16</v>
      </c>
      <c r="F194" s="26">
        <v>5.21E-2</v>
      </c>
      <c r="G194" s="17"/>
      <c r="H194" s="27"/>
      <c r="I194" s="129"/>
      <c r="J194" s="128" t="e">
        <f>VLOOKUP(B194,[1]采购价格汇总表!$E$431:$F$461,2,0)</f>
        <v>#N/A</v>
      </c>
      <c r="K194" s="1"/>
      <c r="L194" s="1"/>
      <c r="M194" s="1"/>
      <c r="N194" s="26">
        <v>5.21E-2</v>
      </c>
      <c r="O194" s="26">
        <v>5.21E-2</v>
      </c>
      <c r="P194" s="1"/>
      <c r="Q194" s="2"/>
      <c r="R194" s="1"/>
      <c r="S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</row>
    <row r="195" spans="1:245" ht="15" customHeight="1">
      <c r="A195" s="12">
        <v>187</v>
      </c>
      <c r="B195" s="22"/>
      <c r="C195" s="23" t="s">
        <v>514</v>
      </c>
      <c r="D195" s="24" t="s">
        <v>515</v>
      </c>
      <c r="E195" s="25" t="s">
        <v>16</v>
      </c>
      <c r="F195" s="26">
        <v>5.3800000000000001E-2</v>
      </c>
      <c r="G195" s="17"/>
      <c r="H195" s="27"/>
      <c r="I195" s="129"/>
      <c r="J195" s="128" t="e">
        <f>VLOOKUP(B195,[1]采购价格汇总表!$E$431:$F$461,2,0)</f>
        <v>#N/A</v>
      </c>
      <c r="K195" s="1"/>
      <c r="L195" s="1"/>
      <c r="M195" s="1"/>
      <c r="N195" s="26">
        <v>5.3800000000000001E-2</v>
      </c>
      <c r="O195" s="26">
        <v>5.3800000000000001E-2</v>
      </c>
      <c r="P195" s="1"/>
      <c r="Q195" s="2"/>
      <c r="R195" s="1"/>
      <c r="S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</row>
    <row r="196" spans="1:245" ht="15" customHeight="1">
      <c r="A196" s="12">
        <v>188</v>
      </c>
      <c r="B196" s="22"/>
      <c r="C196" s="23" t="s">
        <v>516</v>
      </c>
      <c r="D196" s="24" t="s">
        <v>517</v>
      </c>
      <c r="E196" s="25" t="s">
        <v>16</v>
      </c>
      <c r="F196" s="26">
        <v>0.14530000000000001</v>
      </c>
      <c r="G196" s="17"/>
      <c r="H196" s="27"/>
      <c r="I196" s="129"/>
      <c r="J196" s="128" t="e">
        <f>VLOOKUP(B196,[1]采购价格汇总表!$E$431:$F$461,2,0)</f>
        <v>#N/A</v>
      </c>
      <c r="K196" s="1"/>
      <c r="L196" s="1"/>
      <c r="M196" s="1"/>
      <c r="N196" s="26">
        <v>0.14530000000000001</v>
      </c>
      <c r="O196" s="26">
        <v>0.14530000000000001</v>
      </c>
      <c r="P196" s="1"/>
      <c r="Q196" s="2"/>
      <c r="R196" s="1"/>
      <c r="S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</row>
    <row r="197" spans="1:245" ht="15" customHeight="1">
      <c r="A197" s="12">
        <v>189</v>
      </c>
      <c r="B197" s="22" t="s">
        <v>120</v>
      </c>
      <c r="C197" s="23" t="s">
        <v>518</v>
      </c>
      <c r="D197" s="24" t="s">
        <v>519</v>
      </c>
      <c r="E197" s="25" t="s">
        <v>16</v>
      </c>
      <c r="F197" s="26">
        <v>4.2500000000000003E-2</v>
      </c>
      <c r="G197" s="17"/>
      <c r="H197" s="27"/>
      <c r="I197" s="129"/>
      <c r="J197" s="128" t="e">
        <f>VLOOKUP(B197,[1]采购价格汇总表!$E$431:$F$461,2,0)</f>
        <v>#N/A</v>
      </c>
      <c r="K197" s="1"/>
      <c r="L197" s="1"/>
      <c r="M197" s="1"/>
      <c r="N197" s="26">
        <v>3.5900000000000001E-2</v>
      </c>
      <c r="O197" s="26">
        <v>4.2500000000000003E-2</v>
      </c>
      <c r="P197" s="1"/>
      <c r="Q197" s="2"/>
      <c r="R197" s="1"/>
      <c r="S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</row>
    <row r="198" spans="1:245" ht="15" customHeight="1">
      <c r="A198" s="12">
        <v>190</v>
      </c>
      <c r="B198" s="22" t="s">
        <v>520</v>
      </c>
      <c r="C198" s="23" t="s">
        <v>521</v>
      </c>
      <c r="D198" s="24" t="s">
        <v>522</v>
      </c>
      <c r="E198" s="25" t="s">
        <v>16</v>
      </c>
      <c r="F198" s="26">
        <v>2.7400000000000001E-2</v>
      </c>
      <c r="G198" s="17"/>
      <c r="H198" s="27"/>
      <c r="I198" s="129"/>
      <c r="J198" s="128" t="e">
        <f>VLOOKUP(B198,[1]采购价格汇总表!$E$431:$F$461,2,0)</f>
        <v>#N/A</v>
      </c>
      <c r="K198" s="1"/>
      <c r="L198" s="1"/>
      <c r="M198" s="1"/>
      <c r="N198" s="26">
        <v>2.7400000000000001E-2</v>
      </c>
      <c r="O198" s="26">
        <v>2.7400000000000001E-2</v>
      </c>
      <c r="P198" s="1"/>
      <c r="Q198" s="2"/>
      <c r="R198" s="1"/>
      <c r="S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</row>
    <row r="199" spans="1:245" ht="15" customHeight="1">
      <c r="A199" s="12">
        <v>191</v>
      </c>
      <c r="B199" s="22"/>
      <c r="C199" s="23" t="s">
        <v>523</v>
      </c>
      <c r="D199" s="24" t="s">
        <v>524</v>
      </c>
      <c r="E199" s="25" t="s">
        <v>16</v>
      </c>
      <c r="F199" s="26">
        <v>0.66990000000000005</v>
      </c>
      <c r="G199" s="17"/>
      <c r="H199" s="27"/>
      <c r="I199" s="129"/>
      <c r="J199" s="128" t="e">
        <f>VLOOKUP(B199,[1]采购价格汇总表!$E$431:$F$461,2,0)</f>
        <v>#N/A</v>
      </c>
      <c r="K199" s="1"/>
      <c r="L199" s="1"/>
      <c r="M199" s="1"/>
      <c r="N199" s="26">
        <v>0.68379999999999996</v>
      </c>
      <c r="O199" s="26">
        <v>0.66990000000000005</v>
      </c>
      <c r="P199" s="1"/>
      <c r="Q199" s="2"/>
      <c r="R199" s="1"/>
      <c r="S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</row>
    <row r="200" spans="1:245" ht="15" customHeight="1">
      <c r="A200" s="12">
        <v>192</v>
      </c>
      <c r="B200" s="22"/>
      <c r="C200" s="23" t="s">
        <v>525</v>
      </c>
      <c r="D200" s="24" t="s">
        <v>526</v>
      </c>
      <c r="E200" s="25" t="s">
        <v>16</v>
      </c>
      <c r="F200" s="26">
        <v>0.51280000000000003</v>
      </c>
      <c r="G200" s="17"/>
      <c r="H200" s="27"/>
      <c r="I200" s="129"/>
      <c r="J200" s="128" t="e">
        <f>VLOOKUP(B200,[1]采购价格汇总表!$E$431:$F$461,2,0)</f>
        <v>#N/A</v>
      </c>
      <c r="K200" s="1"/>
      <c r="L200" s="1"/>
      <c r="M200" s="1"/>
      <c r="N200" s="26">
        <v>0.51280000000000003</v>
      </c>
      <c r="O200" s="26">
        <v>0.51280000000000003</v>
      </c>
      <c r="P200" s="1"/>
      <c r="Q200" s="2"/>
      <c r="R200" s="1"/>
      <c r="S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</row>
    <row r="201" spans="1:245" ht="15" customHeight="1">
      <c r="A201" s="12">
        <v>193</v>
      </c>
      <c r="B201" s="22"/>
      <c r="C201" s="23" t="s">
        <v>527</v>
      </c>
      <c r="D201" s="24" t="s">
        <v>528</v>
      </c>
      <c r="E201" s="25" t="s">
        <v>16</v>
      </c>
      <c r="F201" s="26">
        <v>0.21240000000000001</v>
      </c>
      <c r="G201" s="17"/>
      <c r="H201" s="27"/>
      <c r="I201" s="129"/>
      <c r="J201" s="128" t="e">
        <f>VLOOKUP(B201,[1]采购价格汇总表!$E$431:$F$461,2,0)</f>
        <v>#N/A</v>
      </c>
      <c r="K201" s="1"/>
      <c r="L201" s="1"/>
      <c r="M201" s="1"/>
      <c r="N201" s="26">
        <v>0.25640000000000002</v>
      </c>
      <c r="O201" s="26">
        <v>0.21240000000000001</v>
      </c>
      <c r="P201" s="1"/>
      <c r="Q201" s="2"/>
      <c r="R201" s="1"/>
      <c r="S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</row>
    <row r="202" spans="1:245" ht="15" customHeight="1">
      <c r="A202" s="12">
        <v>194</v>
      </c>
      <c r="B202" s="22"/>
      <c r="C202" s="23" t="s">
        <v>529</v>
      </c>
      <c r="D202" s="24" t="s">
        <v>530</v>
      </c>
      <c r="E202" s="25" t="s">
        <v>16</v>
      </c>
      <c r="F202" s="26">
        <v>2.98E-2</v>
      </c>
      <c r="G202" s="17"/>
      <c r="H202" s="27"/>
      <c r="I202" s="129"/>
      <c r="J202" s="128" t="e">
        <f>VLOOKUP(B202,[1]采购价格汇总表!$E$431:$F$461,2,0)</f>
        <v>#N/A</v>
      </c>
      <c r="K202" s="1"/>
      <c r="L202" s="1"/>
      <c r="M202" s="1"/>
      <c r="N202" s="26">
        <v>3.0800000000000001E-2</v>
      </c>
      <c r="O202" s="26">
        <v>2.98E-2</v>
      </c>
      <c r="P202" s="1"/>
      <c r="Q202" s="2"/>
      <c r="R202" s="1"/>
      <c r="S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</row>
    <row r="203" spans="1:245" ht="15" customHeight="1">
      <c r="A203" s="12">
        <v>195</v>
      </c>
      <c r="B203" s="22"/>
      <c r="C203" s="23" t="s">
        <v>531</v>
      </c>
      <c r="D203" s="24" t="s">
        <v>532</v>
      </c>
      <c r="E203" s="25" t="s">
        <v>16</v>
      </c>
      <c r="F203" s="26">
        <v>2.6499999999999999E-2</v>
      </c>
      <c r="G203" s="17"/>
      <c r="H203" s="27"/>
      <c r="I203" s="129"/>
      <c r="J203" s="128" t="e">
        <f>VLOOKUP(B203,[1]采购价格汇总表!$E$431:$F$461,2,0)</f>
        <v>#N/A</v>
      </c>
      <c r="K203" s="1"/>
      <c r="L203" s="1"/>
      <c r="M203" s="1"/>
      <c r="N203" s="26">
        <v>2.7400000000000001E-2</v>
      </c>
      <c r="O203" s="26">
        <v>2.6499999999999999E-2</v>
      </c>
      <c r="P203" s="1"/>
      <c r="Q203" s="2"/>
      <c r="R203" s="1"/>
      <c r="S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</row>
    <row r="204" spans="1:245" ht="15" customHeight="1">
      <c r="A204" s="12">
        <v>196</v>
      </c>
      <c r="B204" s="22"/>
      <c r="C204" s="23" t="s">
        <v>533</v>
      </c>
      <c r="D204" s="24" t="s">
        <v>534</v>
      </c>
      <c r="E204" s="25" t="s">
        <v>16</v>
      </c>
      <c r="F204" s="26">
        <v>4.9599999999999998E-2</v>
      </c>
      <c r="G204" s="17"/>
      <c r="H204" s="27"/>
      <c r="I204" s="129"/>
      <c r="J204" s="128" t="e">
        <f>VLOOKUP(B204,[1]采购价格汇总表!$E$431:$F$461,2,0)</f>
        <v>#N/A</v>
      </c>
      <c r="K204" s="1"/>
      <c r="L204" s="1"/>
      <c r="M204" s="1"/>
      <c r="N204" s="26">
        <v>5.1299999999999998E-2</v>
      </c>
      <c r="O204" s="26">
        <v>4.9599999999999998E-2</v>
      </c>
      <c r="P204" s="1"/>
      <c r="Q204" s="2"/>
      <c r="R204" s="1"/>
      <c r="S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</row>
    <row r="205" spans="1:245" ht="15" customHeight="1">
      <c r="A205" s="12">
        <v>197</v>
      </c>
      <c r="B205" s="22"/>
      <c r="C205" s="23" t="s">
        <v>535</v>
      </c>
      <c r="D205" s="24" t="s">
        <v>536</v>
      </c>
      <c r="E205" s="25" t="s">
        <v>16</v>
      </c>
      <c r="F205" s="26">
        <v>4.48E-2</v>
      </c>
      <c r="G205" s="17"/>
      <c r="H205" s="27"/>
      <c r="I205" s="129"/>
      <c r="J205" s="128" t="e">
        <f>VLOOKUP(B205,[1]采购价格汇总表!$E$431:$F$461,2,0)</f>
        <v>#N/A</v>
      </c>
      <c r="K205" s="1"/>
      <c r="L205" s="1"/>
      <c r="M205" s="1"/>
      <c r="N205" s="26">
        <v>4.6199999999999998E-2</v>
      </c>
      <c r="O205" s="26">
        <v>4.48E-2</v>
      </c>
      <c r="P205" s="1"/>
      <c r="Q205" s="2"/>
      <c r="R205" s="1"/>
      <c r="S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</row>
    <row r="206" spans="1:245" ht="15" customHeight="1">
      <c r="A206" s="12">
        <v>198</v>
      </c>
      <c r="B206" s="22"/>
      <c r="C206" s="23" t="s">
        <v>537</v>
      </c>
      <c r="D206" s="24" t="s">
        <v>538</v>
      </c>
      <c r="E206" s="25" t="s">
        <v>16</v>
      </c>
      <c r="F206" s="26">
        <v>0.2051</v>
      </c>
      <c r="G206" s="17"/>
      <c r="H206" s="27"/>
      <c r="I206" s="129"/>
      <c r="J206" s="128" t="e">
        <f>VLOOKUP(B206,[1]采购价格汇总表!$E$431:$F$461,2,0)</f>
        <v>#N/A</v>
      </c>
      <c r="K206" s="1"/>
      <c r="L206" s="1"/>
      <c r="M206" s="1"/>
      <c r="N206" s="26">
        <v>0.2051</v>
      </c>
      <c r="O206" s="26">
        <v>0.2051</v>
      </c>
      <c r="P206" s="1"/>
      <c r="Q206" s="2"/>
      <c r="R206" s="1"/>
      <c r="S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</row>
    <row r="207" spans="1:245" ht="15" customHeight="1">
      <c r="A207" s="12">
        <v>199</v>
      </c>
      <c r="B207" s="22"/>
      <c r="C207" s="23" t="s">
        <v>539</v>
      </c>
      <c r="D207" s="24" t="s">
        <v>540</v>
      </c>
      <c r="E207" s="25" t="s">
        <v>16</v>
      </c>
      <c r="F207" s="26">
        <v>0.25580000000000003</v>
      </c>
      <c r="G207" s="17"/>
      <c r="H207" s="27"/>
      <c r="I207" s="129"/>
      <c r="J207" s="128" t="e">
        <f>VLOOKUP(B207,[1]采购价格汇总表!$E$431:$F$461,2,0)</f>
        <v>#N/A</v>
      </c>
      <c r="K207" s="1"/>
      <c r="L207" s="1"/>
      <c r="M207" s="1"/>
      <c r="N207" s="26">
        <v>0.26150000000000001</v>
      </c>
      <c r="O207" s="26">
        <v>0.25580000000000003</v>
      </c>
      <c r="P207" s="1"/>
      <c r="Q207" s="2"/>
      <c r="R207" s="1"/>
      <c r="S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</row>
    <row r="208" spans="1:245" ht="15" customHeight="1">
      <c r="A208" s="12">
        <v>200</v>
      </c>
      <c r="B208" s="22"/>
      <c r="C208" s="23" t="s">
        <v>541</v>
      </c>
      <c r="D208" s="24" t="s">
        <v>542</v>
      </c>
      <c r="E208" s="25" t="s">
        <v>16</v>
      </c>
      <c r="F208" s="26">
        <v>0.60880000000000001</v>
      </c>
      <c r="G208" s="17"/>
      <c r="H208" s="27"/>
      <c r="I208" s="129"/>
      <c r="J208" s="128" t="e">
        <f>VLOOKUP(B208,[1]采购价格汇总表!$E$431:$F$461,2,0)</f>
        <v>#N/A</v>
      </c>
      <c r="K208" s="1"/>
      <c r="L208" s="1"/>
      <c r="M208" s="1"/>
      <c r="N208" s="26">
        <v>0.62139999999999995</v>
      </c>
      <c r="O208" s="26">
        <v>0.60880000000000001</v>
      </c>
      <c r="P208" s="1"/>
      <c r="Q208" s="2"/>
      <c r="R208" s="1"/>
      <c r="S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</row>
    <row r="209" spans="1:245" ht="15" customHeight="1">
      <c r="A209" s="12">
        <v>201</v>
      </c>
      <c r="B209" s="22" t="s">
        <v>543</v>
      </c>
      <c r="C209" s="23" t="s">
        <v>544</v>
      </c>
      <c r="D209" s="24" t="s">
        <v>545</v>
      </c>
      <c r="E209" s="25" t="s">
        <v>16</v>
      </c>
      <c r="F209" s="26">
        <v>0.18729999999999999</v>
      </c>
      <c r="G209" s="17"/>
      <c r="H209" s="27"/>
      <c r="I209" s="129"/>
      <c r="J209" s="128" t="e">
        <f>VLOOKUP(B209,[1]采购价格汇总表!$E$431:$F$461,2,0)</f>
        <v>#N/A</v>
      </c>
      <c r="K209" s="1"/>
      <c r="L209" s="1"/>
      <c r="M209" s="1"/>
      <c r="N209" s="26">
        <v>0.19320000000000001</v>
      </c>
      <c r="O209" s="26">
        <v>0.18729999999999999</v>
      </c>
      <c r="P209" s="1"/>
      <c r="Q209" s="2"/>
      <c r="R209" s="1"/>
      <c r="S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</row>
    <row r="210" spans="1:245" ht="15" customHeight="1">
      <c r="A210" s="12">
        <v>202</v>
      </c>
      <c r="B210" s="22" t="s">
        <v>546</v>
      </c>
      <c r="C210" s="23" t="s">
        <v>547</v>
      </c>
      <c r="D210" s="24" t="s">
        <v>548</v>
      </c>
      <c r="E210" s="25" t="s">
        <v>16</v>
      </c>
      <c r="F210" s="26">
        <v>6.5299999999999997E-2</v>
      </c>
      <c r="G210" s="17"/>
      <c r="H210" s="27"/>
      <c r="I210" s="129"/>
      <c r="J210" s="128" t="e">
        <f>VLOOKUP(B210,[1]采购价格汇总表!$E$431:$F$461,2,0)</f>
        <v>#N/A</v>
      </c>
      <c r="K210" s="1"/>
      <c r="L210" s="1"/>
      <c r="M210" s="1"/>
      <c r="N210" s="26">
        <v>6.6699999999999995E-2</v>
      </c>
      <c r="O210" s="26">
        <v>6.5299999999999997E-2</v>
      </c>
      <c r="P210" s="1"/>
      <c r="Q210" s="2"/>
      <c r="R210" s="1"/>
      <c r="S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</row>
    <row r="211" spans="1:245" ht="15" customHeight="1">
      <c r="A211" s="12">
        <v>203</v>
      </c>
      <c r="B211" s="22"/>
      <c r="C211" s="23" t="s">
        <v>549</v>
      </c>
      <c r="D211" s="24" t="s">
        <v>550</v>
      </c>
      <c r="E211" s="25" t="s">
        <v>16</v>
      </c>
      <c r="F211" s="26">
        <v>0.34420000000000001</v>
      </c>
      <c r="G211" s="17"/>
      <c r="H211" s="27"/>
      <c r="I211" s="129"/>
      <c r="J211" s="128" t="e">
        <f>VLOOKUP(B211,[1]采购价格汇总表!$E$431:$F$461,2,0)</f>
        <v>#N/A</v>
      </c>
      <c r="K211" s="1"/>
      <c r="L211" s="1"/>
      <c r="M211" s="1"/>
      <c r="N211" s="26">
        <v>0.3624</v>
      </c>
      <c r="O211" s="26">
        <v>0.34420000000000001</v>
      </c>
      <c r="P211" s="1"/>
      <c r="Q211" s="2"/>
      <c r="R211" s="1"/>
      <c r="S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</row>
    <row r="212" spans="1:245" ht="15" customHeight="1">
      <c r="A212" s="12">
        <v>204</v>
      </c>
      <c r="B212" s="22" t="s">
        <v>551</v>
      </c>
      <c r="C212" s="23" t="s">
        <v>552</v>
      </c>
      <c r="D212" s="24" t="s">
        <v>553</v>
      </c>
      <c r="E212" s="25" t="s">
        <v>16</v>
      </c>
      <c r="F212" s="26">
        <v>0.41239999999999999</v>
      </c>
      <c r="G212" s="17"/>
      <c r="H212" s="27"/>
      <c r="I212" s="129"/>
      <c r="J212" s="128" t="e">
        <f>VLOOKUP(B212,[1]采购价格汇总表!$E$431:$F$461,2,0)</f>
        <v>#N/A</v>
      </c>
      <c r="K212" s="1"/>
      <c r="L212" s="1"/>
      <c r="M212" s="1"/>
      <c r="N212" s="26">
        <v>0.43419999999999997</v>
      </c>
      <c r="O212" s="26">
        <v>0.41239999999999999</v>
      </c>
      <c r="P212" s="1"/>
      <c r="Q212" s="2"/>
      <c r="R212" s="1"/>
      <c r="S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</row>
    <row r="213" spans="1:245" ht="15" customHeight="1">
      <c r="A213" s="12">
        <v>205</v>
      </c>
      <c r="B213" s="22"/>
      <c r="C213" s="23" t="s">
        <v>554</v>
      </c>
      <c r="D213" s="24" t="s">
        <v>555</v>
      </c>
      <c r="E213" s="25" t="s">
        <v>16</v>
      </c>
      <c r="F213" s="26">
        <v>0.20469999999999999</v>
      </c>
      <c r="G213" s="17"/>
      <c r="H213" s="27"/>
      <c r="I213" s="129"/>
      <c r="J213" s="128" t="e">
        <f>VLOOKUP(B213,[1]采购价格汇总表!$E$431:$F$461,2,0)</f>
        <v>#N/A</v>
      </c>
      <c r="K213" s="1"/>
      <c r="L213" s="1"/>
      <c r="M213" s="1"/>
      <c r="N213" s="26">
        <v>0.21110000000000001</v>
      </c>
      <c r="O213" s="26">
        <v>0.20469999999999999</v>
      </c>
      <c r="P213" s="1"/>
      <c r="Q213" s="2"/>
      <c r="R213" s="1"/>
      <c r="S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</row>
    <row r="214" spans="1:245" ht="15" customHeight="1">
      <c r="A214" s="12">
        <v>206</v>
      </c>
      <c r="B214" s="22"/>
      <c r="C214" s="23" t="s">
        <v>556</v>
      </c>
      <c r="D214" s="24" t="s">
        <v>557</v>
      </c>
      <c r="E214" s="25" t="s">
        <v>16</v>
      </c>
      <c r="F214" s="26">
        <v>3.5700000000000003E-2</v>
      </c>
      <c r="G214" s="17"/>
      <c r="H214" s="27"/>
      <c r="I214" s="129"/>
      <c r="J214" s="128" t="e">
        <f>VLOOKUP(B214,[1]采购价格汇总表!$E$431:$F$461,2,0)</f>
        <v>#N/A</v>
      </c>
      <c r="K214" s="1"/>
      <c r="L214" s="1"/>
      <c r="M214" s="1"/>
      <c r="N214" s="26">
        <v>3.6799999999999999E-2</v>
      </c>
      <c r="O214" s="26">
        <v>3.5700000000000003E-2</v>
      </c>
      <c r="P214" s="1"/>
      <c r="Q214" s="2"/>
      <c r="R214" s="1"/>
      <c r="S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</row>
    <row r="215" spans="1:245" ht="15" customHeight="1">
      <c r="A215" s="12">
        <v>207</v>
      </c>
      <c r="B215" s="22"/>
      <c r="C215" s="23" t="s">
        <v>558</v>
      </c>
      <c r="D215" s="24" t="s">
        <v>559</v>
      </c>
      <c r="E215" s="25" t="s">
        <v>16</v>
      </c>
      <c r="F215" s="26">
        <v>0.61419999999999997</v>
      </c>
      <c r="G215" s="17"/>
      <c r="H215" s="27"/>
      <c r="I215" s="129"/>
      <c r="J215" s="128" t="e">
        <f>VLOOKUP(B215,[1]采购价格汇总表!$E$431:$F$461,2,0)</f>
        <v>#N/A</v>
      </c>
      <c r="K215" s="1"/>
      <c r="L215" s="1"/>
      <c r="M215" s="1"/>
      <c r="N215" s="26">
        <v>0.63329999999999997</v>
      </c>
      <c r="O215" s="26">
        <v>0.61419999999999997</v>
      </c>
      <c r="P215" s="1"/>
      <c r="Q215" s="2"/>
      <c r="R215" s="1"/>
      <c r="S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</row>
    <row r="216" spans="1:245" ht="15" customHeight="1">
      <c r="A216" s="12">
        <v>208</v>
      </c>
      <c r="B216" s="22"/>
      <c r="C216" s="23" t="s">
        <v>560</v>
      </c>
      <c r="D216" s="24" t="s">
        <v>561</v>
      </c>
      <c r="E216" s="25" t="s">
        <v>16</v>
      </c>
      <c r="F216" s="26">
        <v>5.0500000000000003E-2</v>
      </c>
      <c r="G216" s="17"/>
      <c r="H216" s="27"/>
      <c r="I216" s="129"/>
      <c r="J216" s="128" t="e">
        <f>VLOOKUP(B216,[1]采购价格汇总表!$E$431:$F$461,2,0)</f>
        <v>#N/A</v>
      </c>
      <c r="K216" s="1"/>
      <c r="L216" s="1"/>
      <c r="M216" s="1"/>
      <c r="N216" s="26">
        <v>5.21E-2</v>
      </c>
      <c r="O216" s="26">
        <v>5.0500000000000003E-2</v>
      </c>
      <c r="P216" s="1"/>
      <c r="Q216" s="2"/>
      <c r="R216" s="1"/>
      <c r="S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</row>
    <row r="217" spans="1:245" ht="15" customHeight="1">
      <c r="A217" s="12">
        <v>209</v>
      </c>
      <c r="B217" s="22"/>
      <c r="C217" s="23" t="s">
        <v>562</v>
      </c>
      <c r="D217" s="24" t="s">
        <v>563</v>
      </c>
      <c r="E217" s="25" t="s">
        <v>16</v>
      </c>
      <c r="F217" s="26">
        <v>0.33189999999999997</v>
      </c>
      <c r="G217" s="17"/>
      <c r="H217" s="27"/>
      <c r="I217" s="129"/>
      <c r="J217" s="128" t="e">
        <f>VLOOKUP(B217,[1]采购价格汇总表!$E$431:$F$461,2,0)</f>
        <v>#N/A</v>
      </c>
      <c r="K217" s="1"/>
      <c r="L217" s="1"/>
      <c r="M217" s="1"/>
      <c r="N217" s="26">
        <v>0.34189999999999998</v>
      </c>
      <c r="O217" s="26">
        <v>0.33189999999999997</v>
      </c>
      <c r="P217" s="1"/>
      <c r="Q217" s="2"/>
      <c r="R217" s="1"/>
      <c r="S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</row>
    <row r="218" spans="1:245" ht="15" customHeight="1">
      <c r="A218" s="12">
        <v>210</v>
      </c>
      <c r="B218" s="22" t="s">
        <v>564</v>
      </c>
      <c r="C218" s="23" t="s">
        <v>565</v>
      </c>
      <c r="D218" s="24" t="s">
        <v>566</v>
      </c>
      <c r="E218" s="25" t="s">
        <v>16</v>
      </c>
      <c r="F218" s="26">
        <v>8.2900000000000001E-2</v>
      </c>
      <c r="G218" s="17"/>
      <c r="H218" s="27"/>
      <c r="I218" s="129"/>
      <c r="J218" s="128" t="e">
        <f>VLOOKUP(B218,[1]采购价格汇总表!$E$431:$F$461,2,0)</f>
        <v>#N/A</v>
      </c>
      <c r="K218" s="1"/>
      <c r="L218" s="1"/>
      <c r="M218" s="1"/>
      <c r="N218" s="26">
        <v>8.5500000000000007E-2</v>
      </c>
      <c r="O218" s="26">
        <v>8.2900000000000001E-2</v>
      </c>
      <c r="P218" s="1"/>
      <c r="Q218" s="2"/>
      <c r="R218" s="1"/>
      <c r="S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</row>
    <row r="219" spans="1:245" ht="15" customHeight="1">
      <c r="A219" s="12">
        <v>211</v>
      </c>
      <c r="B219" s="22" t="s">
        <v>567</v>
      </c>
      <c r="C219" s="23" t="s">
        <v>568</v>
      </c>
      <c r="D219" s="24" t="s">
        <v>569</v>
      </c>
      <c r="E219" s="25" t="s">
        <v>570</v>
      </c>
      <c r="F219" s="26">
        <v>4.5600000000000002E-2</v>
      </c>
      <c r="G219" s="17"/>
      <c r="H219" s="27"/>
      <c r="I219" s="129"/>
      <c r="J219" s="128" t="str">
        <f>VLOOKUP(B219,[1]采购价格汇总表!$E$431:$F$461,2,0)</f>
        <v>自攻钉4.8*13</v>
      </c>
      <c r="K219" s="1"/>
      <c r="L219" s="1"/>
      <c r="M219" s="1"/>
      <c r="N219" s="26">
        <v>4.6100000000000002E-2</v>
      </c>
      <c r="O219" s="26">
        <v>4.5600000000000002E-2</v>
      </c>
      <c r="P219" s="1"/>
      <c r="Q219" s="2"/>
      <c r="R219" s="1"/>
      <c r="S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</row>
    <row r="220" spans="1:245" ht="15" customHeight="1">
      <c r="A220" s="12">
        <v>212</v>
      </c>
      <c r="B220" s="22" t="s">
        <v>571</v>
      </c>
      <c r="C220" s="23" t="s">
        <v>572</v>
      </c>
      <c r="D220" s="24" t="s">
        <v>573</v>
      </c>
      <c r="E220" s="25" t="s">
        <v>570</v>
      </c>
      <c r="F220" s="26">
        <v>2.5399999999999999E-2</v>
      </c>
      <c r="G220" s="17"/>
      <c r="H220" s="27"/>
      <c r="I220" s="129"/>
      <c r="J220" s="128" t="e">
        <f>VLOOKUP(B220,[1]采购价格汇总表!$E$431:$F$461,2,0)</f>
        <v>#N/A</v>
      </c>
      <c r="K220" s="1"/>
      <c r="L220" s="1"/>
      <c r="M220" s="1"/>
      <c r="N220" s="26">
        <v>2.5899999999999999E-2</v>
      </c>
      <c r="O220" s="26">
        <v>2.5399999999999999E-2</v>
      </c>
      <c r="P220" s="1"/>
      <c r="Q220" s="2"/>
      <c r="R220" s="1"/>
      <c r="S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</row>
    <row r="221" spans="1:245" ht="15" customHeight="1">
      <c r="A221" s="12">
        <v>213</v>
      </c>
      <c r="B221" s="22" t="s">
        <v>574</v>
      </c>
      <c r="C221" s="23" t="s">
        <v>575</v>
      </c>
      <c r="D221" s="24" t="s">
        <v>576</v>
      </c>
      <c r="E221" s="25" t="s">
        <v>570</v>
      </c>
      <c r="F221" s="26">
        <v>0.17799999999999999</v>
      </c>
      <c r="G221" s="17"/>
      <c r="H221" s="27"/>
      <c r="I221" s="129"/>
      <c r="J221" s="128" t="e">
        <f>VLOOKUP(B221,[1]采购价格汇总表!$E$431:$F$461,2,0)</f>
        <v>#N/A</v>
      </c>
      <c r="K221" s="1"/>
      <c r="L221" s="1"/>
      <c r="M221" s="1"/>
      <c r="N221" s="26">
        <v>0.18779999999999999</v>
      </c>
      <c r="O221" s="26">
        <v>0.17799999999999999</v>
      </c>
      <c r="P221" s="1"/>
      <c r="Q221" s="2"/>
      <c r="R221" s="1"/>
      <c r="S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</row>
    <row r="222" spans="1:245" ht="15" customHeight="1">
      <c r="A222" s="12">
        <v>214</v>
      </c>
      <c r="B222" s="22" t="s">
        <v>577</v>
      </c>
      <c r="C222" s="23" t="s">
        <v>578</v>
      </c>
      <c r="D222" s="24" t="s">
        <v>579</v>
      </c>
      <c r="E222" s="25" t="s">
        <v>570</v>
      </c>
      <c r="F222" s="26">
        <v>8.3500000000000005E-2</v>
      </c>
      <c r="G222" s="17"/>
      <c r="H222" s="27"/>
      <c r="I222" s="129"/>
      <c r="J222" s="128" t="e">
        <f>VLOOKUP(B222,[1]采购价格汇总表!$E$431:$F$461,2,0)</f>
        <v>#N/A</v>
      </c>
      <c r="K222" s="1"/>
      <c r="L222" s="1"/>
      <c r="M222" s="1"/>
      <c r="N222" s="26">
        <v>8.6199999999999999E-2</v>
      </c>
      <c r="O222" s="26">
        <v>8.3500000000000005E-2</v>
      </c>
      <c r="P222" s="1"/>
      <c r="Q222" s="2"/>
      <c r="R222" s="1"/>
      <c r="S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</row>
    <row r="223" spans="1:245" ht="15" customHeight="1">
      <c r="A223" s="12">
        <v>215</v>
      </c>
      <c r="B223" s="22" t="s">
        <v>580</v>
      </c>
      <c r="C223" s="23" t="s">
        <v>581</v>
      </c>
      <c r="D223" s="24" t="s">
        <v>582</v>
      </c>
      <c r="E223" s="25" t="s">
        <v>570</v>
      </c>
      <c r="F223" s="26">
        <v>4.4699999999999997E-2</v>
      </c>
      <c r="G223" s="17"/>
      <c r="H223" s="27"/>
      <c r="I223" s="129"/>
      <c r="J223" s="128" t="e">
        <f>VLOOKUP(B223,[1]采购价格汇总表!$E$431:$F$461,2,0)</f>
        <v>#N/A</v>
      </c>
      <c r="K223" s="1"/>
      <c r="L223" s="1"/>
      <c r="M223" s="1"/>
      <c r="N223" s="26">
        <v>4.5699999999999998E-2</v>
      </c>
      <c r="O223" s="26">
        <v>4.4699999999999997E-2</v>
      </c>
      <c r="P223" s="1"/>
      <c r="Q223" s="2"/>
      <c r="R223" s="1"/>
      <c r="S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</row>
    <row r="224" spans="1:245" ht="15" customHeight="1">
      <c r="A224" s="12">
        <v>216</v>
      </c>
      <c r="B224" s="22" t="s">
        <v>583</v>
      </c>
      <c r="C224" s="23" t="s">
        <v>584</v>
      </c>
      <c r="D224" s="24" t="s">
        <v>585</v>
      </c>
      <c r="E224" s="25" t="s">
        <v>570</v>
      </c>
      <c r="F224" s="26">
        <v>3.5000000000000003E-2</v>
      </c>
      <c r="G224" s="17"/>
      <c r="H224" s="27"/>
      <c r="I224" s="129"/>
      <c r="J224" s="128" t="e">
        <f>VLOOKUP(B224,[1]采购价格汇总表!$E$431:$F$461,2,0)</f>
        <v>#N/A</v>
      </c>
      <c r="K224" s="1"/>
      <c r="L224" s="1"/>
      <c r="M224" s="1"/>
      <c r="N224" s="26">
        <v>3.5799999999999998E-2</v>
      </c>
      <c r="O224" s="26">
        <v>3.5000000000000003E-2</v>
      </c>
      <c r="P224" s="1"/>
      <c r="Q224" s="2"/>
      <c r="R224" s="1"/>
      <c r="S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</row>
    <row r="225" spans="1:245" ht="15" customHeight="1">
      <c r="A225" s="12">
        <v>217</v>
      </c>
      <c r="B225" s="22" t="s">
        <v>586</v>
      </c>
      <c r="C225" s="23" t="s">
        <v>587</v>
      </c>
      <c r="D225" s="24" t="s">
        <v>588</v>
      </c>
      <c r="E225" s="25" t="s">
        <v>570</v>
      </c>
      <c r="F225" s="26">
        <v>0.29870000000000002</v>
      </c>
      <c r="G225" s="17"/>
      <c r="H225" s="27"/>
      <c r="I225" s="129"/>
      <c r="J225" s="128" t="e">
        <f>VLOOKUP(B225,[1]采购价格汇总表!$E$431:$F$461,2,0)</f>
        <v>#N/A</v>
      </c>
      <c r="K225" s="1"/>
      <c r="L225" s="1"/>
      <c r="M225" s="1"/>
      <c r="N225" s="26">
        <v>0.29870000000000002</v>
      </c>
      <c r="O225" s="26">
        <v>0.29870000000000002</v>
      </c>
      <c r="P225" s="1"/>
      <c r="Q225" s="2"/>
      <c r="R225" s="1"/>
      <c r="S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</row>
    <row r="226" spans="1:245" ht="15" customHeight="1">
      <c r="A226" s="12">
        <v>218</v>
      </c>
      <c r="B226" s="22" t="s">
        <v>589</v>
      </c>
      <c r="C226" s="23" t="s">
        <v>590</v>
      </c>
      <c r="D226" s="24" t="s">
        <v>591</v>
      </c>
      <c r="E226" s="25" t="s">
        <v>570</v>
      </c>
      <c r="F226" s="26">
        <v>4.6899999999999997E-2</v>
      </c>
      <c r="G226" s="17"/>
      <c r="H226" s="27"/>
      <c r="I226" s="129"/>
      <c r="J226" s="128" t="e">
        <f>VLOOKUP(B226,[1]采购价格汇总表!$E$431:$F$461,2,0)</f>
        <v>#N/A</v>
      </c>
      <c r="K226" s="1"/>
      <c r="L226" s="1"/>
      <c r="M226" s="1"/>
      <c r="N226" s="26">
        <v>4.6899999999999997E-2</v>
      </c>
      <c r="O226" s="26">
        <v>4.6899999999999997E-2</v>
      </c>
      <c r="P226" s="1"/>
      <c r="Q226" s="2"/>
      <c r="R226" s="1"/>
      <c r="S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</row>
    <row r="227" spans="1:245" ht="15" customHeight="1">
      <c r="A227" s="12">
        <v>219</v>
      </c>
      <c r="B227" s="22" t="s">
        <v>592</v>
      </c>
      <c r="C227" s="23" t="s">
        <v>593</v>
      </c>
      <c r="D227" s="24" t="s">
        <v>594</v>
      </c>
      <c r="E227" s="25" t="s">
        <v>570</v>
      </c>
      <c r="F227" s="26">
        <v>0.1226</v>
      </c>
      <c r="G227" s="17"/>
      <c r="H227" s="27"/>
      <c r="I227" s="129"/>
      <c r="J227" s="128" t="e">
        <f>VLOOKUP(B227,[1]采购价格汇总表!$E$431:$F$461,2,0)</f>
        <v>#N/A</v>
      </c>
      <c r="K227" s="1"/>
      <c r="L227" s="1"/>
      <c r="M227" s="1"/>
      <c r="N227" s="26">
        <v>0.12379999999999999</v>
      </c>
      <c r="O227" s="26">
        <v>0.1226</v>
      </c>
      <c r="P227" s="1"/>
      <c r="Q227" s="2"/>
      <c r="R227" s="1"/>
      <c r="S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</row>
    <row r="228" spans="1:245" ht="15" customHeight="1">
      <c r="A228" s="12">
        <v>220</v>
      </c>
      <c r="B228" s="22" t="s">
        <v>595</v>
      </c>
      <c r="C228" s="23" t="s">
        <v>596</v>
      </c>
      <c r="D228" s="24" t="s">
        <v>597</v>
      </c>
      <c r="E228" s="25" t="s">
        <v>570</v>
      </c>
      <c r="F228" s="26">
        <v>9.1999999999999998E-3</v>
      </c>
      <c r="G228" s="17"/>
      <c r="H228" s="27"/>
      <c r="I228" s="129"/>
      <c r="J228" s="128" t="e">
        <f>VLOOKUP(B228,[1]采购价格汇总表!$E$431:$F$461,2,0)</f>
        <v>#N/A</v>
      </c>
      <c r="K228" s="1"/>
      <c r="L228" s="1"/>
      <c r="M228" s="1"/>
      <c r="N228" s="26">
        <v>9.4999999999999998E-3</v>
      </c>
      <c r="O228" s="26">
        <v>9.1999999999999998E-3</v>
      </c>
      <c r="P228" s="1"/>
      <c r="Q228" s="2"/>
      <c r="R228" s="1"/>
      <c r="S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</row>
    <row r="229" spans="1:245" ht="15" customHeight="1">
      <c r="A229" s="12">
        <v>221</v>
      </c>
      <c r="B229" s="22" t="s">
        <v>598</v>
      </c>
      <c r="C229" s="23" t="s">
        <v>599</v>
      </c>
      <c r="D229" s="24" t="s">
        <v>600</v>
      </c>
      <c r="E229" s="25" t="s">
        <v>570</v>
      </c>
      <c r="F229" s="26">
        <v>2.5399999999999999E-2</v>
      </c>
      <c r="G229" s="17"/>
      <c r="H229" s="27"/>
      <c r="I229" s="129"/>
      <c r="J229" s="128" t="e">
        <f>VLOOKUP(B229,[1]采购价格汇总表!$E$431:$F$461,2,0)</f>
        <v>#N/A</v>
      </c>
      <c r="K229" s="1"/>
      <c r="L229" s="1"/>
      <c r="M229" s="1"/>
      <c r="N229" s="26">
        <v>2.5899999999999999E-2</v>
      </c>
      <c r="O229" s="26">
        <v>2.5399999999999999E-2</v>
      </c>
      <c r="P229" s="1"/>
      <c r="Q229" s="2"/>
      <c r="R229" s="1"/>
      <c r="S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</row>
    <row r="230" spans="1:245" ht="15" customHeight="1">
      <c r="A230" s="12">
        <v>222</v>
      </c>
      <c r="B230" s="22" t="s">
        <v>601</v>
      </c>
      <c r="C230" s="23" t="s">
        <v>602</v>
      </c>
      <c r="D230" s="24" t="s">
        <v>603</v>
      </c>
      <c r="E230" s="25" t="s">
        <v>570</v>
      </c>
      <c r="F230" s="26">
        <v>2.9600000000000001E-2</v>
      </c>
      <c r="G230" s="17"/>
      <c r="H230" s="27"/>
      <c r="I230" s="129"/>
      <c r="J230" s="128" t="e">
        <f>VLOOKUP(B230,[1]采购价格汇总表!$E$431:$F$461,2,0)</f>
        <v>#N/A</v>
      </c>
      <c r="K230" s="1"/>
      <c r="L230" s="1"/>
      <c r="M230" s="1"/>
      <c r="N230" s="26">
        <v>3.0200000000000001E-2</v>
      </c>
      <c r="O230" s="26">
        <v>2.9600000000000001E-2</v>
      </c>
      <c r="P230" s="1"/>
      <c r="Q230" s="2"/>
      <c r="R230" s="1"/>
      <c r="S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</row>
    <row r="231" spans="1:245" ht="15" customHeight="1">
      <c r="A231" s="12">
        <v>223</v>
      </c>
      <c r="B231" s="22" t="s">
        <v>604</v>
      </c>
      <c r="C231" s="23" t="s">
        <v>605</v>
      </c>
      <c r="D231" s="24" t="s">
        <v>606</v>
      </c>
      <c r="E231" s="25" t="s">
        <v>570</v>
      </c>
      <c r="F231" s="26">
        <v>0.20480000000000001</v>
      </c>
      <c r="G231" s="17"/>
      <c r="H231" s="27"/>
      <c r="I231" s="129"/>
      <c r="J231" s="128" t="e">
        <f>VLOOKUP(B231,[1]采购价格汇总表!$E$431:$F$461,2,0)</f>
        <v>#N/A</v>
      </c>
      <c r="K231" s="1"/>
      <c r="L231" s="1"/>
      <c r="M231" s="1"/>
      <c r="N231" s="26">
        <v>0.2069</v>
      </c>
      <c r="O231" s="26">
        <v>0.20480000000000001</v>
      </c>
      <c r="P231" s="1"/>
      <c r="Q231" s="2"/>
      <c r="R231" s="1"/>
      <c r="S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</row>
    <row r="232" spans="1:245" ht="15" customHeight="1">
      <c r="A232" s="12">
        <v>224</v>
      </c>
      <c r="B232" s="22">
        <v>0</v>
      </c>
      <c r="C232" s="23" t="s">
        <v>611</v>
      </c>
      <c r="D232" s="24" t="s">
        <v>612</v>
      </c>
      <c r="E232" s="25" t="s">
        <v>570</v>
      </c>
      <c r="F232" s="26">
        <v>3.27E-2</v>
      </c>
      <c r="G232" s="17"/>
      <c r="H232" s="27"/>
      <c r="I232" s="129"/>
      <c r="J232" s="128" t="e">
        <f>VLOOKUP(B232,[1]采购价格汇总表!$E$431:$F$461,2,0)</f>
        <v>#N/A</v>
      </c>
      <c r="K232" s="1"/>
      <c r="L232" s="1"/>
      <c r="M232" s="1"/>
      <c r="N232" s="26">
        <v>3.3399999999999999E-2</v>
      </c>
      <c r="O232" s="26">
        <v>3.27E-2</v>
      </c>
      <c r="P232" s="1"/>
      <c r="Q232" s="2"/>
      <c r="R232" s="1"/>
      <c r="S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</row>
    <row r="233" spans="1:245" ht="15" customHeight="1">
      <c r="A233" s="12">
        <v>225</v>
      </c>
      <c r="B233" s="22" t="s">
        <v>613</v>
      </c>
      <c r="C233" s="23" t="s">
        <v>614</v>
      </c>
      <c r="D233" s="24" t="s">
        <v>615</v>
      </c>
      <c r="E233" s="25" t="s">
        <v>570</v>
      </c>
      <c r="F233" s="26">
        <v>2.46E-2</v>
      </c>
      <c r="G233" s="17"/>
      <c r="H233" s="27"/>
      <c r="I233" s="129"/>
      <c r="J233" s="128" t="e">
        <f>VLOOKUP(B233,[1]采购价格汇总表!$E$431:$F$461,2,0)</f>
        <v>#N/A</v>
      </c>
      <c r="K233" s="1"/>
      <c r="L233" s="1"/>
      <c r="M233" s="1"/>
      <c r="N233" s="26">
        <v>2.5100000000000001E-2</v>
      </c>
      <c r="O233" s="26">
        <v>2.46E-2</v>
      </c>
      <c r="P233" s="1"/>
      <c r="Q233" s="2"/>
      <c r="R233" s="1"/>
      <c r="S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</row>
    <row r="234" spans="1:245" ht="15" customHeight="1">
      <c r="A234" s="12">
        <v>226</v>
      </c>
      <c r="B234" s="22" t="s">
        <v>616</v>
      </c>
      <c r="C234" s="23" t="s">
        <v>617</v>
      </c>
      <c r="D234" s="24" t="s">
        <v>618</v>
      </c>
      <c r="E234" s="25" t="s">
        <v>570</v>
      </c>
      <c r="F234" s="26">
        <v>0.31769999999999998</v>
      </c>
      <c r="G234" s="17"/>
      <c r="H234" s="27"/>
      <c r="I234" s="129"/>
      <c r="J234" s="128" t="e">
        <f>VLOOKUP(B234,[1]采购价格汇总表!$E$431:$F$461,2,0)</f>
        <v>#N/A</v>
      </c>
      <c r="K234" s="1"/>
      <c r="L234" s="1"/>
      <c r="M234" s="1"/>
      <c r="N234" s="26">
        <v>0.33450000000000002</v>
      </c>
      <c r="O234" s="26">
        <v>0.31769999999999998</v>
      </c>
      <c r="P234" s="1"/>
      <c r="Q234" s="2"/>
      <c r="R234" s="1"/>
      <c r="S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</row>
    <row r="235" spans="1:245" ht="15" customHeight="1">
      <c r="A235" s="12">
        <v>227</v>
      </c>
      <c r="B235" s="22" t="s">
        <v>619</v>
      </c>
      <c r="C235" s="23" t="s">
        <v>620</v>
      </c>
      <c r="D235" s="24" t="s">
        <v>621</v>
      </c>
      <c r="E235" s="25" t="s">
        <v>570</v>
      </c>
      <c r="F235" s="26">
        <v>0.1265</v>
      </c>
      <c r="G235" s="17"/>
      <c r="H235" s="27"/>
      <c r="I235" s="129"/>
      <c r="J235" s="128" t="e">
        <f>VLOOKUP(B235,[1]采购价格汇总表!$E$431:$F$461,2,0)</f>
        <v>#N/A</v>
      </c>
      <c r="K235" s="1"/>
      <c r="L235" s="1"/>
      <c r="M235" s="1"/>
      <c r="N235" s="26">
        <v>0.1293</v>
      </c>
      <c r="O235" s="26">
        <v>0.1265</v>
      </c>
      <c r="P235" s="1"/>
      <c r="Q235" s="2"/>
      <c r="R235" s="1"/>
      <c r="S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</row>
    <row r="236" spans="1:245" ht="15" customHeight="1">
      <c r="A236" s="12">
        <v>228</v>
      </c>
      <c r="B236" s="22" t="s">
        <v>622</v>
      </c>
      <c r="C236" s="23" t="s">
        <v>623</v>
      </c>
      <c r="D236" s="24" t="s">
        <v>624</v>
      </c>
      <c r="E236" s="25" t="s">
        <v>570</v>
      </c>
      <c r="F236" s="26">
        <v>2.5100000000000001E-2</v>
      </c>
      <c r="G236" s="17"/>
      <c r="H236" s="27"/>
      <c r="I236" s="129"/>
      <c r="J236" s="128" t="e">
        <f>VLOOKUP(B236,[1]采购价格汇总表!$E$431:$F$461,2,0)</f>
        <v>#N/A</v>
      </c>
      <c r="K236" s="1"/>
      <c r="L236" s="1"/>
      <c r="M236" s="1"/>
      <c r="N236" s="26">
        <v>2.5899999999999999E-2</v>
      </c>
      <c r="O236" s="26">
        <v>2.5100000000000001E-2</v>
      </c>
      <c r="P236" s="1"/>
      <c r="Q236" s="2"/>
      <c r="R236" s="1"/>
      <c r="S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</row>
    <row r="237" spans="1:245" ht="15" customHeight="1">
      <c r="A237" s="12">
        <v>229</v>
      </c>
      <c r="B237" s="22" t="s">
        <v>625</v>
      </c>
      <c r="C237" s="23" t="s">
        <v>626</v>
      </c>
      <c r="D237" s="24" t="s">
        <v>627</v>
      </c>
      <c r="E237" s="25" t="s">
        <v>570</v>
      </c>
      <c r="F237" s="26">
        <v>0.65839999999999999</v>
      </c>
      <c r="G237" s="17"/>
      <c r="H237" s="27"/>
      <c r="I237" s="129"/>
      <c r="J237" s="128" t="e">
        <f>VLOOKUP(B237,[1]采购价格汇总表!$E$431:$F$461,2,0)</f>
        <v>#N/A</v>
      </c>
      <c r="K237" s="1"/>
      <c r="L237" s="1"/>
      <c r="M237" s="1"/>
      <c r="N237" s="26">
        <v>0.66569999999999996</v>
      </c>
      <c r="O237" s="26">
        <v>0.65839999999999999</v>
      </c>
      <c r="P237" s="1"/>
      <c r="Q237" s="2"/>
      <c r="R237" s="1"/>
      <c r="S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</row>
    <row r="238" spans="1:245" ht="15" customHeight="1">
      <c r="A238" s="12">
        <v>230</v>
      </c>
      <c r="B238" s="22" t="s">
        <v>628</v>
      </c>
      <c r="C238" s="23" t="s">
        <v>629</v>
      </c>
      <c r="D238" s="24" t="s">
        <v>630</v>
      </c>
      <c r="E238" s="25" t="s">
        <v>570</v>
      </c>
      <c r="F238" s="26">
        <v>7.5999999999999998E-2</v>
      </c>
      <c r="G238" s="17"/>
      <c r="H238" s="27"/>
      <c r="I238" s="129"/>
      <c r="J238" s="128" t="e">
        <f>VLOOKUP(B238,[1]采购价格汇总表!$E$431:$F$461,2,0)</f>
        <v>#N/A</v>
      </c>
      <c r="K238" s="1"/>
      <c r="L238" s="1"/>
      <c r="M238" s="1"/>
      <c r="N238" s="26">
        <v>7.7600000000000002E-2</v>
      </c>
      <c r="O238" s="26">
        <v>7.5999999999999998E-2</v>
      </c>
      <c r="P238" s="1"/>
      <c r="Q238" s="2"/>
      <c r="R238" s="1"/>
      <c r="S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</row>
    <row r="239" spans="1:245" ht="15" customHeight="1">
      <c r="A239" s="12">
        <v>231</v>
      </c>
      <c r="B239" s="22" t="s">
        <v>631</v>
      </c>
      <c r="C239" s="23" t="s">
        <v>632</v>
      </c>
      <c r="D239" s="24" t="s">
        <v>633</v>
      </c>
      <c r="E239" s="25" t="s">
        <v>570</v>
      </c>
      <c r="F239" s="26">
        <v>2.7E-2</v>
      </c>
      <c r="G239" s="17"/>
      <c r="H239" s="27"/>
      <c r="I239" s="129"/>
      <c r="J239" s="128" t="e">
        <f>VLOOKUP(B239,[1]采购价格汇总表!$E$431:$F$461,2,0)</f>
        <v>#N/A</v>
      </c>
      <c r="K239" s="1"/>
      <c r="L239" s="1"/>
      <c r="M239" s="1"/>
      <c r="N239" s="26">
        <v>2.8199999999999999E-2</v>
      </c>
      <c r="O239" s="26">
        <v>2.7E-2</v>
      </c>
      <c r="P239" s="1"/>
      <c r="Q239" s="2"/>
      <c r="R239" s="1"/>
      <c r="S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</row>
    <row r="240" spans="1:245" ht="15" customHeight="1">
      <c r="A240" s="12">
        <v>232</v>
      </c>
      <c r="B240" s="22" t="s">
        <v>634</v>
      </c>
      <c r="C240" s="23" t="s">
        <v>635</v>
      </c>
      <c r="D240" s="24" t="s">
        <v>636</v>
      </c>
      <c r="E240" s="25" t="s">
        <v>570</v>
      </c>
      <c r="F240" s="26">
        <v>0.37</v>
      </c>
      <c r="G240" s="17"/>
      <c r="H240" s="27"/>
      <c r="I240" s="129"/>
      <c r="J240" s="128" t="e">
        <f>VLOOKUP(B240,[1]采购价格汇总表!$E$431:$F$461,2,0)</f>
        <v>#N/A</v>
      </c>
      <c r="K240" s="1"/>
      <c r="L240" s="1"/>
      <c r="M240" s="1"/>
      <c r="N240" s="26">
        <v>0.37930000000000003</v>
      </c>
      <c r="O240" s="26">
        <v>0.37</v>
      </c>
      <c r="P240" s="1"/>
      <c r="Q240" s="2"/>
      <c r="R240" s="1"/>
      <c r="S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</row>
    <row r="241" spans="1:245" ht="15" customHeight="1">
      <c r="A241" s="12">
        <v>233</v>
      </c>
      <c r="B241" s="22" t="s">
        <v>637</v>
      </c>
      <c r="C241" s="23" t="s">
        <v>638</v>
      </c>
      <c r="D241" s="24" t="s">
        <v>639</v>
      </c>
      <c r="E241" s="25" t="s">
        <v>570</v>
      </c>
      <c r="F241" s="26">
        <v>2.4799999999999999E-2</v>
      </c>
      <c r="G241" s="17"/>
      <c r="H241" s="27"/>
      <c r="I241" s="129"/>
      <c r="J241" s="128" t="e">
        <f>VLOOKUP(B241,[1]采购价格汇总表!$E$431:$F$461,2,0)</f>
        <v>#N/A</v>
      </c>
      <c r="K241" s="1"/>
      <c r="L241" s="1"/>
      <c r="M241" s="1"/>
      <c r="N241" s="26">
        <v>2.53E-2</v>
      </c>
      <c r="O241" s="26">
        <v>2.4799999999999999E-2</v>
      </c>
      <c r="P241" s="1"/>
      <c r="Q241" s="2"/>
      <c r="R241" s="1"/>
      <c r="S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</row>
    <row r="242" spans="1:245" ht="15" customHeight="1">
      <c r="A242" s="12">
        <v>234</v>
      </c>
      <c r="B242" s="22" t="s">
        <v>642</v>
      </c>
      <c r="C242" s="23" t="s">
        <v>643</v>
      </c>
      <c r="D242" s="24" t="s">
        <v>644</v>
      </c>
      <c r="E242" s="25" t="s">
        <v>570</v>
      </c>
      <c r="F242" s="26">
        <v>2.5700000000000001E-2</v>
      </c>
      <c r="G242" s="17"/>
      <c r="H242" s="27"/>
      <c r="I242" s="129"/>
      <c r="J242" s="128" t="e">
        <f>VLOOKUP(B242,[1]采购价格汇总表!$E$431:$F$461,2,0)</f>
        <v>#N/A</v>
      </c>
      <c r="K242" s="1"/>
      <c r="L242" s="1"/>
      <c r="M242" s="1"/>
      <c r="N242" s="26">
        <v>2.5899999999999999E-2</v>
      </c>
      <c r="O242" s="26">
        <v>2.5700000000000001E-2</v>
      </c>
      <c r="P242" s="1"/>
      <c r="Q242" s="2"/>
      <c r="R242" s="1"/>
      <c r="S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</row>
    <row r="243" spans="1:245" ht="15" customHeight="1">
      <c r="A243" s="12">
        <v>235</v>
      </c>
      <c r="B243" s="22" t="s">
        <v>645</v>
      </c>
      <c r="C243" s="23" t="s">
        <v>646</v>
      </c>
      <c r="D243" s="24" t="s">
        <v>647</v>
      </c>
      <c r="E243" s="25" t="s">
        <v>570</v>
      </c>
      <c r="F243" s="26">
        <v>4.5999999999999999E-2</v>
      </c>
      <c r="G243" s="17"/>
      <c r="H243" s="27"/>
      <c r="I243" s="129"/>
      <c r="J243" s="128" t="e">
        <f>VLOOKUP(B243,[1]采购价格汇总表!$E$431:$F$461,2,0)</f>
        <v>#N/A</v>
      </c>
      <c r="K243" s="1"/>
      <c r="L243" s="1"/>
      <c r="M243" s="1"/>
      <c r="N243" s="26">
        <v>4.6600000000000003E-2</v>
      </c>
      <c r="O243" s="26">
        <v>4.5999999999999999E-2</v>
      </c>
      <c r="P243" s="1"/>
      <c r="Q243" s="2"/>
      <c r="R243" s="1"/>
      <c r="S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</row>
    <row r="244" spans="1:245" ht="15" customHeight="1">
      <c r="A244" s="12">
        <v>236</v>
      </c>
      <c r="B244" s="22" t="s">
        <v>648</v>
      </c>
      <c r="C244" s="23" t="s">
        <v>649</v>
      </c>
      <c r="D244" s="24" t="s">
        <v>650</v>
      </c>
      <c r="E244" s="25" t="s">
        <v>570</v>
      </c>
      <c r="F244" s="26">
        <v>5.0099999999999999E-2</v>
      </c>
      <c r="G244" s="17"/>
      <c r="H244" s="27"/>
      <c r="I244" s="129"/>
      <c r="J244" s="128" t="e">
        <f>VLOOKUP(B244,[1]采购价格汇总表!$E$431:$F$461,2,0)</f>
        <v>#N/A</v>
      </c>
      <c r="K244" s="1"/>
      <c r="L244" s="1"/>
      <c r="M244" s="1"/>
      <c r="N244" s="26">
        <v>5.1700000000000003E-2</v>
      </c>
      <c r="O244" s="26">
        <v>5.0099999999999999E-2</v>
      </c>
      <c r="P244" s="1"/>
      <c r="Q244" s="2"/>
      <c r="R244" s="1"/>
      <c r="S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</row>
    <row r="245" spans="1:245" ht="15" customHeight="1">
      <c r="A245" s="12">
        <v>237</v>
      </c>
      <c r="B245" s="22" t="s">
        <v>651</v>
      </c>
      <c r="C245" s="23" t="s">
        <v>652</v>
      </c>
      <c r="D245" s="24" t="s">
        <v>653</v>
      </c>
      <c r="E245" s="25" t="s">
        <v>570</v>
      </c>
      <c r="F245" s="26">
        <v>1.6991150442477902E-2</v>
      </c>
      <c r="G245" s="17"/>
      <c r="H245" s="27"/>
      <c r="I245" s="129"/>
      <c r="J245" s="128" t="e">
        <f>VLOOKUP(B245,[1]采购价格汇总表!$E$431:$F$461,2,0)</f>
        <v>#N/A</v>
      </c>
      <c r="K245" s="1"/>
      <c r="L245" s="1"/>
      <c r="M245" s="1"/>
      <c r="N245" s="26">
        <v>1.72E-2</v>
      </c>
      <c r="O245" s="26">
        <v>1.6991150442477902E-2</v>
      </c>
      <c r="P245" s="1"/>
      <c r="Q245" s="2"/>
      <c r="R245" s="1"/>
      <c r="S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</row>
    <row r="246" spans="1:245" ht="15" customHeight="1">
      <c r="A246" s="12">
        <v>238</v>
      </c>
      <c r="B246" s="22" t="s">
        <v>654</v>
      </c>
      <c r="C246" s="23" t="s">
        <v>655</v>
      </c>
      <c r="D246" s="24" t="s">
        <v>656</v>
      </c>
      <c r="E246" s="25" t="s">
        <v>570</v>
      </c>
      <c r="F246" s="26">
        <v>0.122</v>
      </c>
      <c r="G246" s="17"/>
      <c r="H246" s="27"/>
      <c r="I246" s="129"/>
      <c r="J246" s="128" t="e">
        <f>VLOOKUP(B246,[1]采购价格汇总表!$E$431:$F$461,2,0)</f>
        <v>#N/A</v>
      </c>
      <c r="K246" s="1"/>
      <c r="L246" s="1"/>
      <c r="M246" s="1"/>
      <c r="N246" s="26">
        <v>0.122</v>
      </c>
      <c r="O246" s="26">
        <v>0.122</v>
      </c>
      <c r="P246" s="1"/>
      <c r="Q246" s="2"/>
      <c r="R246" s="1"/>
      <c r="S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</row>
    <row r="247" spans="1:245" ht="15" customHeight="1">
      <c r="A247" s="12">
        <v>239</v>
      </c>
      <c r="B247" s="22" t="s">
        <v>657</v>
      </c>
      <c r="C247" s="23" t="s">
        <v>658</v>
      </c>
      <c r="D247" s="24" t="s">
        <v>659</v>
      </c>
      <c r="E247" s="25" t="s">
        <v>570</v>
      </c>
      <c r="F247" s="26">
        <v>0.21679999999999999</v>
      </c>
      <c r="G247" s="17"/>
      <c r="H247" s="27"/>
      <c r="I247" s="129"/>
      <c r="J247" s="128" t="e">
        <f>VLOOKUP(B247,[1]采购价格汇总表!$E$431:$F$461,2,0)</f>
        <v>#N/A</v>
      </c>
      <c r="K247" s="1"/>
      <c r="L247" s="1"/>
      <c r="M247" s="1"/>
      <c r="N247" s="26">
        <v>0.21970000000000001</v>
      </c>
      <c r="O247" s="26">
        <v>0.21679999999999999</v>
      </c>
      <c r="P247" s="1"/>
      <c r="Q247" s="2"/>
      <c r="R247" s="1"/>
      <c r="S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</row>
    <row r="248" spans="1:245" ht="15" customHeight="1">
      <c r="A248" s="12">
        <v>240</v>
      </c>
      <c r="B248" s="22" t="s">
        <v>660</v>
      </c>
      <c r="C248" s="23" t="s">
        <v>661</v>
      </c>
      <c r="D248" s="24" t="s">
        <v>662</v>
      </c>
      <c r="E248" s="25" t="s">
        <v>570</v>
      </c>
      <c r="F248" s="26">
        <v>1.43E-2</v>
      </c>
      <c r="G248" s="17"/>
      <c r="H248" s="27"/>
      <c r="I248" s="129"/>
      <c r="J248" s="128" t="e">
        <f>VLOOKUP(B248,[1]采购价格汇总表!$E$431:$F$461,2,0)</f>
        <v>#N/A</v>
      </c>
      <c r="K248" s="1"/>
      <c r="L248" s="1"/>
      <c r="M248" s="1"/>
      <c r="N248" s="26">
        <v>1.47E-2</v>
      </c>
      <c r="O248" s="26">
        <v>1.43E-2</v>
      </c>
      <c r="P248" s="1"/>
      <c r="Q248" s="2"/>
      <c r="R248" s="1"/>
      <c r="S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</row>
    <row r="249" spans="1:245" ht="15" customHeight="1">
      <c r="A249" s="12">
        <v>241</v>
      </c>
      <c r="B249" s="22" t="s">
        <v>663</v>
      </c>
      <c r="C249" s="23" t="s">
        <v>664</v>
      </c>
      <c r="D249" s="24" t="s">
        <v>665</v>
      </c>
      <c r="E249" s="25" t="s">
        <v>570</v>
      </c>
      <c r="F249" s="26">
        <v>5.2200000000000003E-2</v>
      </c>
      <c r="G249" s="17"/>
      <c r="H249" s="27"/>
      <c r="I249" s="129"/>
      <c r="J249" s="128" t="e">
        <f>VLOOKUP(B249,[1]采购价格汇总表!$E$431:$F$461,2,0)</f>
        <v>#N/A</v>
      </c>
      <c r="K249" s="1"/>
      <c r="L249" s="1"/>
      <c r="M249" s="1"/>
      <c r="N249" s="26">
        <v>5.3400000000000003E-2</v>
      </c>
      <c r="O249" s="26">
        <v>5.2200000000000003E-2</v>
      </c>
      <c r="P249" s="1"/>
      <c r="Q249" s="2"/>
      <c r="R249" s="1"/>
      <c r="S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</row>
    <row r="250" spans="1:245" ht="15" customHeight="1">
      <c r="A250" s="12">
        <v>242</v>
      </c>
      <c r="B250" s="22" t="s">
        <v>666</v>
      </c>
      <c r="C250" s="23" t="s">
        <v>667</v>
      </c>
      <c r="D250" s="24" t="s">
        <v>668</v>
      </c>
      <c r="E250" s="25" t="s">
        <v>570</v>
      </c>
      <c r="F250" s="26">
        <v>6.1600000000000002E-2</v>
      </c>
      <c r="G250" s="17"/>
      <c r="H250" s="27"/>
      <c r="I250" s="129"/>
      <c r="J250" s="128" t="e">
        <f>VLOOKUP(B250,[1]采购价格汇总表!$E$431:$F$461,2,0)</f>
        <v>#N/A</v>
      </c>
      <c r="K250" s="1"/>
      <c r="L250" s="1"/>
      <c r="M250" s="1"/>
      <c r="N250" s="26">
        <v>6.2899999999999998E-2</v>
      </c>
      <c r="O250" s="26">
        <v>6.1600000000000002E-2</v>
      </c>
      <c r="P250" s="1"/>
      <c r="Q250" s="2"/>
      <c r="R250" s="1"/>
      <c r="S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</row>
    <row r="251" spans="1:245" ht="15" customHeight="1">
      <c r="A251" s="12">
        <v>243</v>
      </c>
      <c r="B251" s="22" t="s">
        <v>669</v>
      </c>
      <c r="C251" s="23" t="s">
        <v>670</v>
      </c>
      <c r="D251" s="24" t="s">
        <v>671</v>
      </c>
      <c r="E251" s="25" t="s">
        <v>570</v>
      </c>
      <c r="F251" s="26">
        <v>0.51149999999999995</v>
      </c>
      <c r="G251" s="17"/>
      <c r="H251" s="27"/>
      <c r="I251" s="129"/>
      <c r="J251" s="128" t="e">
        <f>VLOOKUP(B251,[1]采购价格汇总表!$E$431:$F$461,2,0)</f>
        <v>#N/A</v>
      </c>
      <c r="K251" s="1"/>
      <c r="L251" s="1"/>
      <c r="M251" s="1"/>
      <c r="N251" s="26">
        <v>0.51719999999999999</v>
      </c>
      <c r="O251" s="26">
        <v>0.51149999999999995</v>
      </c>
      <c r="P251" s="1"/>
      <c r="Q251" s="2"/>
      <c r="R251" s="1"/>
      <c r="S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</row>
    <row r="252" spans="1:245" ht="15" customHeight="1">
      <c r="A252" s="12">
        <v>244</v>
      </c>
      <c r="B252" s="22" t="s">
        <v>672</v>
      </c>
      <c r="C252" s="23" t="s">
        <v>673</v>
      </c>
      <c r="D252" s="24" t="s">
        <v>674</v>
      </c>
      <c r="E252" s="25" t="s">
        <v>570</v>
      </c>
      <c r="F252" s="26">
        <v>7.5999999999999998E-2</v>
      </c>
      <c r="G252" s="17"/>
      <c r="H252" s="27"/>
      <c r="I252" s="129"/>
      <c r="J252" s="128" t="e">
        <f>VLOOKUP(B252,[1]采购价格汇总表!$E$431:$F$461,2,0)</f>
        <v>#N/A</v>
      </c>
      <c r="K252" s="1"/>
      <c r="L252" s="1"/>
      <c r="M252" s="1"/>
      <c r="N252" s="26">
        <v>7.7600000000000002E-2</v>
      </c>
      <c r="O252" s="26">
        <v>7.5999999999999998E-2</v>
      </c>
      <c r="P252" s="1"/>
      <c r="Q252" s="2"/>
      <c r="R252" s="1"/>
      <c r="S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</row>
    <row r="253" spans="1:245" ht="15" customHeight="1">
      <c r="A253" s="12">
        <v>245</v>
      </c>
      <c r="B253" s="22" t="s">
        <v>675</v>
      </c>
      <c r="C253" s="23" t="s">
        <v>676</v>
      </c>
      <c r="D253" s="29" t="s">
        <v>677</v>
      </c>
      <c r="E253" s="25" t="s">
        <v>570</v>
      </c>
      <c r="F253" s="26">
        <v>5.0599999999999999E-2</v>
      </c>
      <c r="G253" s="17"/>
      <c r="H253" s="27"/>
      <c r="I253" s="129"/>
      <c r="J253" s="128" t="e">
        <f>VLOOKUP(B253,[1]采购价格汇总表!$E$431:$F$461,2,0)</f>
        <v>#N/A</v>
      </c>
      <c r="K253" s="1"/>
      <c r="L253" s="1"/>
      <c r="M253" s="1"/>
      <c r="N253" s="26">
        <v>5.1720000000000002E-2</v>
      </c>
      <c r="O253" s="26">
        <v>5.0599999999999999E-2</v>
      </c>
      <c r="P253" s="1"/>
      <c r="Q253" s="2"/>
      <c r="R253" s="1"/>
      <c r="S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</row>
    <row r="254" spans="1:245" ht="15" customHeight="1">
      <c r="A254" s="12">
        <v>246</v>
      </c>
      <c r="B254" s="22" t="s">
        <v>678</v>
      </c>
      <c r="C254" s="23" t="s">
        <v>679</v>
      </c>
      <c r="D254" s="24" t="s">
        <v>680</v>
      </c>
      <c r="E254" s="25" t="s">
        <v>570</v>
      </c>
      <c r="F254" s="26">
        <v>0.76800000000000002</v>
      </c>
      <c r="G254" s="17"/>
      <c r="H254" s="27"/>
      <c r="I254" s="129"/>
      <c r="J254" s="128" t="e">
        <f>VLOOKUP(B254,[1]采购价格汇总表!$E$431:$F$461,2,0)</f>
        <v>#N/A</v>
      </c>
      <c r="K254" s="1"/>
      <c r="L254" s="1"/>
      <c r="M254" s="1"/>
      <c r="N254" s="26">
        <v>0.77590000000000003</v>
      </c>
      <c r="O254" s="26">
        <v>0.76800000000000002</v>
      </c>
      <c r="P254" s="1"/>
      <c r="Q254" s="2"/>
      <c r="R254" s="1"/>
      <c r="S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</row>
    <row r="255" spans="1:245" ht="15" customHeight="1">
      <c r="A255" s="12">
        <v>247</v>
      </c>
      <c r="B255" s="22" t="s">
        <v>681</v>
      </c>
      <c r="C255" s="23" t="s">
        <v>682</v>
      </c>
      <c r="D255" s="24" t="s">
        <v>683</v>
      </c>
      <c r="E255" s="25" t="s">
        <v>570</v>
      </c>
      <c r="F255" s="26">
        <v>1.0972999999999999</v>
      </c>
      <c r="G255" s="17"/>
      <c r="H255" s="27"/>
      <c r="I255" s="129"/>
      <c r="J255" s="128" t="e">
        <f>VLOOKUP(B255,[1]采购价格汇总表!$E$431:$F$461,2,0)</f>
        <v>#N/A</v>
      </c>
      <c r="K255" s="1"/>
      <c r="L255" s="1"/>
      <c r="M255" s="1"/>
      <c r="N255" s="26">
        <v>1.1207</v>
      </c>
      <c r="O255" s="26">
        <v>1.0972999999999999</v>
      </c>
      <c r="P255" s="1"/>
      <c r="Q255" s="30" t="s">
        <v>684</v>
      </c>
      <c r="R255" s="1"/>
      <c r="S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</row>
    <row r="256" spans="1:245" ht="15" customHeight="1">
      <c r="A256" s="12">
        <v>248</v>
      </c>
      <c r="B256" s="22" t="s">
        <v>685</v>
      </c>
      <c r="C256" s="23" t="s">
        <v>686</v>
      </c>
      <c r="D256" s="24" t="s">
        <v>687</v>
      </c>
      <c r="E256" s="25" t="s">
        <v>570</v>
      </c>
      <c r="F256" s="26">
        <v>1.3008999999999999</v>
      </c>
      <c r="G256" s="17"/>
      <c r="H256" s="27"/>
      <c r="I256" s="129"/>
      <c r="J256" s="128" t="e">
        <f>VLOOKUP(B256,[1]采购价格汇总表!$E$431:$F$461,2,0)</f>
        <v>#N/A</v>
      </c>
      <c r="K256" s="1"/>
      <c r="L256" s="1"/>
      <c r="M256" s="1"/>
      <c r="N256" s="26">
        <v>1.3275999999999999</v>
      </c>
      <c r="O256" s="26">
        <v>1.3008999999999999</v>
      </c>
      <c r="P256" s="31" t="s">
        <v>688</v>
      </c>
      <c r="Q256" s="2">
        <v>4.9915246302364444</v>
      </c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</row>
    <row r="257" spans="1:245" ht="15" customHeight="1">
      <c r="A257" s="12">
        <v>249</v>
      </c>
      <c r="B257" s="22" t="s">
        <v>689</v>
      </c>
      <c r="C257" s="23" t="s">
        <v>690</v>
      </c>
      <c r="D257" s="24" t="s">
        <v>691</v>
      </c>
      <c r="E257" s="25" t="s">
        <v>570</v>
      </c>
      <c r="F257" s="26">
        <v>4.9000000000000002E-2</v>
      </c>
      <c r="G257" s="17"/>
      <c r="H257" s="27"/>
      <c r="I257" s="129"/>
      <c r="J257" s="128" t="e">
        <f>VLOOKUP(B257,[1]采购价格汇总表!$E$431:$F$461,2,0)</f>
        <v>#N/A</v>
      </c>
      <c r="K257" s="1"/>
      <c r="L257" s="1"/>
      <c r="M257" s="1"/>
      <c r="N257" s="26">
        <v>0.05</v>
      </c>
      <c r="O257" s="26">
        <v>4.9000000000000002E-2</v>
      </c>
      <c r="P257" s="32"/>
      <c r="Q257" s="2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  <c r="IF257" s="1"/>
      <c r="IG257" s="1"/>
    </row>
    <row r="258" spans="1:245" ht="15" customHeight="1">
      <c r="A258" s="12">
        <v>250</v>
      </c>
      <c r="B258" s="22" t="s">
        <v>692</v>
      </c>
      <c r="C258" s="28" t="s">
        <v>693</v>
      </c>
      <c r="D258" s="24" t="s">
        <v>694</v>
      </c>
      <c r="E258" s="25" t="s">
        <v>570</v>
      </c>
      <c r="F258" s="26">
        <v>0.46</v>
      </c>
      <c r="G258" s="17"/>
      <c r="H258" s="27"/>
      <c r="I258" s="129"/>
      <c r="J258" s="128" t="e">
        <f>VLOOKUP(B258,[1]采购价格汇总表!$E$431:$F$461,2,0)</f>
        <v>#N/A</v>
      </c>
      <c r="K258" s="1"/>
      <c r="L258" s="1"/>
      <c r="M258" s="1"/>
      <c r="N258" s="26">
        <v>0.47410000000000002</v>
      </c>
      <c r="O258" s="26">
        <v>0.46</v>
      </c>
      <c r="P258" s="32" t="s">
        <v>695</v>
      </c>
      <c r="Q258" s="2">
        <v>7.0593120717285807</v>
      </c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  <c r="IF258" s="1"/>
      <c r="IG258" s="1"/>
    </row>
    <row r="259" spans="1:245" ht="15" customHeight="1">
      <c r="A259" s="12">
        <v>251</v>
      </c>
      <c r="B259" s="22" t="s">
        <v>696</v>
      </c>
      <c r="C259" s="23" t="s">
        <v>697</v>
      </c>
      <c r="D259" s="24" t="s">
        <v>698</v>
      </c>
      <c r="E259" s="25" t="s">
        <v>570</v>
      </c>
      <c r="F259" s="26">
        <v>0.153</v>
      </c>
      <c r="G259" s="17"/>
      <c r="H259" s="27"/>
      <c r="I259" s="129"/>
      <c r="J259" s="128" t="e">
        <f>VLOOKUP(B259,[1]采购价格汇总表!$E$431:$F$461,2,0)</f>
        <v>#N/A</v>
      </c>
      <c r="K259" s="1"/>
      <c r="L259" s="1"/>
      <c r="M259" s="1"/>
      <c r="N259" s="26">
        <v>0.1552</v>
      </c>
      <c r="O259" s="26">
        <v>0.153</v>
      </c>
      <c r="P259" s="32"/>
      <c r="Q259" s="2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  <c r="IF259" s="1"/>
      <c r="IG259" s="1"/>
    </row>
    <row r="260" spans="1:245" ht="15" customHeight="1">
      <c r="A260" s="12">
        <v>252</v>
      </c>
      <c r="B260" s="22" t="s">
        <v>699</v>
      </c>
      <c r="C260" s="23" t="s">
        <v>700</v>
      </c>
      <c r="D260" s="24" t="s">
        <v>701</v>
      </c>
      <c r="E260" s="25" t="s">
        <v>570</v>
      </c>
      <c r="F260" s="26">
        <v>2.9600000000000001E-2</v>
      </c>
      <c r="G260" s="17"/>
      <c r="H260" s="27"/>
      <c r="I260" s="129"/>
      <c r="J260" s="128" t="e">
        <f>VLOOKUP(B260,[1]采购价格汇总表!$E$431:$F$461,2,0)</f>
        <v>#N/A</v>
      </c>
      <c r="K260" s="1"/>
      <c r="L260" s="1"/>
      <c r="M260" s="1"/>
      <c r="N260" s="26">
        <v>3.0200000000000001E-2</v>
      </c>
      <c r="O260" s="26">
        <v>2.9600000000000001E-2</v>
      </c>
      <c r="P260" s="32" t="s">
        <v>702</v>
      </c>
      <c r="Q260" s="2">
        <v>2.3455900704497665</v>
      </c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  <c r="IF260" s="1"/>
      <c r="IG260" s="1"/>
    </row>
    <row r="261" spans="1:245" ht="15" customHeight="1">
      <c r="A261" s="12">
        <v>253</v>
      </c>
      <c r="B261" s="22" t="s">
        <v>703</v>
      </c>
      <c r="C261" s="23" t="s">
        <v>704</v>
      </c>
      <c r="D261" s="24" t="s">
        <v>705</v>
      </c>
      <c r="E261" s="25" t="s">
        <v>570</v>
      </c>
      <c r="F261" s="26">
        <v>1.2500000000000001E-2</v>
      </c>
      <c r="G261" s="17"/>
      <c r="H261" s="27"/>
      <c r="I261" s="129"/>
      <c r="J261" s="128" t="e">
        <f>VLOOKUP(B261,[1]采购价格汇总表!$E$431:$F$461,2,0)</f>
        <v>#N/A</v>
      </c>
      <c r="K261" s="1"/>
      <c r="L261" s="1"/>
      <c r="M261" s="1"/>
      <c r="N261" s="26">
        <v>1.29E-2</v>
      </c>
      <c r="O261" s="26">
        <v>1.2500000000000001E-2</v>
      </c>
      <c r="P261" s="32"/>
      <c r="Q261" s="2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  <c r="IF261" s="1"/>
      <c r="IG261" s="1"/>
    </row>
    <row r="262" spans="1:245" ht="15" customHeight="1">
      <c r="A262" s="12">
        <v>254</v>
      </c>
      <c r="B262" s="22" t="s">
        <v>706</v>
      </c>
      <c r="C262" s="23" t="s">
        <v>707</v>
      </c>
      <c r="D262" s="24" t="s">
        <v>708</v>
      </c>
      <c r="E262" s="25" t="s">
        <v>570</v>
      </c>
      <c r="F262" s="26">
        <v>2.5000000000000001E-2</v>
      </c>
      <c r="G262" s="17"/>
      <c r="H262" s="27"/>
      <c r="I262" s="129"/>
      <c r="J262" s="128" t="e">
        <f>VLOOKUP(B262,[1]采购价格汇总表!$E$431:$F$461,2,0)</f>
        <v>#N/A</v>
      </c>
      <c r="K262" s="1"/>
      <c r="L262" s="1"/>
      <c r="M262" s="1"/>
      <c r="N262" s="26">
        <v>2.5000000000000001E-2</v>
      </c>
      <c r="O262" s="26">
        <v>2.5000000000000001E-2</v>
      </c>
      <c r="P262" s="32"/>
      <c r="Q262" s="2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  <c r="IF262" s="1"/>
      <c r="IG262" s="1"/>
    </row>
    <row r="263" spans="1:245" ht="15" customHeight="1">
      <c r="A263" s="12">
        <v>255</v>
      </c>
      <c r="B263" s="22" t="s">
        <v>709</v>
      </c>
      <c r="C263" s="23" t="s">
        <v>710</v>
      </c>
      <c r="D263" s="24" t="s">
        <v>711</v>
      </c>
      <c r="E263" s="25" t="s">
        <v>570</v>
      </c>
      <c r="F263" s="26">
        <v>0.1943</v>
      </c>
      <c r="G263" s="17"/>
      <c r="H263" s="27"/>
      <c r="I263" s="129"/>
      <c r="J263" s="128" t="e">
        <f>VLOOKUP(B263,[1]采购价格汇总表!$E$431:$F$461,2,0)</f>
        <v>#N/A</v>
      </c>
      <c r="K263" s="1"/>
      <c r="L263" s="1"/>
      <c r="M263" s="1"/>
      <c r="N263" s="26">
        <v>0.1983</v>
      </c>
      <c r="O263" s="26">
        <v>0.1943</v>
      </c>
      <c r="P263" s="32" t="s">
        <v>712</v>
      </c>
      <c r="Q263" s="2">
        <v>6.2957934277897571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  <c r="IF263" s="1"/>
      <c r="IG263" s="1"/>
    </row>
    <row r="264" spans="1:245" ht="15" customHeight="1">
      <c r="A264" s="12">
        <v>256</v>
      </c>
      <c r="B264" s="22" t="s">
        <v>713</v>
      </c>
      <c r="C264" s="23" t="s">
        <v>714</v>
      </c>
      <c r="D264" s="24" t="s">
        <v>715</v>
      </c>
      <c r="E264" s="25" t="s">
        <v>570</v>
      </c>
      <c r="F264" s="26">
        <v>0.2336</v>
      </c>
      <c r="G264" s="17"/>
      <c r="H264" s="27"/>
      <c r="I264" s="129"/>
      <c r="J264" s="128" t="e">
        <f>VLOOKUP(B264,[1]采购价格汇总表!$E$431:$F$461,2,0)</f>
        <v>#N/A</v>
      </c>
      <c r="K264" s="1"/>
      <c r="L264" s="1"/>
      <c r="M264" s="1"/>
      <c r="N264" s="26">
        <v>0.2414</v>
      </c>
      <c r="O264" s="26">
        <v>0.2336</v>
      </c>
      <c r="P264" s="32"/>
      <c r="Q264" s="2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  <c r="IF264" s="1"/>
      <c r="IG264" s="1"/>
    </row>
    <row r="265" spans="1:245" ht="15" customHeight="1">
      <c r="A265" s="12">
        <v>257</v>
      </c>
      <c r="B265" s="22" t="s">
        <v>716</v>
      </c>
      <c r="C265" s="23" t="s">
        <v>717</v>
      </c>
      <c r="D265" s="24" t="s">
        <v>718</v>
      </c>
      <c r="E265" s="25" t="s">
        <v>570</v>
      </c>
      <c r="F265" s="26">
        <v>5.1700000000000003E-2</v>
      </c>
      <c r="G265" s="17"/>
      <c r="H265" s="27"/>
      <c r="I265" s="129"/>
      <c r="J265" s="128" t="e">
        <f>VLOOKUP(B265,[1]采购价格汇总表!$E$431:$F$461,2,0)</f>
        <v>#N/A</v>
      </c>
      <c r="K265" s="1"/>
      <c r="L265" s="1"/>
      <c r="M265" s="1"/>
      <c r="N265" s="26">
        <v>5.3400000000000003E-2</v>
      </c>
      <c r="O265" s="26">
        <v>5.1700000000000003E-2</v>
      </c>
      <c r="P265" s="31" t="s">
        <v>719</v>
      </c>
      <c r="Q265" s="2">
        <v>4.8842195975021134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  <c r="IF265" s="1"/>
      <c r="IG265" s="1"/>
    </row>
    <row r="266" spans="1:245" ht="15" customHeight="1">
      <c r="A266" s="12">
        <v>258</v>
      </c>
      <c r="B266" s="22" t="s">
        <v>720</v>
      </c>
      <c r="C266" s="23" t="s">
        <v>721</v>
      </c>
      <c r="D266" s="24" t="s">
        <v>722</v>
      </c>
      <c r="E266" s="25" t="s">
        <v>570</v>
      </c>
      <c r="F266" s="26">
        <v>3.7499999999999999E-2</v>
      </c>
      <c r="G266" s="17"/>
      <c r="H266" s="27"/>
      <c r="I266" s="129"/>
      <c r="J266" s="128" t="e">
        <f>VLOOKUP(B266,[1]采购价格汇总表!$E$431:$F$461,2,0)</f>
        <v>#N/A</v>
      </c>
      <c r="K266" s="1"/>
      <c r="L266" s="1"/>
      <c r="M266" s="1"/>
      <c r="N266" s="26">
        <v>3.8800000000000001E-2</v>
      </c>
      <c r="O266" s="26">
        <v>3.7499999999999999E-2</v>
      </c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  <c r="IF266" s="1"/>
      <c r="IG266" s="1"/>
    </row>
    <row r="267" spans="1:245" ht="15" customHeight="1">
      <c r="A267" s="12">
        <v>259</v>
      </c>
      <c r="B267" s="22" t="s">
        <v>723</v>
      </c>
      <c r="C267" s="23" t="s">
        <v>724</v>
      </c>
      <c r="D267" s="24" t="s">
        <v>725</v>
      </c>
      <c r="E267" s="25" t="s">
        <v>570</v>
      </c>
      <c r="F267" s="26">
        <v>0.16370000000000001</v>
      </c>
      <c r="G267" s="17"/>
      <c r="H267" s="27"/>
      <c r="I267" s="129"/>
      <c r="J267" s="128" t="e">
        <f>VLOOKUP(B267,[1]采购价格汇总表!$E$431:$F$461,2,0)</f>
        <v>#N/A</v>
      </c>
      <c r="K267" s="1"/>
      <c r="L267" s="1"/>
      <c r="M267" s="1"/>
      <c r="N267" s="26"/>
      <c r="O267" s="26">
        <v>0.16370000000000001</v>
      </c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  <c r="IF267" s="1"/>
      <c r="IG267" s="1"/>
    </row>
    <row r="268" spans="1:245" ht="15" customHeight="1">
      <c r="A268" s="12">
        <v>260</v>
      </c>
      <c r="B268" s="22" t="s">
        <v>726</v>
      </c>
      <c r="C268" s="23" t="s">
        <v>727</v>
      </c>
      <c r="D268" s="24" t="s">
        <v>728</v>
      </c>
      <c r="E268" s="25" t="s">
        <v>570</v>
      </c>
      <c r="F268" s="26">
        <v>0.1575</v>
      </c>
      <c r="G268" s="17"/>
      <c r="H268" s="27"/>
      <c r="I268" s="129"/>
      <c r="J268" s="128" t="e">
        <f>VLOOKUP(B268,[1]采购价格汇总表!$E$431:$F$461,2,0)</f>
        <v>#N/A</v>
      </c>
      <c r="K268" s="1"/>
      <c r="L268" s="1"/>
      <c r="M268" s="1"/>
      <c r="N268" s="26"/>
      <c r="O268" s="26">
        <v>0.1575</v>
      </c>
      <c r="P268" s="1"/>
      <c r="Q268" s="2"/>
      <c r="R268" s="1"/>
      <c r="S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  <c r="IF268" s="1"/>
      <c r="IG268" s="1"/>
      <c r="IH268" s="1"/>
      <c r="II268" s="1"/>
      <c r="IJ268" s="1"/>
      <c r="IK268" s="1"/>
    </row>
    <row r="269" spans="1:245" ht="15" customHeight="1">
      <c r="A269" s="12">
        <v>261</v>
      </c>
      <c r="B269" s="22" t="s">
        <v>729</v>
      </c>
      <c r="C269" s="23" t="s">
        <v>730</v>
      </c>
      <c r="D269" s="24" t="s">
        <v>731</v>
      </c>
      <c r="E269" s="25" t="s">
        <v>570</v>
      </c>
      <c r="F269" s="26">
        <v>5.3100000000000001E-2</v>
      </c>
      <c r="G269" s="17"/>
      <c r="H269" s="27"/>
      <c r="I269" s="129"/>
      <c r="J269" s="128" t="e">
        <f>VLOOKUP(B269,[1]采购价格汇总表!$E$431:$F$461,2,0)</f>
        <v>#N/A</v>
      </c>
      <c r="K269" s="1"/>
      <c r="L269" s="1"/>
      <c r="M269" s="1"/>
      <c r="N269" s="26"/>
      <c r="O269" s="26">
        <v>5.3100000000000001E-2</v>
      </c>
      <c r="P269" s="1"/>
      <c r="Q269" s="2"/>
      <c r="R269" s="1"/>
      <c r="S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  <c r="IF269" s="1"/>
      <c r="IG269" s="1"/>
      <c r="IH269" s="1"/>
      <c r="II269" s="1"/>
      <c r="IJ269" s="1"/>
      <c r="IK269" s="1"/>
    </row>
    <row r="270" spans="1:245" ht="15" customHeight="1">
      <c r="A270" s="12">
        <v>262</v>
      </c>
      <c r="B270" s="22" t="s">
        <v>732</v>
      </c>
      <c r="C270" s="23" t="s">
        <v>733</v>
      </c>
      <c r="D270" s="24" t="s">
        <v>734</v>
      </c>
      <c r="E270" s="25" t="s">
        <v>570</v>
      </c>
      <c r="F270" s="26">
        <v>7.0800000000000002E-2</v>
      </c>
      <c r="G270" s="17"/>
      <c r="H270" s="27"/>
      <c r="I270" s="129"/>
      <c r="J270" s="128" t="e">
        <f>VLOOKUP(B270,[1]采购价格汇总表!$E$431:$F$461,2,0)</f>
        <v>#N/A</v>
      </c>
      <c r="K270" s="1"/>
      <c r="L270" s="1"/>
      <c r="M270" s="1"/>
      <c r="N270" s="26"/>
      <c r="O270" s="26">
        <v>7.0800000000000002E-2</v>
      </c>
      <c r="P270" s="1"/>
      <c r="Q270" s="2"/>
      <c r="R270" s="1"/>
      <c r="S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  <c r="IF270" s="1"/>
      <c r="IG270" s="1"/>
      <c r="IH270" s="1"/>
      <c r="II270" s="1"/>
      <c r="IJ270" s="1"/>
      <c r="IK270" s="1"/>
    </row>
    <row r="271" spans="1:245" ht="15" customHeight="1">
      <c r="A271" s="12">
        <v>263</v>
      </c>
      <c r="B271" s="22" t="s">
        <v>735</v>
      </c>
      <c r="C271" s="23" t="s">
        <v>736</v>
      </c>
      <c r="D271" s="24" t="s">
        <v>737</v>
      </c>
      <c r="E271" s="25" t="s">
        <v>570</v>
      </c>
      <c r="F271" s="26">
        <v>0.4602</v>
      </c>
      <c r="G271" s="17"/>
      <c r="H271" s="27"/>
      <c r="I271" s="129"/>
      <c r="J271" s="128" t="e">
        <f>VLOOKUP(B271,[1]采购价格汇总表!$E$431:$F$461,2,0)</f>
        <v>#N/A</v>
      </c>
      <c r="K271" s="1"/>
      <c r="L271" s="1"/>
      <c r="M271" s="1"/>
      <c r="N271" s="26"/>
      <c r="O271" s="26">
        <v>0.4602</v>
      </c>
      <c r="P271" s="1"/>
      <c r="Q271" s="2"/>
      <c r="R271" s="1"/>
      <c r="S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  <c r="IF271" s="1"/>
      <c r="IG271" s="1"/>
      <c r="IH271" s="1"/>
      <c r="II271" s="1"/>
      <c r="IJ271" s="1"/>
      <c r="IK271" s="1"/>
    </row>
    <row r="272" spans="1:245" ht="15" customHeight="1">
      <c r="A272" s="12">
        <v>264</v>
      </c>
      <c r="B272" s="22" t="s">
        <v>738</v>
      </c>
      <c r="C272" s="23" t="s">
        <v>739</v>
      </c>
      <c r="D272" s="24" t="s">
        <v>740</v>
      </c>
      <c r="E272" s="25" t="s">
        <v>570</v>
      </c>
      <c r="F272" s="26">
        <v>7.7600000000000002E-2</v>
      </c>
      <c r="G272" s="17"/>
      <c r="H272" s="27"/>
      <c r="I272" s="129"/>
      <c r="J272" s="128" t="e">
        <f>VLOOKUP(B272,[1]采购价格汇总表!$E$431:$F$461,2,0)</f>
        <v>#N/A</v>
      </c>
      <c r="K272" s="1"/>
      <c r="L272" s="1"/>
      <c r="M272" s="1"/>
      <c r="N272" s="26"/>
      <c r="O272" s="26">
        <v>7.7600000000000002E-2</v>
      </c>
      <c r="P272" s="1"/>
      <c r="Q272" s="2"/>
      <c r="R272" s="1"/>
      <c r="S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  <c r="IF272" s="1"/>
      <c r="IG272" s="1"/>
      <c r="IH272" s="1"/>
      <c r="II272" s="1"/>
      <c r="IJ272" s="1"/>
      <c r="IK272" s="1"/>
    </row>
    <row r="273" spans="1:245" ht="15" customHeight="1">
      <c r="A273" s="12">
        <v>265</v>
      </c>
      <c r="B273" s="22" t="s">
        <v>741</v>
      </c>
      <c r="C273" s="23" t="s">
        <v>742</v>
      </c>
      <c r="D273" s="24" t="s">
        <v>743</v>
      </c>
      <c r="E273" s="25" t="s">
        <v>570</v>
      </c>
      <c r="F273" s="26">
        <v>0.88500000000000001</v>
      </c>
      <c r="G273" s="17"/>
      <c r="H273" s="27"/>
      <c r="I273" s="129"/>
      <c r="J273" s="128" t="e">
        <f>VLOOKUP(B273,[1]采购价格汇总表!$E$431:$F$461,2,0)</f>
        <v>#N/A</v>
      </c>
      <c r="K273" s="1"/>
      <c r="L273" s="1"/>
      <c r="M273" s="1"/>
      <c r="N273" s="26"/>
      <c r="O273" s="26">
        <v>0.88500000000000001</v>
      </c>
      <c r="P273" s="1"/>
      <c r="Q273" s="2"/>
      <c r="R273" s="1"/>
      <c r="S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  <c r="IF273" s="1"/>
      <c r="IG273" s="1"/>
      <c r="IH273" s="1"/>
      <c r="II273" s="1"/>
      <c r="IJ273" s="1"/>
      <c r="IK273" s="1"/>
    </row>
    <row r="274" spans="1:245" ht="15" customHeight="1">
      <c r="A274" s="12">
        <v>266</v>
      </c>
      <c r="B274" s="22" t="s">
        <v>744</v>
      </c>
      <c r="C274" s="23" t="s">
        <v>745</v>
      </c>
      <c r="D274" s="24" t="s">
        <v>746</v>
      </c>
      <c r="E274" s="25" t="s">
        <v>570</v>
      </c>
      <c r="F274" s="26">
        <v>2.6499999999999999E-2</v>
      </c>
      <c r="G274" s="17"/>
      <c r="H274" s="27"/>
      <c r="I274" s="129"/>
      <c r="J274" s="128" t="e">
        <f>VLOOKUP(B274,[1]采购价格汇总表!$E$431:$F$461,2,0)</f>
        <v>#N/A</v>
      </c>
      <c r="K274" s="1"/>
      <c r="L274" s="1"/>
      <c r="M274" s="1"/>
      <c r="N274" s="26"/>
      <c r="O274" s="26">
        <v>2.6499999999999999E-2</v>
      </c>
      <c r="P274" s="1"/>
      <c r="Q274" s="2"/>
      <c r="R274" s="1"/>
      <c r="S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  <c r="IF274" s="1"/>
      <c r="IG274" s="1"/>
      <c r="IH274" s="1"/>
      <c r="II274" s="1"/>
      <c r="IJ274" s="1"/>
      <c r="IK274" s="1"/>
    </row>
    <row r="275" spans="1:245" ht="15" customHeight="1">
      <c r="A275" s="12">
        <v>267</v>
      </c>
      <c r="B275" s="22" t="s">
        <v>747</v>
      </c>
      <c r="C275" s="23" t="s">
        <v>748</v>
      </c>
      <c r="D275" s="24" t="s">
        <v>749</v>
      </c>
      <c r="E275" s="25" t="s">
        <v>570</v>
      </c>
      <c r="F275" s="26">
        <v>7.9600000000000004E-2</v>
      </c>
      <c r="G275" s="17"/>
      <c r="H275" s="27"/>
      <c r="I275" s="129"/>
      <c r="J275" s="128" t="e">
        <f>VLOOKUP(B275,[1]采购价格汇总表!$E$431:$F$461,2,0)</f>
        <v>#N/A</v>
      </c>
      <c r="K275" s="1"/>
      <c r="L275" s="1"/>
      <c r="M275" s="1"/>
      <c r="N275" s="26"/>
      <c r="O275" s="26">
        <v>7.9600000000000004E-2</v>
      </c>
      <c r="P275" s="1"/>
      <c r="Q275" s="2"/>
      <c r="R275" s="1"/>
      <c r="S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  <c r="IF275" s="1"/>
      <c r="IG275" s="1"/>
      <c r="IH275" s="1"/>
      <c r="II275" s="1"/>
      <c r="IJ275" s="1"/>
      <c r="IK275" s="1"/>
    </row>
    <row r="276" spans="1:245" ht="15" customHeight="1">
      <c r="A276" s="12">
        <v>268</v>
      </c>
      <c r="B276" s="22" t="s">
        <v>752</v>
      </c>
      <c r="C276" s="23" t="s">
        <v>753</v>
      </c>
      <c r="D276" s="24" t="s">
        <v>754</v>
      </c>
      <c r="E276" s="25" t="s">
        <v>570</v>
      </c>
      <c r="F276" s="26">
        <v>6.1899999999999997E-2</v>
      </c>
      <c r="G276" s="17"/>
      <c r="H276" s="27"/>
      <c r="I276" s="129"/>
      <c r="J276" s="128" t="e">
        <f>VLOOKUP(B276,[1]采购价格汇总表!$E$431:$F$461,2,0)</f>
        <v>#N/A</v>
      </c>
      <c r="K276" s="1"/>
      <c r="L276" s="1"/>
      <c r="M276" s="1"/>
      <c r="N276" s="26"/>
      <c r="O276" s="26">
        <v>6.1899999999999997E-2</v>
      </c>
      <c r="P276" s="1"/>
      <c r="Q276" s="2"/>
      <c r="R276" s="1"/>
      <c r="S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  <c r="IF276" s="1"/>
      <c r="IG276" s="1"/>
      <c r="IH276" s="1"/>
      <c r="II276" s="1"/>
      <c r="IJ276" s="1"/>
      <c r="IK276" s="1"/>
    </row>
    <row r="277" spans="1:245" ht="15" customHeight="1">
      <c r="A277" s="12">
        <v>269</v>
      </c>
      <c r="B277" s="22" t="s">
        <v>755</v>
      </c>
      <c r="C277" s="23" t="s">
        <v>756</v>
      </c>
      <c r="D277" s="24" t="s">
        <v>757</v>
      </c>
      <c r="E277" s="25" t="s">
        <v>570</v>
      </c>
      <c r="F277" s="26">
        <v>3.9800000000000002E-2</v>
      </c>
      <c r="G277" s="17"/>
      <c r="H277" s="27"/>
      <c r="I277" s="129"/>
      <c r="J277" s="128" t="e">
        <f>VLOOKUP(B277,[1]采购价格汇总表!$E$431:$F$461,2,0)</f>
        <v>#N/A</v>
      </c>
      <c r="K277" s="1"/>
      <c r="L277" s="1"/>
      <c r="M277" s="1"/>
      <c r="N277" s="26"/>
      <c r="O277" s="26">
        <v>3.9800000000000002E-2</v>
      </c>
      <c r="P277" s="1"/>
      <c r="Q277" s="2"/>
      <c r="R277" s="1"/>
      <c r="S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  <c r="IF277" s="1"/>
      <c r="IG277" s="1"/>
      <c r="IH277" s="1"/>
      <c r="II277" s="1"/>
      <c r="IJ277" s="1"/>
      <c r="IK277" s="1"/>
    </row>
    <row r="278" spans="1:245" ht="15" customHeight="1">
      <c r="A278" s="12">
        <v>270</v>
      </c>
      <c r="B278" s="22"/>
      <c r="C278" s="23" t="s">
        <v>758</v>
      </c>
      <c r="D278" s="24" t="s">
        <v>759</v>
      </c>
      <c r="E278" s="25" t="s">
        <v>570</v>
      </c>
      <c r="F278" s="26">
        <v>0.115</v>
      </c>
      <c r="G278" s="17"/>
      <c r="H278" s="27"/>
      <c r="I278" s="129"/>
      <c r="J278" s="128" t="e">
        <f>VLOOKUP(B278,[1]采购价格汇总表!$E$431:$F$461,2,0)</f>
        <v>#N/A</v>
      </c>
      <c r="K278" s="1"/>
      <c r="L278" s="1"/>
      <c r="M278" s="1"/>
      <c r="N278" s="26"/>
      <c r="O278" s="26">
        <v>0.115</v>
      </c>
      <c r="P278" s="1"/>
      <c r="Q278" s="2"/>
      <c r="R278" s="1"/>
      <c r="S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  <c r="IF278" s="1"/>
      <c r="IG278" s="1"/>
      <c r="IH278" s="1"/>
      <c r="II278" s="1"/>
      <c r="IJ278" s="1"/>
      <c r="IK278" s="1"/>
    </row>
    <row r="279" spans="1:245" ht="15" customHeight="1">
      <c r="A279" s="12">
        <v>271</v>
      </c>
      <c r="B279" s="22">
        <v>0</v>
      </c>
      <c r="C279" s="23" t="s">
        <v>760</v>
      </c>
      <c r="D279" s="24" t="s">
        <v>761</v>
      </c>
      <c r="E279" s="25" t="s">
        <v>570</v>
      </c>
      <c r="F279" s="26">
        <v>7.0800000000000002E-2</v>
      </c>
      <c r="G279" s="17"/>
      <c r="H279" s="27"/>
      <c r="I279" s="129"/>
      <c r="J279" s="128" t="e">
        <f>VLOOKUP(B279,[1]采购价格汇总表!$E$431:$F$461,2,0)</f>
        <v>#N/A</v>
      </c>
      <c r="K279" s="1"/>
      <c r="L279" s="1"/>
      <c r="M279" s="1"/>
      <c r="N279" s="26"/>
      <c r="O279" s="26">
        <v>7.0800000000000002E-2</v>
      </c>
      <c r="P279" s="1"/>
      <c r="Q279" s="2"/>
      <c r="R279" s="1"/>
      <c r="S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</row>
    <row r="280" spans="1:245" ht="15" customHeight="1">
      <c r="A280" s="12">
        <v>272</v>
      </c>
      <c r="B280" s="22" t="s">
        <v>762</v>
      </c>
      <c r="C280" s="23" t="s">
        <v>763</v>
      </c>
      <c r="D280" s="24" t="s">
        <v>764</v>
      </c>
      <c r="E280" s="25" t="s">
        <v>570</v>
      </c>
      <c r="F280" s="26">
        <v>0.22120000000000001</v>
      </c>
      <c r="G280" s="17"/>
      <c r="H280" s="27"/>
      <c r="I280" s="129"/>
      <c r="J280" s="128" t="e">
        <f>VLOOKUP(B280,[1]采购价格汇总表!$E$431:$F$461,2,0)</f>
        <v>#N/A</v>
      </c>
      <c r="K280" s="1"/>
      <c r="L280" s="1"/>
      <c r="M280" s="1"/>
      <c r="N280" s="26"/>
      <c r="O280" s="26">
        <v>0.22120000000000001</v>
      </c>
      <c r="P280" s="1"/>
      <c r="Q280" s="2"/>
      <c r="R280" s="1"/>
      <c r="S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  <c r="IF280" s="1"/>
      <c r="IG280" s="1"/>
      <c r="IH280" s="1"/>
      <c r="II280" s="1"/>
      <c r="IJ280" s="1"/>
      <c r="IK280" s="1"/>
    </row>
    <row r="281" spans="1:245" ht="15" customHeight="1">
      <c r="A281" s="12">
        <v>273</v>
      </c>
      <c r="B281" s="22" t="s">
        <v>765</v>
      </c>
      <c r="C281" s="23" t="s">
        <v>766</v>
      </c>
      <c r="D281" s="24" t="s">
        <v>767</v>
      </c>
      <c r="E281" s="25" t="s">
        <v>570</v>
      </c>
      <c r="F281" s="26">
        <v>0.77170000000000005</v>
      </c>
      <c r="G281" s="17"/>
      <c r="H281" s="27"/>
      <c r="I281" s="129"/>
      <c r="J281" s="128" t="e">
        <f>VLOOKUP(B281,[1]采购价格汇总表!$E$431:$F$461,2,0)</f>
        <v>#N/A</v>
      </c>
      <c r="K281" s="1"/>
      <c r="L281" s="1"/>
      <c r="M281" s="1"/>
      <c r="N281" s="26"/>
      <c r="O281" s="26">
        <v>0.77170000000000005</v>
      </c>
      <c r="P281" s="1"/>
      <c r="Q281" s="2"/>
      <c r="R281" s="1"/>
      <c r="S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  <c r="IF281" s="1"/>
      <c r="IG281" s="1"/>
      <c r="IH281" s="1"/>
      <c r="II281" s="1"/>
      <c r="IJ281" s="1"/>
      <c r="IK281" s="1"/>
    </row>
    <row r="282" spans="1:245" ht="15" customHeight="1">
      <c r="A282" s="12">
        <v>274</v>
      </c>
      <c r="B282" s="22" t="s">
        <v>768</v>
      </c>
      <c r="C282" s="23" t="s">
        <v>769</v>
      </c>
      <c r="D282" s="24" t="s">
        <v>770</v>
      </c>
      <c r="E282" s="25" t="s">
        <v>570</v>
      </c>
      <c r="F282" s="26">
        <v>0.53100000000000003</v>
      </c>
      <c r="G282" s="17"/>
      <c r="H282" s="27"/>
      <c r="I282" s="129"/>
      <c r="J282" s="128" t="e">
        <f>VLOOKUP(B282,[1]采购价格汇总表!$E$431:$F$461,2,0)</f>
        <v>#N/A</v>
      </c>
      <c r="K282" s="1"/>
      <c r="L282" s="1"/>
      <c r="M282" s="1"/>
      <c r="N282" s="26"/>
      <c r="O282" s="26">
        <v>0.53100000000000003</v>
      </c>
      <c r="P282" s="1"/>
      <c r="Q282" s="2"/>
      <c r="R282" s="1"/>
      <c r="S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  <c r="IF282" s="1"/>
      <c r="IG282" s="1"/>
      <c r="IH282" s="1"/>
      <c r="II282" s="1"/>
      <c r="IJ282" s="1"/>
      <c r="IK282" s="1"/>
    </row>
    <row r="283" spans="1:245" ht="15" customHeight="1">
      <c r="A283" s="12">
        <v>275</v>
      </c>
      <c r="B283" s="22" t="s">
        <v>771</v>
      </c>
      <c r="C283" s="23" t="s">
        <v>772</v>
      </c>
      <c r="D283" s="24" t="s">
        <v>773</v>
      </c>
      <c r="E283" s="25" t="s">
        <v>570</v>
      </c>
      <c r="F283" s="26">
        <v>2.6499999999999999E-2</v>
      </c>
      <c r="G283" s="17"/>
      <c r="H283" s="27"/>
      <c r="I283" s="129"/>
      <c r="J283" s="128" t="e">
        <f>VLOOKUP(B283,[1]采购价格汇总表!$E$431:$F$461,2,0)</f>
        <v>#N/A</v>
      </c>
      <c r="K283" s="1"/>
      <c r="L283" s="1"/>
      <c r="M283" s="1"/>
      <c r="N283" s="26"/>
      <c r="O283" s="26">
        <v>2.6499999999999999E-2</v>
      </c>
      <c r="P283" s="1"/>
      <c r="Q283" s="2"/>
      <c r="R283" s="1"/>
      <c r="S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  <c r="IF283" s="1"/>
      <c r="IG283" s="1"/>
      <c r="IH283" s="1"/>
      <c r="II283" s="1"/>
      <c r="IJ283" s="1"/>
      <c r="IK283" s="1"/>
    </row>
    <row r="284" spans="1:245" ht="15" customHeight="1">
      <c r="A284" s="12">
        <v>276</v>
      </c>
      <c r="B284" s="22" t="s">
        <v>774</v>
      </c>
      <c r="C284" s="23" t="s">
        <v>775</v>
      </c>
      <c r="D284" s="24" t="s">
        <v>776</v>
      </c>
      <c r="E284" s="25" t="s">
        <v>570</v>
      </c>
      <c r="F284" s="26">
        <v>3.5400000000000001E-2</v>
      </c>
      <c r="G284" s="17"/>
      <c r="H284" s="27"/>
      <c r="I284" s="129"/>
      <c r="J284" s="128" t="e">
        <f>VLOOKUP(B284,[1]采购价格汇总表!$E$431:$F$461,2,0)</f>
        <v>#N/A</v>
      </c>
      <c r="K284" s="1"/>
      <c r="L284" s="1"/>
      <c r="M284" s="1"/>
      <c r="N284" s="26"/>
      <c r="O284" s="26">
        <v>3.5400000000000001E-2</v>
      </c>
      <c r="P284" s="1"/>
      <c r="Q284" s="2"/>
      <c r="R284" s="1"/>
      <c r="S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  <c r="IF284" s="1"/>
      <c r="IG284" s="1"/>
      <c r="IH284" s="1"/>
      <c r="II284" s="1"/>
      <c r="IJ284" s="1"/>
      <c r="IK284" s="1"/>
    </row>
    <row r="285" spans="1:245" ht="15" customHeight="1">
      <c r="A285" s="12">
        <v>277</v>
      </c>
      <c r="B285" s="22" t="s">
        <v>777</v>
      </c>
      <c r="C285" s="23" t="s">
        <v>778</v>
      </c>
      <c r="D285" s="24" t="s">
        <v>779</v>
      </c>
      <c r="E285" s="25" t="s">
        <v>570</v>
      </c>
      <c r="F285" s="26">
        <v>3.1E-2</v>
      </c>
      <c r="G285" s="17"/>
      <c r="H285" s="27"/>
      <c r="I285" s="129"/>
      <c r="J285" s="128" t="e">
        <f>VLOOKUP(B285,[1]采购价格汇总表!$E$431:$F$461,2,0)</f>
        <v>#N/A</v>
      </c>
      <c r="K285" s="1"/>
      <c r="L285" s="1"/>
      <c r="M285" s="1"/>
      <c r="N285" s="26"/>
      <c r="O285" s="26">
        <v>3.1E-2</v>
      </c>
      <c r="P285" s="1"/>
      <c r="Q285" s="2"/>
      <c r="R285" s="1"/>
      <c r="S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  <c r="IF285" s="1"/>
      <c r="IG285" s="1"/>
      <c r="IH285" s="1"/>
      <c r="II285" s="1"/>
      <c r="IJ285" s="1"/>
      <c r="IK285" s="1"/>
    </row>
    <row r="286" spans="1:245" ht="15" customHeight="1">
      <c r="A286" s="12">
        <v>278</v>
      </c>
      <c r="B286" s="22" t="s">
        <v>780</v>
      </c>
      <c r="C286" s="23" t="s">
        <v>781</v>
      </c>
      <c r="D286" s="24" t="s">
        <v>782</v>
      </c>
      <c r="E286" s="25" t="s">
        <v>570</v>
      </c>
      <c r="F286" s="26">
        <v>1.95E-2</v>
      </c>
      <c r="G286" s="17"/>
      <c r="H286" s="27"/>
      <c r="I286" s="129"/>
      <c r="J286" s="128" t="e">
        <f>VLOOKUP(B286,[1]采购价格汇总表!$E$431:$F$461,2,0)</f>
        <v>#N/A</v>
      </c>
      <c r="K286" s="1"/>
      <c r="L286" s="1"/>
      <c r="M286" s="1"/>
      <c r="N286" s="26"/>
      <c r="O286" s="26">
        <v>1.95E-2</v>
      </c>
      <c r="P286" s="1"/>
      <c r="Q286" s="2"/>
      <c r="R286" s="1"/>
      <c r="S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  <c r="IF286" s="1"/>
      <c r="IG286" s="1"/>
      <c r="IH286" s="1"/>
      <c r="II286" s="1"/>
      <c r="IJ286" s="1"/>
      <c r="IK286" s="1"/>
    </row>
    <row r="287" spans="1:245" ht="15" customHeight="1">
      <c r="A287" s="12">
        <v>279</v>
      </c>
      <c r="B287" s="22" t="s">
        <v>783</v>
      </c>
      <c r="C287" s="23" t="s">
        <v>784</v>
      </c>
      <c r="D287" s="24" t="s">
        <v>785</v>
      </c>
      <c r="E287" s="25" t="s">
        <v>570</v>
      </c>
      <c r="F287" s="26">
        <v>5.3100000000000001E-2</v>
      </c>
      <c r="G287" s="17"/>
      <c r="H287" s="27"/>
      <c r="I287" s="129"/>
      <c r="J287" s="128" t="e">
        <f>VLOOKUP(B287,[1]采购价格汇总表!$E$431:$F$461,2,0)</f>
        <v>#N/A</v>
      </c>
      <c r="K287" s="1"/>
      <c r="L287" s="1"/>
      <c r="M287" s="1"/>
      <c r="N287" s="26"/>
      <c r="O287" s="26">
        <v>5.3100000000000001E-2</v>
      </c>
      <c r="P287" s="1"/>
      <c r="Q287" s="2"/>
      <c r="R287" s="1"/>
      <c r="S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  <c r="IF287" s="1"/>
      <c r="IG287" s="1"/>
      <c r="IH287" s="1"/>
      <c r="II287" s="1"/>
      <c r="IJ287" s="1"/>
      <c r="IK287" s="1"/>
    </row>
    <row r="288" spans="1:245" ht="15" customHeight="1">
      <c r="A288" s="12">
        <v>280</v>
      </c>
      <c r="B288" s="22" t="s">
        <v>786</v>
      </c>
      <c r="C288" s="23" t="s">
        <v>787</v>
      </c>
      <c r="D288" s="24" t="s">
        <v>788</v>
      </c>
      <c r="E288" s="25" t="s">
        <v>570</v>
      </c>
      <c r="F288" s="26">
        <v>0.97350000000000003</v>
      </c>
      <c r="G288" s="17"/>
      <c r="H288" s="27"/>
      <c r="I288" s="129"/>
      <c r="J288" s="128" t="e">
        <f>VLOOKUP(B288,[1]采购价格汇总表!$E$431:$F$461,2,0)</f>
        <v>#N/A</v>
      </c>
      <c r="K288" s="1"/>
      <c r="L288" s="1"/>
      <c r="M288" s="1"/>
      <c r="N288" s="26"/>
      <c r="O288" s="26">
        <v>0.97350000000000003</v>
      </c>
      <c r="P288" s="1"/>
      <c r="Q288" s="2"/>
      <c r="R288" s="1"/>
      <c r="S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  <c r="IF288" s="1"/>
      <c r="IG288" s="1"/>
      <c r="IH288" s="1"/>
      <c r="II288" s="1"/>
      <c r="IJ288" s="1"/>
      <c r="IK288" s="1"/>
    </row>
    <row r="289" spans="1:245" ht="15" customHeight="1">
      <c r="A289" s="12">
        <v>281</v>
      </c>
      <c r="B289" s="22" t="s">
        <v>789</v>
      </c>
      <c r="C289" s="23" t="s">
        <v>790</v>
      </c>
      <c r="D289" s="24" t="s">
        <v>791</v>
      </c>
      <c r="E289" s="25" t="s">
        <v>570</v>
      </c>
      <c r="F289" s="26">
        <v>0.53100000000000003</v>
      </c>
      <c r="G289" s="17"/>
      <c r="H289" s="27"/>
      <c r="I289" s="129"/>
      <c r="J289" s="128" t="e">
        <f>VLOOKUP(B289,[1]采购价格汇总表!$E$431:$F$461,2,0)</f>
        <v>#N/A</v>
      </c>
      <c r="K289" s="1"/>
      <c r="L289" s="1"/>
      <c r="M289" s="1"/>
      <c r="N289" s="26"/>
      <c r="O289" s="26">
        <v>0.53100000000000003</v>
      </c>
      <c r="P289" s="1"/>
      <c r="Q289" s="2"/>
      <c r="R289" s="1"/>
      <c r="S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  <c r="IF289" s="1"/>
      <c r="IG289" s="1"/>
      <c r="IH289" s="1"/>
      <c r="II289" s="1"/>
      <c r="IJ289" s="1"/>
      <c r="IK289" s="1"/>
    </row>
    <row r="290" spans="1:245" ht="15" customHeight="1">
      <c r="A290" s="12">
        <v>282</v>
      </c>
      <c r="B290" s="22" t="s">
        <v>792</v>
      </c>
      <c r="C290" s="23" t="s">
        <v>793</v>
      </c>
      <c r="D290" s="24" t="s">
        <v>794</v>
      </c>
      <c r="E290" s="25" t="s">
        <v>570</v>
      </c>
      <c r="F290" s="26">
        <v>0.17699999999999999</v>
      </c>
      <c r="G290" s="17"/>
      <c r="H290" s="27"/>
      <c r="I290" s="129"/>
      <c r="J290" s="128" t="e">
        <f>VLOOKUP(B290,[1]采购价格汇总表!$E$431:$F$461,2,0)</f>
        <v>#N/A</v>
      </c>
      <c r="K290" s="1"/>
      <c r="L290" s="1"/>
      <c r="M290" s="1"/>
      <c r="N290" s="26"/>
      <c r="O290" s="26">
        <v>0.17699999999999999</v>
      </c>
      <c r="P290" s="1"/>
      <c r="Q290" s="2"/>
      <c r="R290" s="1"/>
      <c r="S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  <c r="IF290" s="1"/>
      <c r="IG290" s="1"/>
      <c r="IH290" s="1"/>
      <c r="II290" s="1"/>
      <c r="IJ290" s="1"/>
      <c r="IK290" s="1"/>
    </row>
    <row r="291" spans="1:245" ht="15" customHeight="1">
      <c r="A291" s="12">
        <v>283</v>
      </c>
      <c r="B291" s="22" t="s">
        <v>795</v>
      </c>
      <c r="C291" s="23" t="s">
        <v>796</v>
      </c>
      <c r="D291" s="24" t="s">
        <v>797</v>
      </c>
      <c r="E291" s="25" t="s">
        <v>570</v>
      </c>
      <c r="F291" s="26">
        <v>0.53100000000000003</v>
      </c>
      <c r="G291" s="17"/>
      <c r="H291" s="27"/>
      <c r="I291" s="129"/>
      <c r="J291" s="128" t="e">
        <f>VLOOKUP(B291,[1]采购价格汇总表!$E$431:$F$461,2,0)</f>
        <v>#N/A</v>
      </c>
      <c r="K291" s="1"/>
      <c r="L291" s="1"/>
      <c r="M291" s="1"/>
      <c r="N291" s="26"/>
      <c r="O291" s="26">
        <v>0.53100000000000003</v>
      </c>
      <c r="P291" s="1"/>
      <c r="Q291" s="2"/>
      <c r="R291" s="1"/>
      <c r="S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  <c r="IF291" s="1"/>
      <c r="IG291" s="1"/>
      <c r="IH291" s="1"/>
      <c r="II291" s="1"/>
      <c r="IJ291" s="1"/>
      <c r="IK291" s="1"/>
    </row>
    <row r="292" spans="1:245" ht="15" customHeight="1">
      <c r="A292" s="12">
        <v>284</v>
      </c>
      <c r="B292" s="22" t="s">
        <v>798</v>
      </c>
      <c r="C292" s="23" t="s">
        <v>799</v>
      </c>
      <c r="D292" s="24" t="s">
        <v>800</v>
      </c>
      <c r="E292" s="25" t="s">
        <v>570</v>
      </c>
      <c r="F292" s="26">
        <v>0.06</v>
      </c>
      <c r="G292" s="17"/>
      <c r="H292" s="27"/>
      <c r="I292" s="129"/>
      <c r="J292" s="128" t="e">
        <f>VLOOKUP(B292,[1]采购价格汇总表!$E$431:$F$461,2,0)</f>
        <v>#N/A</v>
      </c>
      <c r="K292" s="1"/>
      <c r="L292" s="1"/>
      <c r="M292" s="1"/>
      <c r="N292" s="26"/>
      <c r="O292" s="26">
        <v>0.06</v>
      </c>
      <c r="P292" s="1"/>
      <c r="Q292" s="2"/>
      <c r="R292" s="1"/>
      <c r="S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  <c r="IF292" s="1"/>
      <c r="IG292" s="1"/>
      <c r="IH292" s="1"/>
      <c r="II292" s="1"/>
      <c r="IJ292" s="1"/>
      <c r="IK292" s="1"/>
    </row>
    <row r="293" spans="1:245" ht="15" customHeight="1">
      <c r="A293" s="12">
        <v>285</v>
      </c>
      <c r="B293" s="22"/>
      <c r="C293" s="23" t="s">
        <v>801</v>
      </c>
      <c r="D293" s="24" t="s">
        <v>802</v>
      </c>
      <c r="E293" s="25" t="s">
        <v>570</v>
      </c>
      <c r="F293" s="26">
        <v>0.12</v>
      </c>
      <c r="G293" s="17"/>
      <c r="H293" s="27"/>
      <c r="I293" s="129"/>
      <c r="J293" s="128" t="e">
        <f>VLOOKUP(B293,[1]采购价格汇总表!$E$431:$F$461,2,0)</f>
        <v>#N/A</v>
      </c>
      <c r="K293" s="1"/>
      <c r="L293" s="1"/>
      <c r="M293" s="1"/>
      <c r="N293" s="26"/>
      <c r="O293" s="26">
        <v>0.12</v>
      </c>
      <c r="P293" s="1"/>
      <c r="Q293" s="2"/>
      <c r="R293" s="1"/>
      <c r="S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  <c r="IF293" s="1"/>
      <c r="IG293" s="1"/>
      <c r="IH293" s="1"/>
      <c r="II293" s="1"/>
      <c r="IJ293" s="1"/>
      <c r="IK293" s="1"/>
    </row>
    <row r="294" spans="1:245" ht="15" customHeight="1">
      <c r="A294" s="12">
        <v>286</v>
      </c>
      <c r="B294" s="22" t="s">
        <v>803</v>
      </c>
      <c r="C294" s="23" t="s">
        <v>804</v>
      </c>
      <c r="D294" s="24" t="s">
        <v>805</v>
      </c>
      <c r="E294" s="25" t="s">
        <v>570</v>
      </c>
      <c r="F294" s="26">
        <v>0.13</v>
      </c>
      <c r="G294" s="17"/>
      <c r="H294" s="27"/>
      <c r="I294" s="129"/>
      <c r="J294" s="128" t="e">
        <f>VLOOKUP(B294,[1]采购价格汇总表!$E$431:$F$461,2,0)</f>
        <v>#N/A</v>
      </c>
      <c r="K294" s="1"/>
      <c r="L294" s="1"/>
      <c r="M294" s="1"/>
      <c r="N294" s="26"/>
      <c r="O294" s="26">
        <v>0.13</v>
      </c>
      <c r="P294" s="1"/>
      <c r="Q294" s="2"/>
      <c r="R294" s="1"/>
      <c r="S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  <c r="IF294" s="1"/>
      <c r="IG294" s="1"/>
      <c r="IH294" s="1"/>
      <c r="II294" s="1"/>
      <c r="IJ294" s="1"/>
      <c r="IK294" s="1"/>
    </row>
    <row r="295" spans="1:245" ht="15" customHeight="1">
      <c r="A295" s="12">
        <v>287</v>
      </c>
      <c r="B295" s="22"/>
      <c r="C295" s="23" t="s">
        <v>806</v>
      </c>
      <c r="D295" s="24" t="s">
        <v>807</v>
      </c>
      <c r="E295" s="25" t="s">
        <v>570</v>
      </c>
      <c r="F295" s="26">
        <v>0.12</v>
      </c>
      <c r="G295" s="17"/>
      <c r="H295" s="27"/>
      <c r="I295" s="129"/>
      <c r="J295" s="128" t="e">
        <f>VLOOKUP(B295,[1]采购价格汇总表!$E$431:$F$461,2,0)</f>
        <v>#N/A</v>
      </c>
      <c r="K295" s="1"/>
      <c r="L295" s="1"/>
      <c r="M295" s="1"/>
      <c r="N295" s="26"/>
      <c r="O295" s="26">
        <v>0.12</v>
      </c>
      <c r="P295" s="1"/>
      <c r="Q295" s="2"/>
      <c r="R295" s="1"/>
      <c r="S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  <c r="IF295" s="1"/>
      <c r="IG295" s="1"/>
      <c r="IH295" s="1"/>
      <c r="II295" s="1"/>
      <c r="IJ295" s="1"/>
      <c r="IK295" s="1"/>
    </row>
    <row r="296" spans="1:245" ht="15" customHeight="1">
      <c r="A296" s="12">
        <v>288</v>
      </c>
      <c r="B296" s="22"/>
      <c r="C296" s="23" t="s">
        <v>808</v>
      </c>
      <c r="D296" s="24" t="s">
        <v>809</v>
      </c>
      <c r="E296" s="25" t="s">
        <v>570</v>
      </c>
      <c r="F296" s="26">
        <v>0.05</v>
      </c>
      <c r="G296" s="17"/>
      <c r="H296" s="27"/>
      <c r="I296" s="129"/>
      <c r="J296" s="128" t="e">
        <f>VLOOKUP(B296,[1]采购价格汇总表!$E$431:$F$461,2,0)</f>
        <v>#N/A</v>
      </c>
      <c r="K296" s="1"/>
      <c r="L296" s="1"/>
      <c r="M296" s="1"/>
      <c r="N296" s="26"/>
      <c r="O296" s="26">
        <v>0.05</v>
      </c>
      <c r="P296" s="141" t="s">
        <v>890</v>
      </c>
      <c r="Q296" s="141"/>
      <c r="R296" s="1"/>
      <c r="S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  <c r="IF296" s="1"/>
      <c r="IG296" s="1"/>
      <c r="IH296" s="1"/>
      <c r="II296" s="1"/>
      <c r="IJ296" s="1"/>
      <c r="IK296" s="1"/>
    </row>
    <row r="297" spans="1:245" ht="15" customHeight="1" thickBot="1">
      <c r="A297" s="12">
        <v>289</v>
      </c>
      <c r="B297" s="22"/>
      <c r="C297" s="23" t="s">
        <v>810</v>
      </c>
      <c r="D297" s="24" t="s">
        <v>811</v>
      </c>
      <c r="E297" s="25" t="s">
        <v>570</v>
      </c>
      <c r="F297" s="26">
        <v>0.12</v>
      </c>
      <c r="G297" s="17"/>
      <c r="H297" s="27"/>
      <c r="I297" s="129"/>
      <c r="J297" s="128" t="e">
        <f>VLOOKUP(B297,[1]采购价格汇总表!$E$431:$F$461,2,0)</f>
        <v>#N/A</v>
      </c>
      <c r="K297" s="1"/>
      <c r="L297" s="1"/>
      <c r="M297" s="1"/>
      <c r="N297" s="33"/>
      <c r="O297" s="33">
        <v>0.12</v>
      </c>
      <c r="P297" s="101" t="s">
        <v>891</v>
      </c>
      <c r="Q297" s="101" t="s">
        <v>892</v>
      </c>
      <c r="R297" s="1"/>
      <c r="S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  <c r="IF297" s="1"/>
      <c r="IG297" s="1"/>
      <c r="IH297" s="1"/>
      <c r="II297" s="1"/>
      <c r="IJ297" s="1"/>
      <c r="IK297" s="1"/>
    </row>
    <row r="298" spans="1:245" ht="15" customHeight="1">
      <c r="A298" s="12">
        <v>290</v>
      </c>
      <c r="B298" s="95" t="s">
        <v>822</v>
      </c>
      <c r="C298" s="96" t="s">
        <v>823</v>
      </c>
      <c r="D298" s="103" t="s">
        <v>867</v>
      </c>
      <c r="E298" s="25" t="s">
        <v>570</v>
      </c>
      <c r="F298" s="17">
        <v>4.4999999999999998E-2</v>
      </c>
      <c r="G298" s="17"/>
      <c r="H298" s="19"/>
      <c r="I298" s="129"/>
      <c r="J298" s="128" t="e">
        <f>VLOOKUP(B298,[1]采购价格汇总表!$E$431:$F$461,2,0)</f>
        <v>#N/A</v>
      </c>
      <c r="K298" s="1"/>
      <c r="L298" s="1"/>
      <c r="M298" s="1"/>
      <c r="N298" s="1"/>
      <c r="O298" s="1"/>
      <c r="P298" s="101">
        <v>4.4999999999999998E-2</v>
      </c>
      <c r="Q298" s="101">
        <v>4.4999999999999998E-2</v>
      </c>
      <c r="R298" s="1"/>
      <c r="S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</row>
    <row r="299" spans="1:245" ht="15" customHeight="1">
      <c r="A299" s="12">
        <v>291</v>
      </c>
      <c r="B299" s="95" t="s">
        <v>824</v>
      </c>
      <c r="C299" s="96" t="s">
        <v>825</v>
      </c>
      <c r="D299" s="103" t="s">
        <v>868</v>
      </c>
      <c r="E299" s="25" t="s">
        <v>570</v>
      </c>
      <c r="F299" s="17">
        <v>0.05</v>
      </c>
      <c r="G299" s="17"/>
      <c r="H299" s="19"/>
      <c r="I299" s="129"/>
      <c r="J299" s="128" t="e">
        <f>VLOOKUP(B299,[1]采购价格汇总表!$E$431:$F$461,2,0)</f>
        <v>#N/A</v>
      </c>
      <c r="K299" s="1"/>
      <c r="L299" s="1"/>
      <c r="M299" s="1"/>
      <c r="N299" s="1"/>
      <c r="O299" s="1"/>
      <c r="P299" s="101">
        <v>0.05</v>
      </c>
      <c r="Q299" s="101">
        <v>0.05</v>
      </c>
      <c r="R299" s="1"/>
      <c r="S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</row>
    <row r="300" spans="1:245" ht="15" customHeight="1">
      <c r="A300" s="12">
        <v>292</v>
      </c>
      <c r="B300" s="95" t="s">
        <v>826</v>
      </c>
      <c r="C300" s="96" t="s">
        <v>827</v>
      </c>
      <c r="D300" s="100" t="s">
        <v>869</v>
      </c>
      <c r="E300" s="25" t="s">
        <v>570</v>
      </c>
      <c r="F300" s="17">
        <v>0.158</v>
      </c>
      <c r="G300" s="17"/>
      <c r="H300" s="19"/>
      <c r="I300" s="129"/>
      <c r="J300" s="128" t="e">
        <f>VLOOKUP(B300,[1]采购价格汇总表!$E$431:$F$461,2,0)</f>
        <v>#N/A</v>
      </c>
      <c r="K300" s="1"/>
      <c r="L300" s="1"/>
      <c r="M300" s="1"/>
      <c r="N300" s="1"/>
      <c r="O300" s="1"/>
      <c r="P300" s="101">
        <v>0.158</v>
      </c>
      <c r="Q300" s="101">
        <v>0.158</v>
      </c>
      <c r="R300" s="1"/>
      <c r="S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</row>
    <row r="301" spans="1:245" ht="15" customHeight="1">
      <c r="A301" s="12">
        <v>293</v>
      </c>
      <c r="B301" s="95" t="s">
        <v>828</v>
      </c>
      <c r="C301" s="96" t="s">
        <v>829</v>
      </c>
      <c r="D301" s="103" t="s">
        <v>870</v>
      </c>
      <c r="E301" s="25" t="s">
        <v>570</v>
      </c>
      <c r="F301" s="17">
        <v>3.7199999999999997E-2</v>
      </c>
      <c r="G301" s="17"/>
      <c r="H301" s="19"/>
      <c r="I301" s="129"/>
      <c r="J301" s="128" t="str">
        <f>VLOOKUP(B301,[1]采购价格汇总表!$E$431:$F$461,2,0)</f>
        <v>自攻钉5.5*13</v>
      </c>
      <c r="K301" s="1"/>
      <c r="L301" s="1"/>
      <c r="M301" s="1"/>
      <c r="N301" s="1"/>
      <c r="O301" s="1"/>
      <c r="P301" s="101">
        <v>3.7199999999999997E-2</v>
      </c>
      <c r="Q301" s="101">
        <v>3.7199999999999997E-2</v>
      </c>
      <c r="R301" s="1"/>
      <c r="S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</row>
    <row r="302" spans="1:245" ht="15" customHeight="1">
      <c r="A302" s="12">
        <v>294</v>
      </c>
      <c r="B302" s="95" t="s">
        <v>830</v>
      </c>
      <c r="C302" s="96" t="s">
        <v>831</v>
      </c>
      <c r="D302" s="100" t="s">
        <v>871</v>
      </c>
      <c r="E302" s="25" t="s">
        <v>570</v>
      </c>
      <c r="F302" s="17">
        <v>1.8599999999999998E-2</v>
      </c>
      <c r="G302" s="17"/>
      <c r="H302" s="19"/>
      <c r="I302" s="129"/>
      <c r="J302" s="128" t="str">
        <f>VLOOKUP(B302,[1]采购价格汇总表!$E$431:$F$461,2,0)</f>
        <v>拉铆钉3.2*7</v>
      </c>
      <c r="K302" s="1"/>
      <c r="L302" s="1"/>
      <c r="M302" s="1"/>
      <c r="N302" s="1"/>
      <c r="O302" s="1"/>
      <c r="P302" s="101">
        <v>1.8599999999999998E-2</v>
      </c>
      <c r="Q302" s="101">
        <v>1.8599999999999998E-2</v>
      </c>
      <c r="R302" s="1"/>
      <c r="S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</row>
    <row r="303" spans="1:245" ht="15" customHeight="1">
      <c r="A303" s="12">
        <v>295</v>
      </c>
      <c r="B303" s="95" t="s">
        <v>832</v>
      </c>
      <c r="C303" s="96" t="s">
        <v>833</v>
      </c>
      <c r="D303" s="100" t="s">
        <v>872</v>
      </c>
      <c r="E303" s="25" t="s">
        <v>570</v>
      </c>
      <c r="F303" s="17">
        <v>3.5200000000000002E-2</v>
      </c>
      <c r="G303" s="17"/>
      <c r="H303" s="19"/>
      <c r="I303" s="129"/>
      <c r="J303" s="128" t="e">
        <f>VLOOKUP(B303,[1]采购价格汇总表!$E$431:$F$461,2,0)</f>
        <v>#N/A</v>
      </c>
      <c r="K303" s="1"/>
      <c r="L303" s="1"/>
      <c r="M303" s="1"/>
      <c r="N303" s="1"/>
      <c r="O303" s="1"/>
      <c r="P303" s="101">
        <v>3.5200000000000002E-2</v>
      </c>
      <c r="Q303" s="101">
        <v>3.5200000000000002E-2</v>
      </c>
      <c r="R303" s="1"/>
      <c r="S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</row>
    <row r="304" spans="1:245" ht="15" customHeight="1">
      <c r="A304" s="12">
        <v>296</v>
      </c>
      <c r="B304" s="95" t="s">
        <v>834</v>
      </c>
      <c r="C304" s="96" t="s">
        <v>835</v>
      </c>
      <c r="D304" s="103" t="s">
        <v>873</v>
      </c>
      <c r="E304" s="25" t="s">
        <v>570</v>
      </c>
      <c r="F304" s="17">
        <v>0.52</v>
      </c>
      <c r="G304" s="17"/>
      <c r="H304" s="19"/>
      <c r="I304" s="129"/>
      <c r="J304" s="128" t="e">
        <f>VLOOKUP(B304,[1]采购价格汇总表!$E$431:$F$461,2,0)</f>
        <v>#N/A</v>
      </c>
      <c r="K304" s="1"/>
      <c r="L304" s="1"/>
      <c r="M304" s="1"/>
      <c r="N304" s="1"/>
      <c r="O304" s="1"/>
      <c r="P304" s="101">
        <v>0.52</v>
      </c>
      <c r="Q304" s="101">
        <v>0.52</v>
      </c>
      <c r="R304" s="1"/>
      <c r="S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</row>
    <row r="305" spans="1:245" ht="15" customHeight="1">
      <c r="A305" s="12">
        <v>297</v>
      </c>
      <c r="B305" s="95" t="s">
        <v>609</v>
      </c>
      <c r="C305" s="96" t="s">
        <v>836</v>
      </c>
      <c r="D305" s="100" t="s">
        <v>610</v>
      </c>
      <c r="E305" s="25" t="s">
        <v>570</v>
      </c>
      <c r="F305" s="17">
        <v>4.2000000000000003E-2</v>
      </c>
      <c r="G305" s="17"/>
      <c r="H305" s="19"/>
      <c r="I305" s="129"/>
      <c r="J305" s="128" t="str">
        <f>VLOOKUP(B305,[1]采购价格汇总表!$E$431:$F$461,2,0)</f>
        <v>自攻钉螺丝4.8*16</v>
      </c>
      <c r="K305" s="1"/>
      <c r="L305" s="1"/>
      <c r="M305" s="1"/>
      <c r="N305" s="1"/>
      <c r="O305" s="1"/>
      <c r="P305" s="101">
        <v>4.2000000000000003E-2</v>
      </c>
      <c r="Q305" s="101">
        <v>4.2000000000000003E-2</v>
      </c>
      <c r="R305" s="1"/>
      <c r="S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</row>
    <row r="306" spans="1:245" ht="15" customHeight="1">
      <c r="A306" s="12">
        <v>298</v>
      </c>
      <c r="B306" s="95" t="s">
        <v>607</v>
      </c>
      <c r="C306" s="96" t="s">
        <v>837</v>
      </c>
      <c r="D306" s="100" t="s">
        <v>608</v>
      </c>
      <c r="E306" s="25" t="s">
        <v>570</v>
      </c>
      <c r="F306" s="17">
        <v>3.5000000000000003E-2</v>
      </c>
      <c r="G306" s="17"/>
      <c r="H306" s="19"/>
      <c r="I306" s="129"/>
      <c r="J306" s="128" t="e">
        <f>VLOOKUP(B306,[1]采购价格汇总表!$E$431:$F$461,2,0)</f>
        <v>#N/A</v>
      </c>
      <c r="K306" s="1"/>
      <c r="L306" s="1"/>
      <c r="M306" s="1"/>
      <c r="N306" s="1"/>
      <c r="O306" s="1"/>
      <c r="P306" s="101">
        <v>3.5000000000000003E-2</v>
      </c>
      <c r="Q306" s="101">
        <v>3.5000000000000003E-2</v>
      </c>
      <c r="R306" s="1"/>
      <c r="S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</row>
    <row r="307" spans="1:245" ht="15" customHeight="1">
      <c r="A307" s="12">
        <v>299</v>
      </c>
      <c r="B307" s="95" t="s">
        <v>838</v>
      </c>
      <c r="C307" s="96" t="s">
        <v>839</v>
      </c>
      <c r="D307" s="103" t="s">
        <v>874</v>
      </c>
      <c r="E307" s="25" t="s">
        <v>570</v>
      </c>
      <c r="F307" s="17">
        <v>0.52100000000000002</v>
      </c>
      <c r="G307" s="17"/>
      <c r="H307" s="19"/>
      <c r="I307" s="129"/>
      <c r="J307" s="128" t="e">
        <f>VLOOKUP(B307,[1]采购价格汇总表!$E$431:$F$461,2,0)</f>
        <v>#N/A</v>
      </c>
      <c r="K307" s="1"/>
      <c r="L307" s="1"/>
      <c r="M307" s="1"/>
      <c r="N307" s="1"/>
      <c r="O307" s="1"/>
      <c r="P307" s="101">
        <v>0.52100000000000002</v>
      </c>
      <c r="Q307" s="101">
        <v>0.52100000000000002</v>
      </c>
      <c r="R307" s="1"/>
      <c r="S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</row>
    <row r="308" spans="1:245" ht="15" customHeight="1">
      <c r="A308" s="12">
        <v>300</v>
      </c>
      <c r="B308" s="95" t="s">
        <v>840</v>
      </c>
      <c r="C308" s="96" t="s">
        <v>841</v>
      </c>
      <c r="D308" s="103" t="s">
        <v>875</v>
      </c>
      <c r="E308" s="25" t="s">
        <v>570</v>
      </c>
      <c r="F308" s="17">
        <v>0.19500000000000001</v>
      </c>
      <c r="G308" s="17"/>
      <c r="H308" s="19"/>
      <c r="I308" s="129"/>
      <c r="J308" s="128" t="e">
        <f>VLOOKUP(B308,[1]采购价格汇总表!$E$431:$F$461,2,0)</f>
        <v>#N/A</v>
      </c>
      <c r="K308" s="1"/>
      <c r="L308" s="1"/>
      <c r="M308" s="1"/>
      <c r="N308" s="1"/>
      <c r="O308" s="1"/>
      <c r="P308" s="101">
        <v>0.19500000000000001</v>
      </c>
      <c r="Q308" s="101">
        <v>0.19500000000000001</v>
      </c>
      <c r="R308" s="1"/>
      <c r="S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</row>
    <row r="309" spans="1:245" ht="15" customHeight="1">
      <c r="A309" s="12">
        <v>301</v>
      </c>
      <c r="B309" s="95" t="s">
        <v>842</v>
      </c>
      <c r="C309" s="96" t="s">
        <v>841</v>
      </c>
      <c r="D309" s="100" t="s">
        <v>876</v>
      </c>
      <c r="E309" s="25" t="s">
        <v>570</v>
      </c>
      <c r="F309" s="17">
        <v>0.216</v>
      </c>
      <c r="G309" s="17"/>
      <c r="H309" s="19"/>
      <c r="I309" s="129"/>
      <c r="J309" s="128" t="str">
        <f>VLOOKUP(B309,[1]采购价格汇总表!$E$431:$F$461,2,0)</f>
        <v>外六角螺栓10*35</v>
      </c>
      <c r="K309" s="1"/>
      <c r="L309" s="1"/>
      <c r="M309" s="1"/>
      <c r="N309" s="1"/>
      <c r="O309" s="1"/>
      <c r="P309" s="101">
        <v>0.216</v>
      </c>
      <c r="Q309" s="101">
        <v>0.216</v>
      </c>
      <c r="R309" s="1"/>
      <c r="S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</row>
    <row r="310" spans="1:245" ht="15" customHeight="1">
      <c r="A310" s="12">
        <v>302</v>
      </c>
      <c r="B310" s="95" t="s">
        <v>843</v>
      </c>
      <c r="C310" s="96" t="s">
        <v>841</v>
      </c>
      <c r="D310" s="103" t="s">
        <v>877</v>
      </c>
      <c r="E310" s="25" t="s">
        <v>570</v>
      </c>
      <c r="F310" s="17">
        <v>0.18</v>
      </c>
      <c r="G310" s="17"/>
      <c r="H310" s="19"/>
      <c r="I310" s="129"/>
      <c r="J310" s="128" t="str">
        <f>VLOOKUP(B310,[1]采购价格汇总表!$E$431:$F$461,2,0)</f>
        <v>外六角螺栓10*25</v>
      </c>
      <c r="K310" s="1"/>
      <c r="L310" s="1"/>
      <c r="M310" s="1"/>
      <c r="N310" s="1"/>
      <c r="O310" s="1"/>
      <c r="P310" s="101">
        <v>0.18</v>
      </c>
      <c r="Q310" s="101">
        <v>0.18</v>
      </c>
      <c r="R310" s="1"/>
      <c r="S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</row>
    <row r="311" spans="1:245" ht="15" customHeight="1">
      <c r="A311" s="12">
        <v>303</v>
      </c>
      <c r="B311" s="95" t="s">
        <v>407</v>
      </c>
      <c r="C311" s="96" t="s">
        <v>844</v>
      </c>
      <c r="D311" s="100" t="s">
        <v>409</v>
      </c>
      <c r="E311" s="25" t="s">
        <v>570</v>
      </c>
      <c r="F311" s="17">
        <v>4.2999999999999997E-2</v>
      </c>
      <c r="G311" s="17"/>
      <c r="H311" s="19"/>
      <c r="I311" s="129"/>
      <c r="J311" s="128" t="str">
        <f>VLOOKUP(B311,[1]采购价格汇总表!$E$431:$F$461,2,0)</f>
        <v>原机十字螺丝6*16</v>
      </c>
      <c r="K311" s="1"/>
      <c r="L311" s="1"/>
      <c r="M311" s="1"/>
      <c r="N311" s="1"/>
      <c r="O311" s="1"/>
      <c r="P311" s="101">
        <v>4.2999999999999997E-2</v>
      </c>
      <c r="Q311" s="101">
        <v>4.2999999999999997E-2</v>
      </c>
      <c r="R311" s="1"/>
      <c r="S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</row>
    <row r="312" spans="1:245" ht="15" customHeight="1">
      <c r="A312" s="12">
        <v>304</v>
      </c>
      <c r="B312" s="95" t="s">
        <v>845</v>
      </c>
      <c r="C312" s="96" t="s">
        <v>846</v>
      </c>
      <c r="D312" s="103" t="s">
        <v>878</v>
      </c>
      <c r="E312" s="25" t="s">
        <v>570</v>
      </c>
      <c r="F312" s="17">
        <v>2.5999999999999999E-2</v>
      </c>
      <c r="G312" s="17"/>
      <c r="H312" s="19"/>
      <c r="I312" s="129"/>
      <c r="J312" s="128" t="str">
        <f>VLOOKUP(B312,[1]采购价格汇总表!$E$431:$F$461,2,0)</f>
        <v>平垫10</v>
      </c>
      <c r="K312" s="1"/>
      <c r="L312" s="1"/>
      <c r="M312" s="1"/>
      <c r="N312" s="1"/>
      <c r="O312" s="1"/>
      <c r="P312" s="101">
        <v>2.5999999999999999E-2</v>
      </c>
      <c r="Q312" s="101">
        <v>2.5999999999999999E-2</v>
      </c>
      <c r="R312" s="1"/>
      <c r="S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</row>
    <row r="313" spans="1:245" ht="15" customHeight="1">
      <c r="A313" s="12">
        <v>305</v>
      </c>
      <c r="B313" s="95" t="s">
        <v>847</v>
      </c>
      <c r="C313" s="96" t="s">
        <v>848</v>
      </c>
      <c r="D313" s="103" t="s">
        <v>879</v>
      </c>
      <c r="E313" s="25" t="s">
        <v>570</v>
      </c>
      <c r="F313" s="17">
        <v>2.1000000000000001E-2</v>
      </c>
      <c r="G313" s="17"/>
      <c r="H313" s="19"/>
      <c r="I313" s="129"/>
      <c r="J313" s="128" t="str">
        <f>VLOOKUP(B313,[1]采购价格汇总表!$E$431:$F$461,2,0)</f>
        <v>弹垫10</v>
      </c>
      <c r="K313" s="1"/>
      <c r="L313" s="1"/>
      <c r="M313" s="1"/>
      <c r="N313" s="1"/>
      <c r="O313" s="1"/>
      <c r="P313" s="101">
        <v>2.1000000000000001E-2</v>
      </c>
      <c r="Q313" s="101">
        <v>2.1000000000000001E-2</v>
      </c>
      <c r="R313" s="1"/>
      <c r="S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</row>
    <row r="314" spans="1:245" ht="15" customHeight="1">
      <c r="A314" s="12">
        <v>306</v>
      </c>
      <c r="B314" s="95" t="s">
        <v>849</v>
      </c>
      <c r="C314" s="96" t="s">
        <v>846</v>
      </c>
      <c r="D314" s="100" t="s">
        <v>880</v>
      </c>
      <c r="E314" s="25" t="s">
        <v>570</v>
      </c>
      <c r="F314" s="17">
        <v>1.4999999999999999E-2</v>
      </c>
      <c r="G314" s="17"/>
      <c r="H314" s="19"/>
      <c r="I314" s="129"/>
      <c r="J314" s="128" t="str">
        <f>VLOOKUP(B314,[1]采购价格汇总表!$E$431:$F$461,2,0)</f>
        <v>平垫8</v>
      </c>
      <c r="K314" s="1"/>
      <c r="L314" s="1"/>
      <c r="M314" s="1"/>
      <c r="N314" s="1"/>
      <c r="O314" s="1"/>
      <c r="P314" s="101">
        <v>1.4999999999999999E-2</v>
      </c>
      <c r="Q314" s="101">
        <v>1.4999999999999999E-2</v>
      </c>
      <c r="R314" s="1"/>
      <c r="S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</row>
    <row r="315" spans="1:245" ht="15" customHeight="1">
      <c r="A315" s="12">
        <v>307</v>
      </c>
      <c r="B315" s="95" t="s">
        <v>850</v>
      </c>
      <c r="C315" s="96" t="s">
        <v>848</v>
      </c>
      <c r="D315" s="103" t="s">
        <v>881</v>
      </c>
      <c r="E315" s="25" t="s">
        <v>570</v>
      </c>
      <c r="F315" s="17">
        <v>1.2699999999999999E-2</v>
      </c>
      <c r="G315" s="17"/>
      <c r="H315" s="19"/>
      <c r="I315" s="129"/>
      <c r="J315" s="128" t="str">
        <f>VLOOKUP(B315,[1]采购价格汇总表!$E$431:$F$461,2,0)</f>
        <v>弹垫8</v>
      </c>
      <c r="K315" s="1"/>
      <c r="L315" s="1"/>
      <c r="M315" s="1"/>
      <c r="N315" s="1"/>
      <c r="O315" s="1"/>
      <c r="P315" s="101">
        <v>1.2699999999999999E-2</v>
      </c>
      <c r="Q315" s="101">
        <v>1.2699999999999999E-2</v>
      </c>
      <c r="R315" s="1"/>
      <c r="S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</row>
    <row r="316" spans="1:245" ht="15" customHeight="1">
      <c r="A316" s="12">
        <v>308</v>
      </c>
      <c r="B316" s="97" t="s">
        <v>851</v>
      </c>
      <c r="C316" s="98" t="s">
        <v>852</v>
      </c>
      <c r="D316" s="103" t="s">
        <v>882</v>
      </c>
      <c r="E316" s="25" t="s">
        <v>570</v>
      </c>
      <c r="F316" s="17">
        <v>2.2499999999999999E-2</v>
      </c>
      <c r="G316" s="17"/>
      <c r="H316" s="19"/>
      <c r="I316" s="129"/>
      <c r="J316" s="128" t="str">
        <f>VLOOKUP(B316,[1]采购价格汇总表!$E$431:$F$461,2,0)</f>
        <v>自攻钉4.2*16</v>
      </c>
      <c r="K316" s="1"/>
      <c r="L316" s="1"/>
      <c r="M316" s="1"/>
      <c r="N316" s="1"/>
      <c r="O316" s="1"/>
      <c r="P316" s="102">
        <v>2.2499999999999999E-2</v>
      </c>
      <c r="Q316" s="102">
        <v>2.2499999999999999E-2</v>
      </c>
      <c r="R316" s="1"/>
      <c r="S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</row>
    <row r="317" spans="1:245" ht="15" customHeight="1">
      <c r="A317" s="12">
        <v>309</v>
      </c>
      <c r="B317" s="97" t="s">
        <v>750</v>
      </c>
      <c r="C317" s="98" t="s">
        <v>853</v>
      </c>
      <c r="D317" s="100" t="s">
        <v>751</v>
      </c>
      <c r="E317" s="25" t="s">
        <v>570</v>
      </c>
      <c r="F317" s="17">
        <v>0.22600000000000001</v>
      </c>
      <c r="G317" s="17"/>
      <c r="H317" s="19"/>
      <c r="I317" s="129"/>
      <c r="J317" s="128" t="e">
        <f>VLOOKUP(B317,[1]采购价格汇总表!$E$431:$F$461,2,0)</f>
        <v>#N/A</v>
      </c>
      <c r="K317" s="1"/>
      <c r="L317" s="1"/>
      <c r="M317" s="1"/>
      <c r="N317" s="1"/>
      <c r="O317" s="1"/>
      <c r="P317" s="102">
        <v>0.22600000000000001</v>
      </c>
      <c r="Q317" s="102">
        <v>0.22600000000000001</v>
      </c>
      <c r="R317" s="1"/>
      <c r="S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</row>
    <row r="318" spans="1:245" ht="15" customHeight="1">
      <c r="A318" s="12">
        <v>310</v>
      </c>
      <c r="B318" s="97" t="s">
        <v>640</v>
      </c>
      <c r="C318" s="98" t="s">
        <v>831</v>
      </c>
      <c r="D318" s="100" t="s">
        <v>641</v>
      </c>
      <c r="E318" s="25" t="s">
        <v>570</v>
      </c>
      <c r="F318" s="17">
        <v>3.3000000000000002E-2</v>
      </c>
      <c r="G318" s="17"/>
      <c r="H318" s="19"/>
      <c r="I318" s="129"/>
      <c r="J318" s="128" t="e">
        <f>VLOOKUP(B318,[1]采购价格汇总表!$E$431:$F$461,2,0)</f>
        <v>#N/A</v>
      </c>
      <c r="K318" s="1"/>
      <c r="L318" s="1"/>
      <c r="M318" s="1"/>
      <c r="N318" s="1"/>
      <c r="O318" s="1"/>
      <c r="P318" s="102">
        <v>3.3000000000000002E-2</v>
      </c>
      <c r="Q318" s="102">
        <v>3.3000000000000002E-2</v>
      </c>
      <c r="R318" s="1"/>
      <c r="S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  <c r="IF318" s="1"/>
      <c r="IG318" s="1"/>
      <c r="IH318" s="1"/>
      <c r="II318" s="1"/>
      <c r="IJ318" s="1"/>
      <c r="IK318" s="1"/>
    </row>
    <row r="319" spans="1:245" ht="15" customHeight="1">
      <c r="A319" s="12">
        <v>311</v>
      </c>
      <c r="B319" s="97" t="s">
        <v>470</v>
      </c>
      <c r="C319" s="98" t="s">
        <v>854</v>
      </c>
      <c r="D319" s="103" t="s">
        <v>883</v>
      </c>
      <c r="E319" s="25" t="s">
        <v>570</v>
      </c>
      <c r="F319" s="17">
        <v>4.5999999999999999E-2</v>
      </c>
      <c r="G319" s="17"/>
      <c r="H319" s="19"/>
      <c r="I319" s="129"/>
      <c r="J319" s="128" t="str">
        <f>VLOOKUP(B319,[1]采购价格汇总表!$E$431:$F$461,2,0)</f>
        <v>自攻钉4.2*13</v>
      </c>
      <c r="K319" s="1"/>
      <c r="L319" s="1"/>
      <c r="M319" s="1"/>
      <c r="N319" s="1"/>
      <c r="O319" s="1"/>
      <c r="P319" s="102">
        <v>4.5999999999999999E-2</v>
      </c>
      <c r="Q319" s="102">
        <v>4.5999999999999999E-2</v>
      </c>
      <c r="R319" s="1"/>
      <c r="S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  <c r="IF319" s="1"/>
      <c r="IG319" s="1"/>
      <c r="IH319" s="1"/>
      <c r="II319" s="1"/>
      <c r="IJ319" s="1"/>
      <c r="IK319" s="1"/>
    </row>
    <row r="320" spans="1:245" ht="15" customHeight="1">
      <c r="A320" s="12">
        <v>312</v>
      </c>
      <c r="B320" s="99" t="s">
        <v>855</v>
      </c>
      <c r="C320" s="98" t="s">
        <v>856</v>
      </c>
      <c r="D320" s="103" t="s">
        <v>884</v>
      </c>
      <c r="E320" s="25" t="s">
        <v>570</v>
      </c>
      <c r="F320" s="17">
        <v>7.8E-2</v>
      </c>
      <c r="G320" s="17"/>
      <c r="H320" s="19"/>
      <c r="I320" s="129"/>
      <c r="J320" s="128" t="e">
        <f>VLOOKUP(B320,[1]采购价格汇总表!$E$431:$F$461,2,0)</f>
        <v>#N/A</v>
      </c>
      <c r="K320" s="1"/>
      <c r="L320" s="1"/>
      <c r="M320" s="1"/>
      <c r="N320" s="1"/>
      <c r="O320" s="1"/>
      <c r="P320" s="102">
        <v>7.8E-2</v>
      </c>
      <c r="Q320" s="102">
        <v>7.8E-2</v>
      </c>
      <c r="R320" s="1"/>
      <c r="S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  <c r="IF320" s="1"/>
      <c r="IG320" s="1"/>
      <c r="IH320" s="1"/>
      <c r="II320" s="1"/>
      <c r="IJ320" s="1"/>
      <c r="IK320" s="1"/>
    </row>
    <row r="321" spans="1:245" ht="15" customHeight="1">
      <c r="A321" s="12">
        <v>313</v>
      </c>
      <c r="B321" s="99" t="s">
        <v>857</v>
      </c>
      <c r="C321" s="98" t="s">
        <v>858</v>
      </c>
      <c r="D321" s="103" t="s">
        <v>885</v>
      </c>
      <c r="E321" s="25" t="s">
        <v>570</v>
      </c>
      <c r="F321" s="17">
        <v>0.126</v>
      </c>
      <c r="G321" s="17"/>
      <c r="H321" s="19"/>
      <c r="I321" s="129"/>
      <c r="J321" s="128" t="e">
        <f>VLOOKUP(B321,[1]采购价格汇总表!$E$431:$F$461,2,0)</f>
        <v>#N/A</v>
      </c>
      <c r="K321" s="1"/>
      <c r="L321" s="1"/>
      <c r="M321" s="1"/>
      <c r="N321" s="1"/>
      <c r="O321" s="1"/>
      <c r="P321" s="102">
        <v>0.126</v>
      </c>
      <c r="Q321" s="102">
        <v>0.126</v>
      </c>
      <c r="R321" s="1"/>
      <c r="S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  <c r="IF321" s="1"/>
      <c r="IG321" s="1"/>
      <c r="IH321" s="1"/>
      <c r="II321" s="1"/>
      <c r="IJ321" s="1"/>
      <c r="IK321" s="1"/>
    </row>
    <row r="322" spans="1:245" ht="15" customHeight="1">
      <c r="A322" s="12">
        <v>314</v>
      </c>
      <c r="B322" s="99" t="s">
        <v>859</v>
      </c>
      <c r="C322" s="98" t="s">
        <v>860</v>
      </c>
      <c r="D322" s="103" t="s">
        <v>886</v>
      </c>
      <c r="E322" s="25" t="s">
        <v>570</v>
      </c>
      <c r="F322" s="17">
        <v>0.11</v>
      </c>
      <c r="G322" s="17"/>
      <c r="H322" s="19"/>
      <c r="I322" s="129"/>
      <c r="J322" s="128" t="str">
        <f>VLOOKUP(B322,[1]采购价格汇总表!$E$431:$F$461,2,0)</f>
        <v>外六角螺栓8*25</v>
      </c>
      <c r="K322" s="1"/>
      <c r="L322" s="1"/>
      <c r="M322" s="1"/>
      <c r="N322" s="1"/>
      <c r="O322" s="1"/>
      <c r="P322" s="102">
        <v>0.11</v>
      </c>
      <c r="Q322" s="102">
        <v>0.11</v>
      </c>
      <c r="R322" s="1"/>
      <c r="S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  <c r="IF322" s="1"/>
      <c r="IG322" s="1"/>
      <c r="IH322" s="1"/>
      <c r="II322" s="1"/>
      <c r="IJ322" s="1"/>
      <c r="IK322" s="1"/>
    </row>
    <row r="323" spans="1:245" ht="15" customHeight="1">
      <c r="A323" s="12">
        <v>315</v>
      </c>
      <c r="B323" s="99" t="s">
        <v>861</v>
      </c>
      <c r="C323" s="98" t="s">
        <v>862</v>
      </c>
      <c r="D323" s="100" t="s">
        <v>887</v>
      </c>
      <c r="E323" s="25" t="s">
        <v>570</v>
      </c>
      <c r="F323" s="17">
        <v>0.09</v>
      </c>
      <c r="G323" s="17"/>
      <c r="H323" s="19"/>
      <c r="I323" s="129"/>
      <c r="J323" s="128" t="e">
        <f>VLOOKUP(B323,[1]采购价格汇总表!$E$431:$F$461,2,0)</f>
        <v>#N/A</v>
      </c>
      <c r="K323" s="1"/>
      <c r="L323" s="1"/>
      <c r="M323" s="1"/>
      <c r="N323" s="1"/>
      <c r="O323" s="1"/>
      <c r="P323" s="102">
        <v>0.09</v>
      </c>
      <c r="Q323" s="102">
        <v>0.09</v>
      </c>
      <c r="R323" s="1"/>
      <c r="S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  <c r="IF323" s="1"/>
      <c r="IG323" s="1"/>
      <c r="IH323" s="1"/>
      <c r="II323" s="1"/>
      <c r="IJ323" s="1"/>
      <c r="IK323" s="1"/>
    </row>
    <row r="324" spans="1:245" ht="15" customHeight="1">
      <c r="A324" s="12">
        <v>316</v>
      </c>
      <c r="B324" s="99" t="s">
        <v>863</v>
      </c>
      <c r="C324" s="98" t="s">
        <v>864</v>
      </c>
      <c r="D324" s="103" t="s">
        <v>888</v>
      </c>
      <c r="E324" s="25" t="s">
        <v>570</v>
      </c>
      <c r="F324" s="17">
        <v>9.9000000000000005E-2</v>
      </c>
      <c r="G324" s="17"/>
      <c r="H324" s="19"/>
      <c r="I324" s="129"/>
      <c r="J324" s="128" t="str">
        <f>VLOOKUP(B324,[1]采购价格汇总表!$E$431:$F$461,2,0)</f>
        <v>M8*20发黑</v>
      </c>
      <c r="K324" s="1"/>
      <c r="L324" s="1"/>
      <c r="M324" s="1"/>
      <c r="N324" s="1"/>
      <c r="O324" s="1"/>
      <c r="P324" s="102">
        <v>9.9000000000000005E-2</v>
      </c>
      <c r="Q324" s="102">
        <v>9.9000000000000005E-2</v>
      </c>
      <c r="R324" s="1"/>
      <c r="S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</row>
    <row r="325" spans="1:245" ht="15" customHeight="1">
      <c r="A325" s="105">
        <v>317</v>
      </c>
      <c r="B325" s="99" t="s">
        <v>865</v>
      </c>
      <c r="C325" s="98" t="s">
        <v>866</v>
      </c>
      <c r="D325" s="103" t="s">
        <v>889</v>
      </c>
      <c r="E325" s="16" t="s">
        <v>570</v>
      </c>
      <c r="F325" s="17">
        <v>9.4E-2</v>
      </c>
      <c r="G325" s="17"/>
      <c r="H325" s="104"/>
      <c r="I325" s="129"/>
      <c r="J325" s="128" t="e">
        <f>VLOOKUP(B325,[1]采购价格汇总表!$E$431:$F$461,2,0)</f>
        <v>#N/A</v>
      </c>
      <c r="K325" s="1"/>
      <c r="L325" s="1"/>
      <c r="M325" s="1"/>
      <c r="N325" s="1"/>
      <c r="O325" s="1"/>
      <c r="P325" s="102">
        <v>9.4E-2</v>
      </c>
      <c r="Q325" s="102">
        <v>9.4E-2</v>
      </c>
      <c r="R325" s="1"/>
      <c r="S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</row>
    <row r="326" spans="1:245" s="34" customFormat="1" ht="30.75" customHeight="1">
      <c r="A326" s="155" t="s">
        <v>812</v>
      </c>
      <c r="B326" s="155"/>
      <c r="C326" s="155"/>
      <c r="D326" s="155"/>
      <c r="E326" s="155"/>
      <c r="F326" s="155"/>
      <c r="G326" s="155"/>
      <c r="H326" s="155"/>
      <c r="I326" s="118"/>
      <c r="J326" s="118"/>
      <c r="Q326" s="35"/>
      <c r="T326" s="2"/>
    </row>
    <row r="327" spans="1:245" s="34" customFormat="1" ht="35.25" customHeight="1">
      <c r="A327" s="140" t="s">
        <v>896</v>
      </c>
      <c r="B327" s="140"/>
      <c r="C327" s="140"/>
      <c r="D327" s="140"/>
      <c r="E327" s="140"/>
      <c r="F327" s="140"/>
      <c r="G327" s="140"/>
      <c r="H327" s="140"/>
      <c r="I327" s="119"/>
      <c r="J327" s="119"/>
      <c r="Q327" s="35"/>
      <c r="T327" s="2"/>
    </row>
    <row r="328" spans="1:245" s="34" customFormat="1" ht="41.25" customHeight="1">
      <c r="A328" s="140" t="s">
        <v>813</v>
      </c>
      <c r="B328" s="140"/>
      <c r="C328" s="140"/>
      <c r="D328" s="140"/>
      <c r="E328" s="140"/>
      <c r="F328" s="140"/>
      <c r="G328" s="140"/>
      <c r="H328" s="140"/>
      <c r="I328" s="119"/>
      <c r="J328" s="119"/>
      <c r="Q328" s="35"/>
      <c r="T328" s="2"/>
    </row>
    <row r="329" spans="1:245" s="34" customFormat="1" ht="24" customHeight="1">
      <c r="A329" s="144" t="s">
        <v>814</v>
      </c>
      <c r="B329" s="144"/>
      <c r="C329" s="144"/>
      <c r="D329" s="144"/>
      <c r="E329" s="144"/>
      <c r="F329" s="144"/>
      <c r="G329" s="144"/>
      <c r="H329" s="144"/>
      <c r="I329" s="120"/>
      <c r="J329" s="120"/>
      <c r="Q329" s="35"/>
      <c r="T329" s="2"/>
    </row>
    <row r="330" spans="1:245" s="34" customFormat="1">
      <c r="A330" s="36"/>
      <c r="B330" s="37"/>
      <c r="C330" s="36"/>
      <c r="D330" s="36"/>
      <c r="E330" s="36"/>
      <c r="F330" s="38"/>
      <c r="G330" s="38"/>
      <c r="H330" s="39"/>
      <c r="I330" s="39"/>
      <c r="J330" s="39"/>
      <c r="Q330" s="35"/>
      <c r="T330" s="2"/>
    </row>
    <row r="331" spans="1:245" s="34" customFormat="1">
      <c r="A331" s="40" t="s">
        <v>815</v>
      </c>
      <c r="B331" s="41"/>
      <c r="C331" s="42"/>
      <c r="D331" s="43" t="s">
        <v>816</v>
      </c>
      <c r="E331" s="42"/>
      <c r="F331" s="44"/>
      <c r="G331" s="44"/>
      <c r="H331" s="45"/>
      <c r="I331" s="45"/>
      <c r="J331" s="45"/>
      <c r="Q331" s="35"/>
      <c r="T331" s="2"/>
    </row>
    <row r="332" spans="1:245" s="34" customFormat="1">
      <c r="A332" s="40"/>
      <c r="B332" s="41"/>
      <c r="C332" s="42"/>
      <c r="D332" s="43"/>
      <c r="E332" s="42"/>
      <c r="F332" s="44"/>
      <c r="G332" s="44"/>
      <c r="H332" s="45"/>
      <c r="I332" s="45"/>
      <c r="J332" s="45"/>
      <c r="Q332" s="35"/>
      <c r="T332" s="2"/>
    </row>
    <row r="333" spans="1:245" s="34" customFormat="1">
      <c r="A333" s="40" t="s">
        <v>817</v>
      </c>
      <c r="B333" s="40"/>
      <c r="C333" s="36"/>
      <c r="D333" s="40" t="s">
        <v>817</v>
      </c>
      <c r="E333" s="36"/>
      <c r="F333" s="44"/>
      <c r="G333" s="44"/>
      <c r="H333" s="45"/>
      <c r="I333" s="45"/>
      <c r="J333" s="45"/>
      <c r="Q333" s="35"/>
      <c r="T333" s="2"/>
    </row>
    <row r="334" spans="1:245" s="34" customFormat="1" ht="14.4">
      <c r="B334" s="46"/>
      <c r="F334" s="44"/>
      <c r="G334" s="44"/>
      <c r="H334" s="45"/>
      <c r="I334" s="45"/>
      <c r="J334" s="45"/>
      <c r="Q334" s="35"/>
      <c r="T334" s="2"/>
    </row>
    <row r="335" spans="1:245">
      <c r="B335" s="47"/>
    </row>
    <row r="336" spans="1:245">
      <c r="B336" s="47"/>
    </row>
    <row r="337" spans="2:2">
      <c r="B337" s="47"/>
    </row>
    <row r="338" spans="2:2">
      <c r="B338" s="47"/>
    </row>
    <row r="339" spans="2:2">
      <c r="B339" s="47"/>
    </row>
    <row r="340" spans="2:2">
      <c r="B340" s="47"/>
    </row>
    <row r="341" spans="2:2">
      <c r="B341" s="47"/>
    </row>
    <row r="342" spans="2:2">
      <c r="B342" s="47"/>
    </row>
    <row r="343" spans="2:2">
      <c r="B343" s="47"/>
    </row>
    <row r="344" spans="2:2">
      <c r="B344" s="47"/>
    </row>
    <row r="345" spans="2:2">
      <c r="B345" s="47"/>
    </row>
    <row r="346" spans="2:2">
      <c r="B346" s="47"/>
    </row>
    <row r="347" spans="2:2">
      <c r="B347" s="47"/>
    </row>
    <row r="348" spans="2:2">
      <c r="B348" s="47"/>
    </row>
    <row r="349" spans="2:2">
      <c r="B349" s="47"/>
    </row>
    <row r="350" spans="2:2">
      <c r="B350" s="47"/>
    </row>
    <row r="351" spans="2:2">
      <c r="B351" s="47"/>
    </row>
    <row r="352" spans="2:2">
      <c r="B352" s="47"/>
    </row>
    <row r="353" spans="2:2">
      <c r="B353" s="47"/>
    </row>
    <row r="354" spans="2:2">
      <c r="B354" s="47"/>
    </row>
    <row r="355" spans="2:2">
      <c r="B355" s="47"/>
    </row>
    <row r="356" spans="2:2">
      <c r="B356" s="47"/>
    </row>
  </sheetData>
  <mergeCells count="19">
    <mergeCell ref="A328:H328"/>
    <mergeCell ref="P296:Q296"/>
    <mergeCell ref="N7:O7"/>
    <mergeCell ref="A2:H2"/>
    <mergeCell ref="A329:H329"/>
    <mergeCell ref="A7:A8"/>
    <mergeCell ref="B7:B8"/>
    <mergeCell ref="C7:C8"/>
    <mergeCell ref="D7:D8"/>
    <mergeCell ref="E7:E8"/>
    <mergeCell ref="F7:G7"/>
    <mergeCell ref="H7:H8"/>
    <mergeCell ref="A326:H326"/>
    <mergeCell ref="A327:H327"/>
    <mergeCell ref="A1:H1"/>
    <mergeCell ref="A3:H3"/>
    <mergeCell ref="A4:H4"/>
    <mergeCell ref="A5:H5"/>
    <mergeCell ref="A6:H6"/>
  </mergeCells>
  <phoneticPr fontId="1" type="noConversion"/>
  <conditionalFormatting sqref="D1 D3:D1048576">
    <cfRule type="duplicateValues" dxfId="4" priority="1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209C7-59FE-4347-B55E-8117333B57C7}">
  <sheetPr>
    <tabColor rgb="FFFF0000"/>
  </sheetPr>
  <dimension ref="A1:IG45"/>
  <sheetViews>
    <sheetView zoomScaleSheetLayoutView="100" workbookViewId="0">
      <selection activeCell="C19" sqref="C19"/>
    </sheetView>
  </sheetViews>
  <sheetFormatPr defaultRowHeight="15.6"/>
  <cols>
    <col min="1" max="1" width="6.44140625" style="3" customWidth="1"/>
    <col min="2" max="2" width="12.21875" style="53" customWidth="1"/>
    <col min="3" max="3" width="28.21875" style="3" customWidth="1"/>
    <col min="4" max="4" width="13.77734375" style="48" customWidth="1"/>
    <col min="5" max="5" width="5.6640625" style="49" customWidth="1"/>
    <col min="6" max="7" width="9.33203125" style="50" customWidth="1"/>
    <col min="8" max="8" width="13.109375" style="51" customWidth="1"/>
    <col min="9" max="12" width="8.88671875" style="3"/>
    <col min="13" max="13" width="9.44140625" style="52" bestFit="1" customWidth="1"/>
    <col min="14" max="14" width="8.88671875" style="3"/>
    <col min="15" max="15" width="9.44140625" style="3" bestFit="1" customWidth="1"/>
    <col min="16" max="16" width="8.88671875" style="2"/>
    <col min="17" max="222" width="8.88671875" style="3"/>
    <col min="223" max="223" width="5" style="3" customWidth="1"/>
    <col min="224" max="224" width="15" style="3" customWidth="1"/>
    <col min="225" max="226" width="14.6640625" style="3" customWidth="1"/>
    <col min="227" max="227" width="6.21875" style="3" customWidth="1"/>
    <col min="228" max="230" width="10.109375" style="3" customWidth="1"/>
    <col min="231" max="231" width="10.44140625" style="3" customWidth="1"/>
    <col min="232" max="255" width="8.88671875" style="3"/>
    <col min="256" max="256" width="6.44140625" style="3" customWidth="1"/>
    <col min="257" max="257" width="12.21875" style="3" customWidth="1"/>
    <col min="258" max="258" width="28.21875" style="3" customWidth="1"/>
    <col min="259" max="259" width="13.77734375" style="3" customWidth="1"/>
    <col min="260" max="260" width="5.6640625" style="3" customWidth="1"/>
    <col min="261" max="262" width="9.33203125" style="3" customWidth="1"/>
    <col min="263" max="263" width="13.109375" style="3" customWidth="1"/>
    <col min="264" max="268" width="8.88671875" style="3"/>
    <col min="269" max="269" width="9.44140625" style="3" bestFit="1" customWidth="1"/>
    <col min="270" max="270" width="8.88671875" style="3"/>
    <col min="271" max="271" width="9.44140625" style="3" bestFit="1" customWidth="1"/>
    <col min="272" max="478" width="8.88671875" style="3"/>
    <col min="479" max="479" width="5" style="3" customWidth="1"/>
    <col min="480" max="480" width="15" style="3" customWidth="1"/>
    <col min="481" max="482" width="14.6640625" style="3" customWidth="1"/>
    <col min="483" max="483" width="6.21875" style="3" customWidth="1"/>
    <col min="484" max="486" width="10.109375" style="3" customWidth="1"/>
    <col min="487" max="487" width="10.44140625" style="3" customWidth="1"/>
    <col min="488" max="511" width="8.88671875" style="3"/>
    <col min="512" max="512" width="6.44140625" style="3" customWidth="1"/>
    <col min="513" max="513" width="12.21875" style="3" customWidth="1"/>
    <col min="514" max="514" width="28.21875" style="3" customWidth="1"/>
    <col min="515" max="515" width="13.77734375" style="3" customWidth="1"/>
    <col min="516" max="516" width="5.6640625" style="3" customWidth="1"/>
    <col min="517" max="518" width="9.33203125" style="3" customWidth="1"/>
    <col min="519" max="519" width="13.109375" style="3" customWidth="1"/>
    <col min="520" max="524" width="8.88671875" style="3"/>
    <col min="525" max="525" width="9.44140625" style="3" bestFit="1" customWidth="1"/>
    <col min="526" max="526" width="8.88671875" style="3"/>
    <col min="527" max="527" width="9.44140625" style="3" bestFit="1" customWidth="1"/>
    <col min="528" max="734" width="8.88671875" style="3"/>
    <col min="735" max="735" width="5" style="3" customWidth="1"/>
    <col min="736" max="736" width="15" style="3" customWidth="1"/>
    <col min="737" max="738" width="14.6640625" style="3" customWidth="1"/>
    <col min="739" max="739" width="6.21875" style="3" customWidth="1"/>
    <col min="740" max="742" width="10.109375" style="3" customWidth="1"/>
    <col min="743" max="743" width="10.44140625" style="3" customWidth="1"/>
    <col min="744" max="767" width="8.88671875" style="3"/>
    <col min="768" max="768" width="6.44140625" style="3" customWidth="1"/>
    <col min="769" max="769" width="12.21875" style="3" customWidth="1"/>
    <col min="770" max="770" width="28.21875" style="3" customWidth="1"/>
    <col min="771" max="771" width="13.77734375" style="3" customWidth="1"/>
    <col min="772" max="772" width="5.6640625" style="3" customWidth="1"/>
    <col min="773" max="774" width="9.33203125" style="3" customWidth="1"/>
    <col min="775" max="775" width="13.109375" style="3" customWidth="1"/>
    <col min="776" max="780" width="8.88671875" style="3"/>
    <col min="781" max="781" width="9.44140625" style="3" bestFit="1" customWidth="1"/>
    <col min="782" max="782" width="8.88671875" style="3"/>
    <col min="783" max="783" width="9.44140625" style="3" bestFit="1" customWidth="1"/>
    <col min="784" max="990" width="8.88671875" style="3"/>
    <col min="991" max="991" width="5" style="3" customWidth="1"/>
    <col min="992" max="992" width="15" style="3" customWidth="1"/>
    <col min="993" max="994" width="14.6640625" style="3" customWidth="1"/>
    <col min="995" max="995" width="6.21875" style="3" customWidth="1"/>
    <col min="996" max="998" width="10.109375" style="3" customWidth="1"/>
    <col min="999" max="999" width="10.44140625" style="3" customWidth="1"/>
    <col min="1000" max="1023" width="8.88671875" style="3"/>
    <col min="1024" max="1024" width="6.44140625" style="3" customWidth="1"/>
    <col min="1025" max="1025" width="12.21875" style="3" customWidth="1"/>
    <col min="1026" max="1026" width="28.21875" style="3" customWidth="1"/>
    <col min="1027" max="1027" width="13.77734375" style="3" customWidth="1"/>
    <col min="1028" max="1028" width="5.6640625" style="3" customWidth="1"/>
    <col min="1029" max="1030" width="9.33203125" style="3" customWidth="1"/>
    <col min="1031" max="1031" width="13.109375" style="3" customWidth="1"/>
    <col min="1032" max="1036" width="8.88671875" style="3"/>
    <col min="1037" max="1037" width="9.44140625" style="3" bestFit="1" customWidth="1"/>
    <col min="1038" max="1038" width="8.88671875" style="3"/>
    <col min="1039" max="1039" width="9.44140625" style="3" bestFit="1" customWidth="1"/>
    <col min="1040" max="1246" width="8.88671875" style="3"/>
    <col min="1247" max="1247" width="5" style="3" customWidth="1"/>
    <col min="1248" max="1248" width="15" style="3" customWidth="1"/>
    <col min="1249" max="1250" width="14.6640625" style="3" customWidth="1"/>
    <col min="1251" max="1251" width="6.21875" style="3" customWidth="1"/>
    <col min="1252" max="1254" width="10.109375" style="3" customWidth="1"/>
    <col min="1255" max="1255" width="10.44140625" style="3" customWidth="1"/>
    <col min="1256" max="1279" width="8.88671875" style="3"/>
    <col min="1280" max="1280" width="6.44140625" style="3" customWidth="1"/>
    <col min="1281" max="1281" width="12.21875" style="3" customWidth="1"/>
    <col min="1282" max="1282" width="28.21875" style="3" customWidth="1"/>
    <col min="1283" max="1283" width="13.77734375" style="3" customWidth="1"/>
    <col min="1284" max="1284" width="5.6640625" style="3" customWidth="1"/>
    <col min="1285" max="1286" width="9.33203125" style="3" customWidth="1"/>
    <col min="1287" max="1287" width="13.109375" style="3" customWidth="1"/>
    <col min="1288" max="1292" width="8.88671875" style="3"/>
    <col min="1293" max="1293" width="9.44140625" style="3" bestFit="1" customWidth="1"/>
    <col min="1294" max="1294" width="8.88671875" style="3"/>
    <col min="1295" max="1295" width="9.44140625" style="3" bestFit="1" customWidth="1"/>
    <col min="1296" max="1502" width="8.88671875" style="3"/>
    <col min="1503" max="1503" width="5" style="3" customWidth="1"/>
    <col min="1504" max="1504" width="15" style="3" customWidth="1"/>
    <col min="1505" max="1506" width="14.6640625" style="3" customWidth="1"/>
    <col min="1507" max="1507" width="6.21875" style="3" customWidth="1"/>
    <col min="1508" max="1510" width="10.109375" style="3" customWidth="1"/>
    <col min="1511" max="1511" width="10.44140625" style="3" customWidth="1"/>
    <col min="1512" max="1535" width="8.88671875" style="3"/>
    <col min="1536" max="1536" width="6.44140625" style="3" customWidth="1"/>
    <col min="1537" max="1537" width="12.21875" style="3" customWidth="1"/>
    <col min="1538" max="1538" width="28.21875" style="3" customWidth="1"/>
    <col min="1539" max="1539" width="13.77734375" style="3" customWidth="1"/>
    <col min="1540" max="1540" width="5.6640625" style="3" customWidth="1"/>
    <col min="1541" max="1542" width="9.33203125" style="3" customWidth="1"/>
    <col min="1543" max="1543" width="13.109375" style="3" customWidth="1"/>
    <col min="1544" max="1548" width="8.88671875" style="3"/>
    <col min="1549" max="1549" width="9.44140625" style="3" bestFit="1" customWidth="1"/>
    <col min="1550" max="1550" width="8.88671875" style="3"/>
    <col min="1551" max="1551" width="9.44140625" style="3" bestFit="1" customWidth="1"/>
    <col min="1552" max="1758" width="8.88671875" style="3"/>
    <col min="1759" max="1759" width="5" style="3" customWidth="1"/>
    <col min="1760" max="1760" width="15" style="3" customWidth="1"/>
    <col min="1761" max="1762" width="14.6640625" style="3" customWidth="1"/>
    <col min="1763" max="1763" width="6.21875" style="3" customWidth="1"/>
    <col min="1764" max="1766" width="10.109375" style="3" customWidth="1"/>
    <col min="1767" max="1767" width="10.44140625" style="3" customWidth="1"/>
    <col min="1768" max="1791" width="8.88671875" style="3"/>
    <col min="1792" max="1792" width="6.44140625" style="3" customWidth="1"/>
    <col min="1793" max="1793" width="12.21875" style="3" customWidth="1"/>
    <col min="1794" max="1794" width="28.21875" style="3" customWidth="1"/>
    <col min="1795" max="1795" width="13.77734375" style="3" customWidth="1"/>
    <col min="1796" max="1796" width="5.6640625" style="3" customWidth="1"/>
    <col min="1797" max="1798" width="9.33203125" style="3" customWidth="1"/>
    <col min="1799" max="1799" width="13.109375" style="3" customWidth="1"/>
    <col min="1800" max="1804" width="8.88671875" style="3"/>
    <col min="1805" max="1805" width="9.44140625" style="3" bestFit="1" customWidth="1"/>
    <col min="1806" max="1806" width="8.88671875" style="3"/>
    <col min="1807" max="1807" width="9.44140625" style="3" bestFit="1" customWidth="1"/>
    <col min="1808" max="2014" width="8.88671875" style="3"/>
    <col min="2015" max="2015" width="5" style="3" customWidth="1"/>
    <col min="2016" max="2016" width="15" style="3" customWidth="1"/>
    <col min="2017" max="2018" width="14.6640625" style="3" customWidth="1"/>
    <col min="2019" max="2019" width="6.21875" style="3" customWidth="1"/>
    <col min="2020" max="2022" width="10.109375" style="3" customWidth="1"/>
    <col min="2023" max="2023" width="10.44140625" style="3" customWidth="1"/>
    <col min="2024" max="2047" width="8.88671875" style="3"/>
    <col min="2048" max="2048" width="6.44140625" style="3" customWidth="1"/>
    <col min="2049" max="2049" width="12.21875" style="3" customWidth="1"/>
    <col min="2050" max="2050" width="28.21875" style="3" customWidth="1"/>
    <col min="2051" max="2051" width="13.77734375" style="3" customWidth="1"/>
    <col min="2052" max="2052" width="5.6640625" style="3" customWidth="1"/>
    <col min="2053" max="2054" width="9.33203125" style="3" customWidth="1"/>
    <col min="2055" max="2055" width="13.109375" style="3" customWidth="1"/>
    <col min="2056" max="2060" width="8.88671875" style="3"/>
    <col min="2061" max="2061" width="9.44140625" style="3" bestFit="1" customWidth="1"/>
    <col min="2062" max="2062" width="8.88671875" style="3"/>
    <col min="2063" max="2063" width="9.44140625" style="3" bestFit="1" customWidth="1"/>
    <col min="2064" max="2270" width="8.88671875" style="3"/>
    <col min="2271" max="2271" width="5" style="3" customWidth="1"/>
    <col min="2272" max="2272" width="15" style="3" customWidth="1"/>
    <col min="2273" max="2274" width="14.6640625" style="3" customWidth="1"/>
    <col min="2275" max="2275" width="6.21875" style="3" customWidth="1"/>
    <col min="2276" max="2278" width="10.109375" style="3" customWidth="1"/>
    <col min="2279" max="2279" width="10.44140625" style="3" customWidth="1"/>
    <col min="2280" max="2303" width="8.88671875" style="3"/>
    <col min="2304" max="2304" width="6.44140625" style="3" customWidth="1"/>
    <col min="2305" max="2305" width="12.21875" style="3" customWidth="1"/>
    <col min="2306" max="2306" width="28.21875" style="3" customWidth="1"/>
    <col min="2307" max="2307" width="13.77734375" style="3" customWidth="1"/>
    <col min="2308" max="2308" width="5.6640625" style="3" customWidth="1"/>
    <col min="2309" max="2310" width="9.33203125" style="3" customWidth="1"/>
    <col min="2311" max="2311" width="13.109375" style="3" customWidth="1"/>
    <col min="2312" max="2316" width="8.88671875" style="3"/>
    <col min="2317" max="2317" width="9.44140625" style="3" bestFit="1" customWidth="1"/>
    <col min="2318" max="2318" width="8.88671875" style="3"/>
    <col min="2319" max="2319" width="9.44140625" style="3" bestFit="1" customWidth="1"/>
    <col min="2320" max="2526" width="8.88671875" style="3"/>
    <col min="2527" max="2527" width="5" style="3" customWidth="1"/>
    <col min="2528" max="2528" width="15" style="3" customWidth="1"/>
    <col min="2529" max="2530" width="14.6640625" style="3" customWidth="1"/>
    <col min="2531" max="2531" width="6.21875" style="3" customWidth="1"/>
    <col min="2532" max="2534" width="10.109375" style="3" customWidth="1"/>
    <col min="2535" max="2535" width="10.44140625" style="3" customWidth="1"/>
    <col min="2536" max="2559" width="8.88671875" style="3"/>
    <col min="2560" max="2560" width="6.44140625" style="3" customWidth="1"/>
    <col min="2561" max="2561" width="12.21875" style="3" customWidth="1"/>
    <col min="2562" max="2562" width="28.21875" style="3" customWidth="1"/>
    <col min="2563" max="2563" width="13.77734375" style="3" customWidth="1"/>
    <col min="2564" max="2564" width="5.6640625" style="3" customWidth="1"/>
    <col min="2565" max="2566" width="9.33203125" style="3" customWidth="1"/>
    <col min="2567" max="2567" width="13.109375" style="3" customWidth="1"/>
    <col min="2568" max="2572" width="8.88671875" style="3"/>
    <col min="2573" max="2573" width="9.44140625" style="3" bestFit="1" customWidth="1"/>
    <col min="2574" max="2574" width="8.88671875" style="3"/>
    <col min="2575" max="2575" width="9.44140625" style="3" bestFit="1" customWidth="1"/>
    <col min="2576" max="2782" width="8.88671875" style="3"/>
    <col min="2783" max="2783" width="5" style="3" customWidth="1"/>
    <col min="2784" max="2784" width="15" style="3" customWidth="1"/>
    <col min="2785" max="2786" width="14.6640625" style="3" customWidth="1"/>
    <col min="2787" max="2787" width="6.21875" style="3" customWidth="1"/>
    <col min="2788" max="2790" width="10.109375" style="3" customWidth="1"/>
    <col min="2791" max="2791" width="10.44140625" style="3" customWidth="1"/>
    <col min="2792" max="2815" width="8.88671875" style="3"/>
    <col min="2816" max="2816" width="6.44140625" style="3" customWidth="1"/>
    <col min="2817" max="2817" width="12.21875" style="3" customWidth="1"/>
    <col min="2818" max="2818" width="28.21875" style="3" customWidth="1"/>
    <col min="2819" max="2819" width="13.77734375" style="3" customWidth="1"/>
    <col min="2820" max="2820" width="5.6640625" style="3" customWidth="1"/>
    <col min="2821" max="2822" width="9.33203125" style="3" customWidth="1"/>
    <col min="2823" max="2823" width="13.109375" style="3" customWidth="1"/>
    <col min="2824" max="2828" width="8.88671875" style="3"/>
    <col min="2829" max="2829" width="9.44140625" style="3" bestFit="1" customWidth="1"/>
    <col min="2830" max="2830" width="8.88671875" style="3"/>
    <col min="2831" max="2831" width="9.44140625" style="3" bestFit="1" customWidth="1"/>
    <col min="2832" max="3038" width="8.88671875" style="3"/>
    <col min="3039" max="3039" width="5" style="3" customWidth="1"/>
    <col min="3040" max="3040" width="15" style="3" customWidth="1"/>
    <col min="3041" max="3042" width="14.6640625" style="3" customWidth="1"/>
    <col min="3043" max="3043" width="6.21875" style="3" customWidth="1"/>
    <col min="3044" max="3046" width="10.109375" style="3" customWidth="1"/>
    <col min="3047" max="3047" width="10.44140625" style="3" customWidth="1"/>
    <col min="3048" max="3071" width="8.88671875" style="3"/>
    <col min="3072" max="3072" width="6.44140625" style="3" customWidth="1"/>
    <col min="3073" max="3073" width="12.21875" style="3" customWidth="1"/>
    <col min="3074" max="3074" width="28.21875" style="3" customWidth="1"/>
    <col min="3075" max="3075" width="13.77734375" style="3" customWidth="1"/>
    <col min="3076" max="3076" width="5.6640625" style="3" customWidth="1"/>
    <col min="3077" max="3078" width="9.33203125" style="3" customWidth="1"/>
    <col min="3079" max="3079" width="13.109375" style="3" customWidth="1"/>
    <col min="3080" max="3084" width="8.88671875" style="3"/>
    <col min="3085" max="3085" width="9.44140625" style="3" bestFit="1" customWidth="1"/>
    <col min="3086" max="3086" width="8.88671875" style="3"/>
    <col min="3087" max="3087" width="9.44140625" style="3" bestFit="1" customWidth="1"/>
    <col min="3088" max="3294" width="8.88671875" style="3"/>
    <col min="3295" max="3295" width="5" style="3" customWidth="1"/>
    <col min="3296" max="3296" width="15" style="3" customWidth="1"/>
    <col min="3297" max="3298" width="14.6640625" style="3" customWidth="1"/>
    <col min="3299" max="3299" width="6.21875" style="3" customWidth="1"/>
    <col min="3300" max="3302" width="10.109375" style="3" customWidth="1"/>
    <col min="3303" max="3303" width="10.44140625" style="3" customWidth="1"/>
    <col min="3304" max="3327" width="8.88671875" style="3"/>
    <col min="3328" max="3328" width="6.44140625" style="3" customWidth="1"/>
    <col min="3329" max="3329" width="12.21875" style="3" customWidth="1"/>
    <col min="3330" max="3330" width="28.21875" style="3" customWidth="1"/>
    <col min="3331" max="3331" width="13.77734375" style="3" customWidth="1"/>
    <col min="3332" max="3332" width="5.6640625" style="3" customWidth="1"/>
    <col min="3333" max="3334" width="9.33203125" style="3" customWidth="1"/>
    <col min="3335" max="3335" width="13.109375" style="3" customWidth="1"/>
    <col min="3336" max="3340" width="8.88671875" style="3"/>
    <col min="3341" max="3341" width="9.44140625" style="3" bestFit="1" customWidth="1"/>
    <col min="3342" max="3342" width="8.88671875" style="3"/>
    <col min="3343" max="3343" width="9.44140625" style="3" bestFit="1" customWidth="1"/>
    <col min="3344" max="3550" width="8.88671875" style="3"/>
    <col min="3551" max="3551" width="5" style="3" customWidth="1"/>
    <col min="3552" max="3552" width="15" style="3" customWidth="1"/>
    <col min="3553" max="3554" width="14.6640625" style="3" customWidth="1"/>
    <col min="3555" max="3555" width="6.21875" style="3" customWidth="1"/>
    <col min="3556" max="3558" width="10.109375" style="3" customWidth="1"/>
    <col min="3559" max="3559" width="10.44140625" style="3" customWidth="1"/>
    <col min="3560" max="3583" width="8.88671875" style="3"/>
    <col min="3584" max="3584" width="6.44140625" style="3" customWidth="1"/>
    <col min="3585" max="3585" width="12.21875" style="3" customWidth="1"/>
    <col min="3586" max="3586" width="28.21875" style="3" customWidth="1"/>
    <col min="3587" max="3587" width="13.77734375" style="3" customWidth="1"/>
    <col min="3588" max="3588" width="5.6640625" style="3" customWidth="1"/>
    <col min="3589" max="3590" width="9.33203125" style="3" customWidth="1"/>
    <col min="3591" max="3591" width="13.109375" style="3" customWidth="1"/>
    <col min="3592" max="3596" width="8.88671875" style="3"/>
    <col min="3597" max="3597" width="9.44140625" style="3" bestFit="1" customWidth="1"/>
    <col min="3598" max="3598" width="8.88671875" style="3"/>
    <col min="3599" max="3599" width="9.44140625" style="3" bestFit="1" customWidth="1"/>
    <col min="3600" max="3806" width="8.88671875" style="3"/>
    <col min="3807" max="3807" width="5" style="3" customWidth="1"/>
    <col min="3808" max="3808" width="15" style="3" customWidth="1"/>
    <col min="3809" max="3810" width="14.6640625" style="3" customWidth="1"/>
    <col min="3811" max="3811" width="6.21875" style="3" customWidth="1"/>
    <col min="3812" max="3814" width="10.109375" style="3" customWidth="1"/>
    <col min="3815" max="3815" width="10.44140625" style="3" customWidth="1"/>
    <col min="3816" max="3839" width="8.88671875" style="3"/>
    <col min="3840" max="3840" width="6.44140625" style="3" customWidth="1"/>
    <col min="3841" max="3841" width="12.21875" style="3" customWidth="1"/>
    <col min="3842" max="3842" width="28.21875" style="3" customWidth="1"/>
    <col min="3843" max="3843" width="13.77734375" style="3" customWidth="1"/>
    <col min="3844" max="3844" width="5.6640625" style="3" customWidth="1"/>
    <col min="3845" max="3846" width="9.33203125" style="3" customWidth="1"/>
    <col min="3847" max="3847" width="13.109375" style="3" customWidth="1"/>
    <col min="3848" max="3852" width="8.88671875" style="3"/>
    <col min="3853" max="3853" width="9.44140625" style="3" bestFit="1" customWidth="1"/>
    <col min="3854" max="3854" width="8.88671875" style="3"/>
    <col min="3855" max="3855" width="9.44140625" style="3" bestFit="1" customWidth="1"/>
    <col min="3856" max="4062" width="8.88671875" style="3"/>
    <col min="4063" max="4063" width="5" style="3" customWidth="1"/>
    <col min="4064" max="4064" width="15" style="3" customWidth="1"/>
    <col min="4065" max="4066" width="14.6640625" style="3" customWidth="1"/>
    <col min="4067" max="4067" width="6.21875" style="3" customWidth="1"/>
    <col min="4068" max="4070" width="10.109375" style="3" customWidth="1"/>
    <col min="4071" max="4071" width="10.44140625" style="3" customWidth="1"/>
    <col min="4072" max="4095" width="8.88671875" style="3"/>
    <col min="4096" max="4096" width="6.44140625" style="3" customWidth="1"/>
    <col min="4097" max="4097" width="12.21875" style="3" customWidth="1"/>
    <col min="4098" max="4098" width="28.21875" style="3" customWidth="1"/>
    <col min="4099" max="4099" width="13.77734375" style="3" customWidth="1"/>
    <col min="4100" max="4100" width="5.6640625" style="3" customWidth="1"/>
    <col min="4101" max="4102" width="9.33203125" style="3" customWidth="1"/>
    <col min="4103" max="4103" width="13.109375" style="3" customWidth="1"/>
    <col min="4104" max="4108" width="8.88671875" style="3"/>
    <col min="4109" max="4109" width="9.44140625" style="3" bestFit="1" customWidth="1"/>
    <col min="4110" max="4110" width="8.88671875" style="3"/>
    <col min="4111" max="4111" width="9.44140625" style="3" bestFit="1" customWidth="1"/>
    <col min="4112" max="4318" width="8.88671875" style="3"/>
    <col min="4319" max="4319" width="5" style="3" customWidth="1"/>
    <col min="4320" max="4320" width="15" style="3" customWidth="1"/>
    <col min="4321" max="4322" width="14.6640625" style="3" customWidth="1"/>
    <col min="4323" max="4323" width="6.21875" style="3" customWidth="1"/>
    <col min="4324" max="4326" width="10.109375" style="3" customWidth="1"/>
    <col min="4327" max="4327" width="10.44140625" style="3" customWidth="1"/>
    <col min="4328" max="4351" width="8.88671875" style="3"/>
    <col min="4352" max="4352" width="6.44140625" style="3" customWidth="1"/>
    <col min="4353" max="4353" width="12.21875" style="3" customWidth="1"/>
    <col min="4354" max="4354" width="28.21875" style="3" customWidth="1"/>
    <col min="4355" max="4355" width="13.77734375" style="3" customWidth="1"/>
    <col min="4356" max="4356" width="5.6640625" style="3" customWidth="1"/>
    <col min="4357" max="4358" width="9.33203125" style="3" customWidth="1"/>
    <col min="4359" max="4359" width="13.109375" style="3" customWidth="1"/>
    <col min="4360" max="4364" width="8.88671875" style="3"/>
    <col min="4365" max="4365" width="9.44140625" style="3" bestFit="1" customWidth="1"/>
    <col min="4366" max="4366" width="8.88671875" style="3"/>
    <col min="4367" max="4367" width="9.44140625" style="3" bestFit="1" customWidth="1"/>
    <col min="4368" max="4574" width="8.88671875" style="3"/>
    <col min="4575" max="4575" width="5" style="3" customWidth="1"/>
    <col min="4576" max="4576" width="15" style="3" customWidth="1"/>
    <col min="4577" max="4578" width="14.6640625" style="3" customWidth="1"/>
    <col min="4579" max="4579" width="6.21875" style="3" customWidth="1"/>
    <col min="4580" max="4582" width="10.109375" style="3" customWidth="1"/>
    <col min="4583" max="4583" width="10.44140625" style="3" customWidth="1"/>
    <col min="4584" max="4607" width="8.88671875" style="3"/>
    <col min="4608" max="4608" width="6.44140625" style="3" customWidth="1"/>
    <col min="4609" max="4609" width="12.21875" style="3" customWidth="1"/>
    <col min="4610" max="4610" width="28.21875" style="3" customWidth="1"/>
    <col min="4611" max="4611" width="13.77734375" style="3" customWidth="1"/>
    <col min="4612" max="4612" width="5.6640625" style="3" customWidth="1"/>
    <col min="4613" max="4614" width="9.33203125" style="3" customWidth="1"/>
    <col min="4615" max="4615" width="13.109375" style="3" customWidth="1"/>
    <col min="4616" max="4620" width="8.88671875" style="3"/>
    <col min="4621" max="4621" width="9.44140625" style="3" bestFit="1" customWidth="1"/>
    <col min="4622" max="4622" width="8.88671875" style="3"/>
    <col min="4623" max="4623" width="9.44140625" style="3" bestFit="1" customWidth="1"/>
    <col min="4624" max="4830" width="8.88671875" style="3"/>
    <col min="4831" max="4831" width="5" style="3" customWidth="1"/>
    <col min="4832" max="4832" width="15" style="3" customWidth="1"/>
    <col min="4833" max="4834" width="14.6640625" style="3" customWidth="1"/>
    <col min="4835" max="4835" width="6.21875" style="3" customWidth="1"/>
    <col min="4836" max="4838" width="10.109375" style="3" customWidth="1"/>
    <col min="4839" max="4839" width="10.44140625" style="3" customWidth="1"/>
    <col min="4840" max="4863" width="8.88671875" style="3"/>
    <col min="4864" max="4864" width="6.44140625" style="3" customWidth="1"/>
    <col min="4865" max="4865" width="12.21875" style="3" customWidth="1"/>
    <col min="4866" max="4866" width="28.21875" style="3" customWidth="1"/>
    <col min="4867" max="4867" width="13.77734375" style="3" customWidth="1"/>
    <col min="4868" max="4868" width="5.6640625" style="3" customWidth="1"/>
    <col min="4869" max="4870" width="9.33203125" style="3" customWidth="1"/>
    <col min="4871" max="4871" width="13.109375" style="3" customWidth="1"/>
    <col min="4872" max="4876" width="8.88671875" style="3"/>
    <col min="4877" max="4877" width="9.44140625" style="3" bestFit="1" customWidth="1"/>
    <col min="4878" max="4878" width="8.88671875" style="3"/>
    <col min="4879" max="4879" width="9.44140625" style="3" bestFit="1" customWidth="1"/>
    <col min="4880" max="5086" width="8.88671875" style="3"/>
    <col min="5087" max="5087" width="5" style="3" customWidth="1"/>
    <col min="5088" max="5088" width="15" style="3" customWidth="1"/>
    <col min="5089" max="5090" width="14.6640625" style="3" customWidth="1"/>
    <col min="5091" max="5091" width="6.21875" style="3" customWidth="1"/>
    <col min="5092" max="5094" width="10.109375" style="3" customWidth="1"/>
    <col min="5095" max="5095" width="10.44140625" style="3" customWidth="1"/>
    <col min="5096" max="5119" width="8.88671875" style="3"/>
    <col min="5120" max="5120" width="6.44140625" style="3" customWidth="1"/>
    <col min="5121" max="5121" width="12.21875" style="3" customWidth="1"/>
    <col min="5122" max="5122" width="28.21875" style="3" customWidth="1"/>
    <col min="5123" max="5123" width="13.77734375" style="3" customWidth="1"/>
    <col min="5124" max="5124" width="5.6640625" style="3" customWidth="1"/>
    <col min="5125" max="5126" width="9.33203125" style="3" customWidth="1"/>
    <col min="5127" max="5127" width="13.109375" style="3" customWidth="1"/>
    <col min="5128" max="5132" width="8.88671875" style="3"/>
    <col min="5133" max="5133" width="9.44140625" style="3" bestFit="1" customWidth="1"/>
    <col min="5134" max="5134" width="8.88671875" style="3"/>
    <col min="5135" max="5135" width="9.44140625" style="3" bestFit="1" customWidth="1"/>
    <col min="5136" max="5342" width="8.88671875" style="3"/>
    <col min="5343" max="5343" width="5" style="3" customWidth="1"/>
    <col min="5344" max="5344" width="15" style="3" customWidth="1"/>
    <col min="5345" max="5346" width="14.6640625" style="3" customWidth="1"/>
    <col min="5347" max="5347" width="6.21875" style="3" customWidth="1"/>
    <col min="5348" max="5350" width="10.109375" style="3" customWidth="1"/>
    <col min="5351" max="5351" width="10.44140625" style="3" customWidth="1"/>
    <col min="5352" max="5375" width="8.88671875" style="3"/>
    <col min="5376" max="5376" width="6.44140625" style="3" customWidth="1"/>
    <col min="5377" max="5377" width="12.21875" style="3" customWidth="1"/>
    <col min="5378" max="5378" width="28.21875" style="3" customWidth="1"/>
    <col min="5379" max="5379" width="13.77734375" style="3" customWidth="1"/>
    <col min="5380" max="5380" width="5.6640625" style="3" customWidth="1"/>
    <col min="5381" max="5382" width="9.33203125" style="3" customWidth="1"/>
    <col min="5383" max="5383" width="13.109375" style="3" customWidth="1"/>
    <col min="5384" max="5388" width="8.88671875" style="3"/>
    <col min="5389" max="5389" width="9.44140625" style="3" bestFit="1" customWidth="1"/>
    <col min="5390" max="5390" width="8.88671875" style="3"/>
    <col min="5391" max="5391" width="9.44140625" style="3" bestFit="1" customWidth="1"/>
    <col min="5392" max="5598" width="8.88671875" style="3"/>
    <col min="5599" max="5599" width="5" style="3" customWidth="1"/>
    <col min="5600" max="5600" width="15" style="3" customWidth="1"/>
    <col min="5601" max="5602" width="14.6640625" style="3" customWidth="1"/>
    <col min="5603" max="5603" width="6.21875" style="3" customWidth="1"/>
    <col min="5604" max="5606" width="10.109375" style="3" customWidth="1"/>
    <col min="5607" max="5607" width="10.44140625" style="3" customWidth="1"/>
    <col min="5608" max="5631" width="8.88671875" style="3"/>
    <col min="5632" max="5632" width="6.44140625" style="3" customWidth="1"/>
    <col min="5633" max="5633" width="12.21875" style="3" customWidth="1"/>
    <col min="5634" max="5634" width="28.21875" style="3" customWidth="1"/>
    <col min="5635" max="5635" width="13.77734375" style="3" customWidth="1"/>
    <col min="5636" max="5636" width="5.6640625" style="3" customWidth="1"/>
    <col min="5637" max="5638" width="9.33203125" style="3" customWidth="1"/>
    <col min="5639" max="5639" width="13.109375" style="3" customWidth="1"/>
    <col min="5640" max="5644" width="8.88671875" style="3"/>
    <col min="5645" max="5645" width="9.44140625" style="3" bestFit="1" customWidth="1"/>
    <col min="5646" max="5646" width="8.88671875" style="3"/>
    <col min="5647" max="5647" width="9.44140625" style="3" bestFit="1" customWidth="1"/>
    <col min="5648" max="5854" width="8.88671875" style="3"/>
    <col min="5855" max="5855" width="5" style="3" customWidth="1"/>
    <col min="5856" max="5856" width="15" style="3" customWidth="1"/>
    <col min="5857" max="5858" width="14.6640625" style="3" customWidth="1"/>
    <col min="5859" max="5859" width="6.21875" style="3" customWidth="1"/>
    <col min="5860" max="5862" width="10.109375" style="3" customWidth="1"/>
    <col min="5863" max="5863" width="10.44140625" style="3" customWidth="1"/>
    <col min="5864" max="5887" width="8.88671875" style="3"/>
    <col min="5888" max="5888" width="6.44140625" style="3" customWidth="1"/>
    <col min="5889" max="5889" width="12.21875" style="3" customWidth="1"/>
    <col min="5890" max="5890" width="28.21875" style="3" customWidth="1"/>
    <col min="5891" max="5891" width="13.77734375" style="3" customWidth="1"/>
    <col min="5892" max="5892" width="5.6640625" style="3" customWidth="1"/>
    <col min="5893" max="5894" width="9.33203125" style="3" customWidth="1"/>
    <col min="5895" max="5895" width="13.109375" style="3" customWidth="1"/>
    <col min="5896" max="5900" width="8.88671875" style="3"/>
    <col min="5901" max="5901" width="9.44140625" style="3" bestFit="1" customWidth="1"/>
    <col min="5902" max="5902" width="8.88671875" style="3"/>
    <col min="5903" max="5903" width="9.44140625" style="3" bestFit="1" customWidth="1"/>
    <col min="5904" max="6110" width="8.88671875" style="3"/>
    <col min="6111" max="6111" width="5" style="3" customWidth="1"/>
    <col min="6112" max="6112" width="15" style="3" customWidth="1"/>
    <col min="6113" max="6114" width="14.6640625" style="3" customWidth="1"/>
    <col min="6115" max="6115" width="6.21875" style="3" customWidth="1"/>
    <col min="6116" max="6118" width="10.109375" style="3" customWidth="1"/>
    <col min="6119" max="6119" width="10.44140625" style="3" customWidth="1"/>
    <col min="6120" max="6143" width="8.88671875" style="3"/>
    <col min="6144" max="6144" width="6.44140625" style="3" customWidth="1"/>
    <col min="6145" max="6145" width="12.21875" style="3" customWidth="1"/>
    <col min="6146" max="6146" width="28.21875" style="3" customWidth="1"/>
    <col min="6147" max="6147" width="13.77734375" style="3" customWidth="1"/>
    <col min="6148" max="6148" width="5.6640625" style="3" customWidth="1"/>
    <col min="6149" max="6150" width="9.33203125" style="3" customWidth="1"/>
    <col min="6151" max="6151" width="13.109375" style="3" customWidth="1"/>
    <col min="6152" max="6156" width="8.88671875" style="3"/>
    <col min="6157" max="6157" width="9.44140625" style="3" bestFit="1" customWidth="1"/>
    <col min="6158" max="6158" width="8.88671875" style="3"/>
    <col min="6159" max="6159" width="9.44140625" style="3" bestFit="1" customWidth="1"/>
    <col min="6160" max="6366" width="8.88671875" style="3"/>
    <col min="6367" max="6367" width="5" style="3" customWidth="1"/>
    <col min="6368" max="6368" width="15" style="3" customWidth="1"/>
    <col min="6369" max="6370" width="14.6640625" style="3" customWidth="1"/>
    <col min="6371" max="6371" width="6.21875" style="3" customWidth="1"/>
    <col min="6372" max="6374" width="10.109375" style="3" customWidth="1"/>
    <col min="6375" max="6375" width="10.44140625" style="3" customWidth="1"/>
    <col min="6376" max="6399" width="8.88671875" style="3"/>
    <col min="6400" max="6400" width="6.44140625" style="3" customWidth="1"/>
    <col min="6401" max="6401" width="12.21875" style="3" customWidth="1"/>
    <col min="6402" max="6402" width="28.21875" style="3" customWidth="1"/>
    <col min="6403" max="6403" width="13.77734375" style="3" customWidth="1"/>
    <col min="6404" max="6404" width="5.6640625" style="3" customWidth="1"/>
    <col min="6405" max="6406" width="9.33203125" style="3" customWidth="1"/>
    <col min="6407" max="6407" width="13.109375" style="3" customWidth="1"/>
    <col min="6408" max="6412" width="8.88671875" style="3"/>
    <col min="6413" max="6413" width="9.44140625" style="3" bestFit="1" customWidth="1"/>
    <col min="6414" max="6414" width="8.88671875" style="3"/>
    <col min="6415" max="6415" width="9.44140625" style="3" bestFit="1" customWidth="1"/>
    <col min="6416" max="6622" width="8.88671875" style="3"/>
    <col min="6623" max="6623" width="5" style="3" customWidth="1"/>
    <col min="6624" max="6624" width="15" style="3" customWidth="1"/>
    <col min="6625" max="6626" width="14.6640625" style="3" customWidth="1"/>
    <col min="6627" max="6627" width="6.21875" style="3" customWidth="1"/>
    <col min="6628" max="6630" width="10.109375" style="3" customWidth="1"/>
    <col min="6631" max="6631" width="10.44140625" style="3" customWidth="1"/>
    <col min="6632" max="6655" width="8.88671875" style="3"/>
    <col min="6656" max="6656" width="6.44140625" style="3" customWidth="1"/>
    <col min="6657" max="6657" width="12.21875" style="3" customWidth="1"/>
    <col min="6658" max="6658" width="28.21875" style="3" customWidth="1"/>
    <col min="6659" max="6659" width="13.77734375" style="3" customWidth="1"/>
    <col min="6660" max="6660" width="5.6640625" style="3" customWidth="1"/>
    <col min="6661" max="6662" width="9.33203125" style="3" customWidth="1"/>
    <col min="6663" max="6663" width="13.109375" style="3" customWidth="1"/>
    <col min="6664" max="6668" width="8.88671875" style="3"/>
    <col min="6669" max="6669" width="9.44140625" style="3" bestFit="1" customWidth="1"/>
    <col min="6670" max="6670" width="8.88671875" style="3"/>
    <col min="6671" max="6671" width="9.44140625" style="3" bestFit="1" customWidth="1"/>
    <col min="6672" max="6878" width="8.88671875" style="3"/>
    <col min="6879" max="6879" width="5" style="3" customWidth="1"/>
    <col min="6880" max="6880" width="15" style="3" customWidth="1"/>
    <col min="6881" max="6882" width="14.6640625" style="3" customWidth="1"/>
    <col min="6883" max="6883" width="6.21875" style="3" customWidth="1"/>
    <col min="6884" max="6886" width="10.109375" style="3" customWidth="1"/>
    <col min="6887" max="6887" width="10.44140625" style="3" customWidth="1"/>
    <col min="6888" max="6911" width="8.88671875" style="3"/>
    <col min="6912" max="6912" width="6.44140625" style="3" customWidth="1"/>
    <col min="6913" max="6913" width="12.21875" style="3" customWidth="1"/>
    <col min="6914" max="6914" width="28.21875" style="3" customWidth="1"/>
    <col min="6915" max="6915" width="13.77734375" style="3" customWidth="1"/>
    <col min="6916" max="6916" width="5.6640625" style="3" customWidth="1"/>
    <col min="6917" max="6918" width="9.33203125" style="3" customWidth="1"/>
    <col min="6919" max="6919" width="13.109375" style="3" customWidth="1"/>
    <col min="6920" max="6924" width="8.88671875" style="3"/>
    <col min="6925" max="6925" width="9.44140625" style="3" bestFit="1" customWidth="1"/>
    <col min="6926" max="6926" width="8.88671875" style="3"/>
    <col min="6927" max="6927" width="9.44140625" style="3" bestFit="1" customWidth="1"/>
    <col min="6928" max="7134" width="8.88671875" style="3"/>
    <col min="7135" max="7135" width="5" style="3" customWidth="1"/>
    <col min="7136" max="7136" width="15" style="3" customWidth="1"/>
    <col min="7137" max="7138" width="14.6640625" style="3" customWidth="1"/>
    <col min="7139" max="7139" width="6.21875" style="3" customWidth="1"/>
    <col min="7140" max="7142" width="10.109375" style="3" customWidth="1"/>
    <col min="7143" max="7143" width="10.44140625" style="3" customWidth="1"/>
    <col min="7144" max="7167" width="8.88671875" style="3"/>
    <col min="7168" max="7168" width="6.44140625" style="3" customWidth="1"/>
    <col min="7169" max="7169" width="12.21875" style="3" customWidth="1"/>
    <col min="7170" max="7170" width="28.21875" style="3" customWidth="1"/>
    <col min="7171" max="7171" width="13.77734375" style="3" customWidth="1"/>
    <col min="7172" max="7172" width="5.6640625" style="3" customWidth="1"/>
    <col min="7173" max="7174" width="9.33203125" style="3" customWidth="1"/>
    <col min="7175" max="7175" width="13.109375" style="3" customWidth="1"/>
    <col min="7176" max="7180" width="8.88671875" style="3"/>
    <col min="7181" max="7181" width="9.44140625" style="3" bestFit="1" customWidth="1"/>
    <col min="7182" max="7182" width="8.88671875" style="3"/>
    <col min="7183" max="7183" width="9.44140625" style="3" bestFit="1" customWidth="1"/>
    <col min="7184" max="7390" width="8.88671875" style="3"/>
    <col min="7391" max="7391" width="5" style="3" customWidth="1"/>
    <col min="7392" max="7392" width="15" style="3" customWidth="1"/>
    <col min="7393" max="7394" width="14.6640625" style="3" customWidth="1"/>
    <col min="7395" max="7395" width="6.21875" style="3" customWidth="1"/>
    <col min="7396" max="7398" width="10.109375" style="3" customWidth="1"/>
    <col min="7399" max="7399" width="10.44140625" style="3" customWidth="1"/>
    <col min="7400" max="7423" width="8.88671875" style="3"/>
    <col min="7424" max="7424" width="6.44140625" style="3" customWidth="1"/>
    <col min="7425" max="7425" width="12.21875" style="3" customWidth="1"/>
    <col min="7426" max="7426" width="28.21875" style="3" customWidth="1"/>
    <col min="7427" max="7427" width="13.77734375" style="3" customWidth="1"/>
    <col min="7428" max="7428" width="5.6640625" style="3" customWidth="1"/>
    <col min="7429" max="7430" width="9.33203125" style="3" customWidth="1"/>
    <col min="7431" max="7431" width="13.109375" style="3" customWidth="1"/>
    <col min="7432" max="7436" width="8.88671875" style="3"/>
    <col min="7437" max="7437" width="9.44140625" style="3" bestFit="1" customWidth="1"/>
    <col min="7438" max="7438" width="8.88671875" style="3"/>
    <col min="7439" max="7439" width="9.44140625" style="3" bestFit="1" customWidth="1"/>
    <col min="7440" max="7646" width="8.88671875" style="3"/>
    <col min="7647" max="7647" width="5" style="3" customWidth="1"/>
    <col min="7648" max="7648" width="15" style="3" customWidth="1"/>
    <col min="7649" max="7650" width="14.6640625" style="3" customWidth="1"/>
    <col min="7651" max="7651" width="6.21875" style="3" customWidth="1"/>
    <col min="7652" max="7654" width="10.109375" style="3" customWidth="1"/>
    <col min="7655" max="7655" width="10.44140625" style="3" customWidth="1"/>
    <col min="7656" max="7679" width="8.88671875" style="3"/>
    <col min="7680" max="7680" width="6.44140625" style="3" customWidth="1"/>
    <col min="7681" max="7681" width="12.21875" style="3" customWidth="1"/>
    <col min="7682" max="7682" width="28.21875" style="3" customWidth="1"/>
    <col min="7683" max="7683" width="13.77734375" style="3" customWidth="1"/>
    <col min="7684" max="7684" width="5.6640625" style="3" customWidth="1"/>
    <col min="7685" max="7686" width="9.33203125" style="3" customWidth="1"/>
    <col min="7687" max="7687" width="13.109375" style="3" customWidth="1"/>
    <col min="7688" max="7692" width="8.88671875" style="3"/>
    <col min="7693" max="7693" width="9.44140625" style="3" bestFit="1" customWidth="1"/>
    <col min="7694" max="7694" width="8.88671875" style="3"/>
    <col min="7695" max="7695" width="9.44140625" style="3" bestFit="1" customWidth="1"/>
    <col min="7696" max="7902" width="8.88671875" style="3"/>
    <col min="7903" max="7903" width="5" style="3" customWidth="1"/>
    <col min="7904" max="7904" width="15" style="3" customWidth="1"/>
    <col min="7905" max="7906" width="14.6640625" style="3" customWidth="1"/>
    <col min="7907" max="7907" width="6.21875" style="3" customWidth="1"/>
    <col min="7908" max="7910" width="10.109375" style="3" customWidth="1"/>
    <col min="7911" max="7911" width="10.44140625" style="3" customWidth="1"/>
    <col min="7912" max="7935" width="8.88671875" style="3"/>
    <col min="7936" max="7936" width="6.44140625" style="3" customWidth="1"/>
    <col min="7937" max="7937" width="12.21875" style="3" customWidth="1"/>
    <col min="7938" max="7938" width="28.21875" style="3" customWidth="1"/>
    <col min="7939" max="7939" width="13.77734375" style="3" customWidth="1"/>
    <col min="7940" max="7940" width="5.6640625" style="3" customWidth="1"/>
    <col min="7941" max="7942" width="9.33203125" style="3" customWidth="1"/>
    <col min="7943" max="7943" width="13.109375" style="3" customWidth="1"/>
    <col min="7944" max="7948" width="8.88671875" style="3"/>
    <col min="7949" max="7949" width="9.44140625" style="3" bestFit="1" customWidth="1"/>
    <col min="7950" max="7950" width="8.88671875" style="3"/>
    <col min="7951" max="7951" width="9.44140625" style="3" bestFit="1" customWidth="1"/>
    <col min="7952" max="8158" width="8.88671875" style="3"/>
    <col min="8159" max="8159" width="5" style="3" customWidth="1"/>
    <col min="8160" max="8160" width="15" style="3" customWidth="1"/>
    <col min="8161" max="8162" width="14.6640625" style="3" customWidth="1"/>
    <col min="8163" max="8163" width="6.21875" style="3" customWidth="1"/>
    <col min="8164" max="8166" width="10.109375" style="3" customWidth="1"/>
    <col min="8167" max="8167" width="10.44140625" style="3" customWidth="1"/>
    <col min="8168" max="8191" width="8.88671875" style="3"/>
    <col min="8192" max="8192" width="6.44140625" style="3" customWidth="1"/>
    <col min="8193" max="8193" width="12.21875" style="3" customWidth="1"/>
    <col min="8194" max="8194" width="28.21875" style="3" customWidth="1"/>
    <col min="8195" max="8195" width="13.77734375" style="3" customWidth="1"/>
    <col min="8196" max="8196" width="5.6640625" style="3" customWidth="1"/>
    <col min="8197" max="8198" width="9.33203125" style="3" customWidth="1"/>
    <col min="8199" max="8199" width="13.109375" style="3" customWidth="1"/>
    <col min="8200" max="8204" width="8.88671875" style="3"/>
    <col min="8205" max="8205" width="9.44140625" style="3" bestFit="1" customWidth="1"/>
    <col min="8206" max="8206" width="8.88671875" style="3"/>
    <col min="8207" max="8207" width="9.44140625" style="3" bestFit="1" customWidth="1"/>
    <col min="8208" max="8414" width="8.88671875" style="3"/>
    <col min="8415" max="8415" width="5" style="3" customWidth="1"/>
    <col min="8416" max="8416" width="15" style="3" customWidth="1"/>
    <col min="8417" max="8418" width="14.6640625" style="3" customWidth="1"/>
    <col min="8419" max="8419" width="6.21875" style="3" customWidth="1"/>
    <col min="8420" max="8422" width="10.109375" style="3" customWidth="1"/>
    <col min="8423" max="8423" width="10.44140625" style="3" customWidth="1"/>
    <col min="8424" max="8447" width="8.88671875" style="3"/>
    <col min="8448" max="8448" width="6.44140625" style="3" customWidth="1"/>
    <col min="8449" max="8449" width="12.21875" style="3" customWidth="1"/>
    <col min="8450" max="8450" width="28.21875" style="3" customWidth="1"/>
    <col min="8451" max="8451" width="13.77734375" style="3" customWidth="1"/>
    <col min="8452" max="8452" width="5.6640625" style="3" customWidth="1"/>
    <col min="8453" max="8454" width="9.33203125" style="3" customWidth="1"/>
    <col min="8455" max="8455" width="13.109375" style="3" customWidth="1"/>
    <col min="8456" max="8460" width="8.88671875" style="3"/>
    <col min="8461" max="8461" width="9.44140625" style="3" bestFit="1" customWidth="1"/>
    <col min="8462" max="8462" width="8.88671875" style="3"/>
    <col min="8463" max="8463" width="9.44140625" style="3" bestFit="1" customWidth="1"/>
    <col min="8464" max="8670" width="8.88671875" style="3"/>
    <col min="8671" max="8671" width="5" style="3" customWidth="1"/>
    <col min="8672" max="8672" width="15" style="3" customWidth="1"/>
    <col min="8673" max="8674" width="14.6640625" style="3" customWidth="1"/>
    <col min="8675" max="8675" width="6.21875" style="3" customWidth="1"/>
    <col min="8676" max="8678" width="10.109375" style="3" customWidth="1"/>
    <col min="8679" max="8679" width="10.44140625" style="3" customWidth="1"/>
    <col min="8680" max="8703" width="8.88671875" style="3"/>
    <col min="8704" max="8704" width="6.44140625" style="3" customWidth="1"/>
    <col min="8705" max="8705" width="12.21875" style="3" customWidth="1"/>
    <col min="8706" max="8706" width="28.21875" style="3" customWidth="1"/>
    <col min="8707" max="8707" width="13.77734375" style="3" customWidth="1"/>
    <col min="8708" max="8708" width="5.6640625" style="3" customWidth="1"/>
    <col min="8709" max="8710" width="9.33203125" style="3" customWidth="1"/>
    <col min="8711" max="8711" width="13.109375" style="3" customWidth="1"/>
    <col min="8712" max="8716" width="8.88671875" style="3"/>
    <col min="8717" max="8717" width="9.44140625" style="3" bestFit="1" customWidth="1"/>
    <col min="8718" max="8718" width="8.88671875" style="3"/>
    <col min="8719" max="8719" width="9.44140625" style="3" bestFit="1" customWidth="1"/>
    <col min="8720" max="8926" width="8.88671875" style="3"/>
    <col min="8927" max="8927" width="5" style="3" customWidth="1"/>
    <col min="8928" max="8928" width="15" style="3" customWidth="1"/>
    <col min="8929" max="8930" width="14.6640625" style="3" customWidth="1"/>
    <col min="8931" max="8931" width="6.21875" style="3" customWidth="1"/>
    <col min="8932" max="8934" width="10.109375" style="3" customWidth="1"/>
    <col min="8935" max="8935" width="10.44140625" style="3" customWidth="1"/>
    <col min="8936" max="8959" width="8.88671875" style="3"/>
    <col min="8960" max="8960" width="6.44140625" style="3" customWidth="1"/>
    <col min="8961" max="8961" width="12.21875" style="3" customWidth="1"/>
    <col min="8962" max="8962" width="28.21875" style="3" customWidth="1"/>
    <col min="8963" max="8963" width="13.77734375" style="3" customWidth="1"/>
    <col min="8964" max="8964" width="5.6640625" style="3" customWidth="1"/>
    <col min="8965" max="8966" width="9.33203125" style="3" customWidth="1"/>
    <col min="8967" max="8967" width="13.109375" style="3" customWidth="1"/>
    <col min="8968" max="8972" width="8.88671875" style="3"/>
    <col min="8973" max="8973" width="9.44140625" style="3" bestFit="1" customWidth="1"/>
    <col min="8974" max="8974" width="8.88671875" style="3"/>
    <col min="8975" max="8975" width="9.44140625" style="3" bestFit="1" customWidth="1"/>
    <col min="8976" max="9182" width="8.88671875" style="3"/>
    <col min="9183" max="9183" width="5" style="3" customWidth="1"/>
    <col min="9184" max="9184" width="15" style="3" customWidth="1"/>
    <col min="9185" max="9186" width="14.6640625" style="3" customWidth="1"/>
    <col min="9187" max="9187" width="6.21875" style="3" customWidth="1"/>
    <col min="9188" max="9190" width="10.109375" style="3" customWidth="1"/>
    <col min="9191" max="9191" width="10.44140625" style="3" customWidth="1"/>
    <col min="9192" max="9215" width="8.88671875" style="3"/>
    <col min="9216" max="9216" width="6.44140625" style="3" customWidth="1"/>
    <col min="9217" max="9217" width="12.21875" style="3" customWidth="1"/>
    <col min="9218" max="9218" width="28.21875" style="3" customWidth="1"/>
    <col min="9219" max="9219" width="13.77734375" style="3" customWidth="1"/>
    <col min="9220" max="9220" width="5.6640625" style="3" customWidth="1"/>
    <col min="9221" max="9222" width="9.33203125" style="3" customWidth="1"/>
    <col min="9223" max="9223" width="13.109375" style="3" customWidth="1"/>
    <col min="9224" max="9228" width="8.88671875" style="3"/>
    <col min="9229" max="9229" width="9.44140625" style="3" bestFit="1" customWidth="1"/>
    <col min="9230" max="9230" width="8.88671875" style="3"/>
    <col min="9231" max="9231" width="9.44140625" style="3" bestFit="1" customWidth="1"/>
    <col min="9232" max="9438" width="8.88671875" style="3"/>
    <col min="9439" max="9439" width="5" style="3" customWidth="1"/>
    <col min="9440" max="9440" width="15" style="3" customWidth="1"/>
    <col min="9441" max="9442" width="14.6640625" style="3" customWidth="1"/>
    <col min="9443" max="9443" width="6.21875" style="3" customWidth="1"/>
    <col min="9444" max="9446" width="10.109375" style="3" customWidth="1"/>
    <col min="9447" max="9447" width="10.44140625" style="3" customWidth="1"/>
    <col min="9448" max="9471" width="8.88671875" style="3"/>
    <col min="9472" max="9472" width="6.44140625" style="3" customWidth="1"/>
    <col min="9473" max="9473" width="12.21875" style="3" customWidth="1"/>
    <col min="9474" max="9474" width="28.21875" style="3" customWidth="1"/>
    <col min="9475" max="9475" width="13.77734375" style="3" customWidth="1"/>
    <col min="9476" max="9476" width="5.6640625" style="3" customWidth="1"/>
    <col min="9477" max="9478" width="9.33203125" style="3" customWidth="1"/>
    <col min="9479" max="9479" width="13.109375" style="3" customWidth="1"/>
    <col min="9480" max="9484" width="8.88671875" style="3"/>
    <col min="9485" max="9485" width="9.44140625" style="3" bestFit="1" customWidth="1"/>
    <col min="9486" max="9486" width="8.88671875" style="3"/>
    <col min="9487" max="9487" width="9.44140625" style="3" bestFit="1" customWidth="1"/>
    <col min="9488" max="9694" width="8.88671875" style="3"/>
    <col min="9695" max="9695" width="5" style="3" customWidth="1"/>
    <col min="9696" max="9696" width="15" style="3" customWidth="1"/>
    <col min="9697" max="9698" width="14.6640625" style="3" customWidth="1"/>
    <col min="9699" max="9699" width="6.21875" style="3" customWidth="1"/>
    <col min="9700" max="9702" width="10.109375" style="3" customWidth="1"/>
    <col min="9703" max="9703" width="10.44140625" style="3" customWidth="1"/>
    <col min="9704" max="9727" width="8.88671875" style="3"/>
    <col min="9728" max="9728" width="6.44140625" style="3" customWidth="1"/>
    <col min="9729" max="9729" width="12.21875" style="3" customWidth="1"/>
    <col min="9730" max="9730" width="28.21875" style="3" customWidth="1"/>
    <col min="9731" max="9731" width="13.77734375" style="3" customWidth="1"/>
    <col min="9732" max="9732" width="5.6640625" style="3" customWidth="1"/>
    <col min="9733" max="9734" width="9.33203125" style="3" customWidth="1"/>
    <col min="9735" max="9735" width="13.109375" style="3" customWidth="1"/>
    <col min="9736" max="9740" width="8.88671875" style="3"/>
    <col min="9741" max="9741" width="9.44140625" style="3" bestFit="1" customWidth="1"/>
    <col min="9742" max="9742" width="8.88671875" style="3"/>
    <col min="9743" max="9743" width="9.44140625" style="3" bestFit="1" customWidth="1"/>
    <col min="9744" max="9950" width="8.88671875" style="3"/>
    <col min="9951" max="9951" width="5" style="3" customWidth="1"/>
    <col min="9952" max="9952" width="15" style="3" customWidth="1"/>
    <col min="9953" max="9954" width="14.6640625" style="3" customWidth="1"/>
    <col min="9955" max="9955" width="6.21875" style="3" customWidth="1"/>
    <col min="9956" max="9958" width="10.109375" style="3" customWidth="1"/>
    <col min="9959" max="9959" width="10.44140625" style="3" customWidth="1"/>
    <col min="9960" max="9983" width="8.88671875" style="3"/>
    <col min="9984" max="9984" width="6.44140625" style="3" customWidth="1"/>
    <col min="9985" max="9985" width="12.21875" style="3" customWidth="1"/>
    <col min="9986" max="9986" width="28.21875" style="3" customWidth="1"/>
    <col min="9987" max="9987" width="13.77734375" style="3" customWidth="1"/>
    <col min="9988" max="9988" width="5.6640625" style="3" customWidth="1"/>
    <col min="9989" max="9990" width="9.33203125" style="3" customWidth="1"/>
    <col min="9991" max="9991" width="13.109375" style="3" customWidth="1"/>
    <col min="9992" max="9996" width="8.88671875" style="3"/>
    <col min="9997" max="9997" width="9.44140625" style="3" bestFit="1" customWidth="1"/>
    <col min="9998" max="9998" width="8.88671875" style="3"/>
    <col min="9999" max="9999" width="9.44140625" style="3" bestFit="1" customWidth="1"/>
    <col min="10000" max="10206" width="8.88671875" style="3"/>
    <col min="10207" max="10207" width="5" style="3" customWidth="1"/>
    <col min="10208" max="10208" width="15" style="3" customWidth="1"/>
    <col min="10209" max="10210" width="14.6640625" style="3" customWidth="1"/>
    <col min="10211" max="10211" width="6.21875" style="3" customWidth="1"/>
    <col min="10212" max="10214" width="10.109375" style="3" customWidth="1"/>
    <col min="10215" max="10215" width="10.44140625" style="3" customWidth="1"/>
    <col min="10216" max="10239" width="8.88671875" style="3"/>
    <col min="10240" max="10240" width="6.44140625" style="3" customWidth="1"/>
    <col min="10241" max="10241" width="12.21875" style="3" customWidth="1"/>
    <col min="10242" max="10242" width="28.21875" style="3" customWidth="1"/>
    <col min="10243" max="10243" width="13.77734375" style="3" customWidth="1"/>
    <col min="10244" max="10244" width="5.6640625" style="3" customWidth="1"/>
    <col min="10245" max="10246" width="9.33203125" style="3" customWidth="1"/>
    <col min="10247" max="10247" width="13.109375" style="3" customWidth="1"/>
    <col min="10248" max="10252" width="8.88671875" style="3"/>
    <col min="10253" max="10253" width="9.44140625" style="3" bestFit="1" customWidth="1"/>
    <col min="10254" max="10254" width="8.88671875" style="3"/>
    <col min="10255" max="10255" width="9.44140625" style="3" bestFit="1" customWidth="1"/>
    <col min="10256" max="10462" width="8.88671875" style="3"/>
    <col min="10463" max="10463" width="5" style="3" customWidth="1"/>
    <col min="10464" max="10464" width="15" style="3" customWidth="1"/>
    <col min="10465" max="10466" width="14.6640625" style="3" customWidth="1"/>
    <col min="10467" max="10467" width="6.21875" style="3" customWidth="1"/>
    <col min="10468" max="10470" width="10.109375" style="3" customWidth="1"/>
    <col min="10471" max="10471" width="10.44140625" style="3" customWidth="1"/>
    <col min="10472" max="10495" width="8.88671875" style="3"/>
    <col min="10496" max="10496" width="6.44140625" style="3" customWidth="1"/>
    <col min="10497" max="10497" width="12.21875" style="3" customWidth="1"/>
    <col min="10498" max="10498" width="28.21875" style="3" customWidth="1"/>
    <col min="10499" max="10499" width="13.77734375" style="3" customWidth="1"/>
    <col min="10500" max="10500" width="5.6640625" style="3" customWidth="1"/>
    <col min="10501" max="10502" width="9.33203125" style="3" customWidth="1"/>
    <col min="10503" max="10503" width="13.109375" style="3" customWidth="1"/>
    <col min="10504" max="10508" width="8.88671875" style="3"/>
    <col min="10509" max="10509" width="9.44140625" style="3" bestFit="1" customWidth="1"/>
    <col min="10510" max="10510" width="8.88671875" style="3"/>
    <col min="10511" max="10511" width="9.44140625" style="3" bestFit="1" customWidth="1"/>
    <col min="10512" max="10718" width="8.88671875" style="3"/>
    <col min="10719" max="10719" width="5" style="3" customWidth="1"/>
    <col min="10720" max="10720" width="15" style="3" customWidth="1"/>
    <col min="10721" max="10722" width="14.6640625" style="3" customWidth="1"/>
    <col min="10723" max="10723" width="6.21875" style="3" customWidth="1"/>
    <col min="10724" max="10726" width="10.109375" style="3" customWidth="1"/>
    <col min="10727" max="10727" width="10.44140625" style="3" customWidth="1"/>
    <col min="10728" max="10751" width="8.88671875" style="3"/>
    <col min="10752" max="10752" width="6.44140625" style="3" customWidth="1"/>
    <col min="10753" max="10753" width="12.21875" style="3" customWidth="1"/>
    <col min="10754" max="10754" width="28.21875" style="3" customWidth="1"/>
    <col min="10755" max="10755" width="13.77734375" style="3" customWidth="1"/>
    <col min="10756" max="10756" width="5.6640625" style="3" customWidth="1"/>
    <col min="10757" max="10758" width="9.33203125" style="3" customWidth="1"/>
    <col min="10759" max="10759" width="13.109375" style="3" customWidth="1"/>
    <col min="10760" max="10764" width="8.88671875" style="3"/>
    <col min="10765" max="10765" width="9.44140625" style="3" bestFit="1" customWidth="1"/>
    <col min="10766" max="10766" width="8.88671875" style="3"/>
    <col min="10767" max="10767" width="9.44140625" style="3" bestFit="1" customWidth="1"/>
    <col min="10768" max="10974" width="8.88671875" style="3"/>
    <col min="10975" max="10975" width="5" style="3" customWidth="1"/>
    <col min="10976" max="10976" width="15" style="3" customWidth="1"/>
    <col min="10977" max="10978" width="14.6640625" style="3" customWidth="1"/>
    <col min="10979" max="10979" width="6.21875" style="3" customWidth="1"/>
    <col min="10980" max="10982" width="10.109375" style="3" customWidth="1"/>
    <col min="10983" max="10983" width="10.44140625" style="3" customWidth="1"/>
    <col min="10984" max="11007" width="8.88671875" style="3"/>
    <col min="11008" max="11008" width="6.44140625" style="3" customWidth="1"/>
    <col min="11009" max="11009" width="12.21875" style="3" customWidth="1"/>
    <col min="11010" max="11010" width="28.21875" style="3" customWidth="1"/>
    <col min="11011" max="11011" width="13.77734375" style="3" customWidth="1"/>
    <col min="11012" max="11012" width="5.6640625" style="3" customWidth="1"/>
    <col min="11013" max="11014" width="9.33203125" style="3" customWidth="1"/>
    <col min="11015" max="11015" width="13.109375" style="3" customWidth="1"/>
    <col min="11016" max="11020" width="8.88671875" style="3"/>
    <col min="11021" max="11021" width="9.44140625" style="3" bestFit="1" customWidth="1"/>
    <col min="11022" max="11022" width="8.88671875" style="3"/>
    <col min="11023" max="11023" width="9.44140625" style="3" bestFit="1" customWidth="1"/>
    <col min="11024" max="11230" width="8.88671875" style="3"/>
    <col min="11231" max="11231" width="5" style="3" customWidth="1"/>
    <col min="11232" max="11232" width="15" style="3" customWidth="1"/>
    <col min="11233" max="11234" width="14.6640625" style="3" customWidth="1"/>
    <col min="11235" max="11235" width="6.21875" style="3" customWidth="1"/>
    <col min="11236" max="11238" width="10.109375" style="3" customWidth="1"/>
    <col min="11239" max="11239" width="10.44140625" style="3" customWidth="1"/>
    <col min="11240" max="11263" width="8.88671875" style="3"/>
    <col min="11264" max="11264" width="6.44140625" style="3" customWidth="1"/>
    <col min="11265" max="11265" width="12.21875" style="3" customWidth="1"/>
    <col min="11266" max="11266" width="28.21875" style="3" customWidth="1"/>
    <col min="11267" max="11267" width="13.77734375" style="3" customWidth="1"/>
    <col min="11268" max="11268" width="5.6640625" style="3" customWidth="1"/>
    <col min="11269" max="11270" width="9.33203125" style="3" customWidth="1"/>
    <col min="11271" max="11271" width="13.109375" style="3" customWidth="1"/>
    <col min="11272" max="11276" width="8.88671875" style="3"/>
    <col min="11277" max="11277" width="9.44140625" style="3" bestFit="1" customWidth="1"/>
    <col min="11278" max="11278" width="8.88671875" style="3"/>
    <col min="11279" max="11279" width="9.44140625" style="3" bestFit="1" customWidth="1"/>
    <col min="11280" max="11486" width="8.88671875" style="3"/>
    <col min="11487" max="11487" width="5" style="3" customWidth="1"/>
    <col min="11488" max="11488" width="15" style="3" customWidth="1"/>
    <col min="11489" max="11490" width="14.6640625" style="3" customWidth="1"/>
    <col min="11491" max="11491" width="6.21875" style="3" customWidth="1"/>
    <col min="11492" max="11494" width="10.109375" style="3" customWidth="1"/>
    <col min="11495" max="11495" width="10.44140625" style="3" customWidth="1"/>
    <col min="11496" max="11519" width="8.88671875" style="3"/>
    <col min="11520" max="11520" width="6.44140625" style="3" customWidth="1"/>
    <col min="11521" max="11521" width="12.21875" style="3" customWidth="1"/>
    <col min="11522" max="11522" width="28.21875" style="3" customWidth="1"/>
    <col min="11523" max="11523" width="13.77734375" style="3" customWidth="1"/>
    <col min="11524" max="11524" width="5.6640625" style="3" customWidth="1"/>
    <col min="11525" max="11526" width="9.33203125" style="3" customWidth="1"/>
    <col min="11527" max="11527" width="13.109375" style="3" customWidth="1"/>
    <col min="11528" max="11532" width="8.88671875" style="3"/>
    <col min="11533" max="11533" width="9.44140625" style="3" bestFit="1" customWidth="1"/>
    <col min="11534" max="11534" width="8.88671875" style="3"/>
    <col min="11535" max="11535" width="9.44140625" style="3" bestFit="1" customWidth="1"/>
    <col min="11536" max="11742" width="8.88671875" style="3"/>
    <col min="11743" max="11743" width="5" style="3" customWidth="1"/>
    <col min="11744" max="11744" width="15" style="3" customWidth="1"/>
    <col min="11745" max="11746" width="14.6640625" style="3" customWidth="1"/>
    <col min="11747" max="11747" width="6.21875" style="3" customWidth="1"/>
    <col min="11748" max="11750" width="10.109375" style="3" customWidth="1"/>
    <col min="11751" max="11751" width="10.44140625" style="3" customWidth="1"/>
    <col min="11752" max="11775" width="8.88671875" style="3"/>
    <col min="11776" max="11776" width="6.44140625" style="3" customWidth="1"/>
    <col min="11777" max="11777" width="12.21875" style="3" customWidth="1"/>
    <col min="11778" max="11778" width="28.21875" style="3" customWidth="1"/>
    <col min="11779" max="11779" width="13.77734375" style="3" customWidth="1"/>
    <col min="11780" max="11780" width="5.6640625" style="3" customWidth="1"/>
    <col min="11781" max="11782" width="9.33203125" style="3" customWidth="1"/>
    <col min="11783" max="11783" width="13.109375" style="3" customWidth="1"/>
    <col min="11784" max="11788" width="8.88671875" style="3"/>
    <col min="11789" max="11789" width="9.44140625" style="3" bestFit="1" customWidth="1"/>
    <col min="11790" max="11790" width="8.88671875" style="3"/>
    <col min="11791" max="11791" width="9.44140625" style="3" bestFit="1" customWidth="1"/>
    <col min="11792" max="11998" width="8.88671875" style="3"/>
    <col min="11999" max="11999" width="5" style="3" customWidth="1"/>
    <col min="12000" max="12000" width="15" style="3" customWidth="1"/>
    <col min="12001" max="12002" width="14.6640625" style="3" customWidth="1"/>
    <col min="12003" max="12003" width="6.21875" style="3" customWidth="1"/>
    <col min="12004" max="12006" width="10.109375" style="3" customWidth="1"/>
    <col min="12007" max="12007" width="10.44140625" style="3" customWidth="1"/>
    <col min="12008" max="12031" width="8.88671875" style="3"/>
    <col min="12032" max="12032" width="6.44140625" style="3" customWidth="1"/>
    <col min="12033" max="12033" width="12.21875" style="3" customWidth="1"/>
    <col min="12034" max="12034" width="28.21875" style="3" customWidth="1"/>
    <col min="12035" max="12035" width="13.77734375" style="3" customWidth="1"/>
    <col min="12036" max="12036" width="5.6640625" style="3" customWidth="1"/>
    <col min="12037" max="12038" width="9.33203125" style="3" customWidth="1"/>
    <col min="12039" max="12039" width="13.109375" style="3" customWidth="1"/>
    <col min="12040" max="12044" width="8.88671875" style="3"/>
    <col min="12045" max="12045" width="9.44140625" style="3" bestFit="1" customWidth="1"/>
    <col min="12046" max="12046" width="8.88671875" style="3"/>
    <col min="12047" max="12047" width="9.44140625" style="3" bestFit="1" customWidth="1"/>
    <col min="12048" max="12254" width="8.88671875" style="3"/>
    <col min="12255" max="12255" width="5" style="3" customWidth="1"/>
    <col min="12256" max="12256" width="15" style="3" customWidth="1"/>
    <col min="12257" max="12258" width="14.6640625" style="3" customWidth="1"/>
    <col min="12259" max="12259" width="6.21875" style="3" customWidth="1"/>
    <col min="12260" max="12262" width="10.109375" style="3" customWidth="1"/>
    <col min="12263" max="12263" width="10.44140625" style="3" customWidth="1"/>
    <col min="12264" max="12287" width="8.88671875" style="3"/>
    <col min="12288" max="12288" width="6.44140625" style="3" customWidth="1"/>
    <col min="12289" max="12289" width="12.21875" style="3" customWidth="1"/>
    <col min="12290" max="12290" width="28.21875" style="3" customWidth="1"/>
    <col min="12291" max="12291" width="13.77734375" style="3" customWidth="1"/>
    <col min="12292" max="12292" width="5.6640625" style="3" customWidth="1"/>
    <col min="12293" max="12294" width="9.33203125" style="3" customWidth="1"/>
    <col min="12295" max="12295" width="13.109375" style="3" customWidth="1"/>
    <col min="12296" max="12300" width="8.88671875" style="3"/>
    <col min="12301" max="12301" width="9.44140625" style="3" bestFit="1" customWidth="1"/>
    <col min="12302" max="12302" width="8.88671875" style="3"/>
    <col min="12303" max="12303" width="9.44140625" style="3" bestFit="1" customWidth="1"/>
    <col min="12304" max="12510" width="8.88671875" style="3"/>
    <col min="12511" max="12511" width="5" style="3" customWidth="1"/>
    <col min="12512" max="12512" width="15" style="3" customWidth="1"/>
    <col min="12513" max="12514" width="14.6640625" style="3" customWidth="1"/>
    <col min="12515" max="12515" width="6.21875" style="3" customWidth="1"/>
    <col min="12516" max="12518" width="10.109375" style="3" customWidth="1"/>
    <col min="12519" max="12519" width="10.44140625" style="3" customWidth="1"/>
    <col min="12520" max="12543" width="8.88671875" style="3"/>
    <col min="12544" max="12544" width="6.44140625" style="3" customWidth="1"/>
    <col min="12545" max="12545" width="12.21875" style="3" customWidth="1"/>
    <col min="12546" max="12546" width="28.21875" style="3" customWidth="1"/>
    <col min="12547" max="12547" width="13.77734375" style="3" customWidth="1"/>
    <col min="12548" max="12548" width="5.6640625" style="3" customWidth="1"/>
    <col min="12549" max="12550" width="9.33203125" style="3" customWidth="1"/>
    <col min="12551" max="12551" width="13.109375" style="3" customWidth="1"/>
    <col min="12552" max="12556" width="8.88671875" style="3"/>
    <col min="12557" max="12557" width="9.44140625" style="3" bestFit="1" customWidth="1"/>
    <col min="12558" max="12558" width="8.88671875" style="3"/>
    <col min="12559" max="12559" width="9.44140625" style="3" bestFit="1" customWidth="1"/>
    <col min="12560" max="12766" width="8.88671875" style="3"/>
    <col min="12767" max="12767" width="5" style="3" customWidth="1"/>
    <col min="12768" max="12768" width="15" style="3" customWidth="1"/>
    <col min="12769" max="12770" width="14.6640625" style="3" customWidth="1"/>
    <col min="12771" max="12771" width="6.21875" style="3" customWidth="1"/>
    <col min="12772" max="12774" width="10.109375" style="3" customWidth="1"/>
    <col min="12775" max="12775" width="10.44140625" style="3" customWidth="1"/>
    <col min="12776" max="12799" width="8.88671875" style="3"/>
    <col min="12800" max="12800" width="6.44140625" style="3" customWidth="1"/>
    <col min="12801" max="12801" width="12.21875" style="3" customWidth="1"/>
    <col min="12802" max="12802" width="28.21875" style="3" customWidth="1"/>
    <col min="12803" max="12803" width="13.77734375" style="3" customWidth="1"/>
    <col min="12804" max="12804" width="5.6640625" style="3" customWidth="1"/>
    <col min="12805" max="12806" width="9.33203125" style="3" customWidth="1"/>
    <col min="12807" max="12807" width="13.109375" style="3" customWidth="1"/>
    <col min="12808" max="12812" width="8.88671875" style="3"/>
    <col min="12813" max="12813" width="9.44140625" style="3" bestFit="1" customWidth="1"/>
    <col min="12814" max="12814" width="8.88671875" style="3"/>
    <col min="12815" max="12815" width="9.44140625" style="3" bestFit="1" customWidth="1"/>
    <col min="12816" max="13022" width="8.88671875" style="3"/>
    <col min="13023" max="13023" width="5" style="3" customWidth="1"/>
    <col min="13024" max="13024" width="15" style="3" customWidth="1"/>
    <col min="13025" max="13026" width="14.6640625" style="3" customWidth="1"/>
    <col min="13027" max="13027" width="6.21875" style="3" customWidth="1"/>
    <col min="13028" max="13030" width="10.109375" style="3" customWidth="1"/>
    <col min="13031" max="13031" width="10.44140625" style="3" customWidth="1"/>
    <col min="13032" max="13055" width="8.88671875" style="3"/>
    <col min="13056" max="13056" width="6.44140625" style="3" customWidth="1"/>
    <col min="13057" max="13057" width="12.21875" style="3" customWidth="1"/>
    <col min="13058" max="13058" width="28.21875" style="3" customWidth="1"/>
    <col min="13059" max="13059" width="13.77734375" style="3" customWidth="1"/>
    <col min="13060" max="13060" width="5.6640625" style="3" customWidth="1"/>
    <col min="13061" max="13062" width="9.33203125" style="3" customWidth="1"/>
    <col min="13063" max="13063" width="13.109375" style="3" customWidth="1"/>
    <col min="13064" max="13068" width="8.88671875" style="3"/>
    <col min="13069" max="13069" width="9.44140625" style="3" bestFit="1" customWidth="1"/>
    <col min="13070" max="13070" width="8.88671875" style="3"/>
    <col min="13071" max="13071" width="9.44140625" style="3" bestFit="1" customWidth="1"/>
    <col min="13072" max="13278" width="8.88671875" style="3"/>
    <col min="13279" max="13279" width="5" style="3" customWidth="1"/>
    <col min="13280" max="13280" width="15" style="3" customWidth="1"/>
    <col min="13281" max="13282" width="14.6640625" style="3" customWidth="1"/>
    <col min="13283" max="13283" width="6.21875" style="3" customWidth="1"/>
    <col min="13284" max="13286" width="10.109375" style="3" customWidth="1"/>
    <col min="13287" max="13287" width="10.44140625" style="3" customWidth="1"/>
    <col min="13288" max="13311" width="8.88671875" style="3"/>
    <col min="13312" max="13312" width="6.44140625" style="3" customWidth="1"/>
    <col min="13313" max="13313" width="12.21875" style="3" customWidth="1"/>
    <col min="13314" max="13314" width="28.21875" style="3" customWidth="1"/>
    <col min="13315" max="13315" width="13.77734375" style="3" customWidth="1"/>
    <col min="13316" max="13316" width="5.6640625" style="3" customWidth="1"/>
    <col min="13317" max="13318" width="9.33203125" style="3" customWidth="1"/>
    <col min="13319" max="13319" width="13.109375" style="3" customWidth="1"/>
    <col min="13320" max="13324" width="8.88671875" style="3"/>
    <col min="13325" max="13325" width="9.44140625" style="3" bestFit="1" customWidth="1"/>
    <col min="13326" max="13326" width="8.88671875" style="3"/>
    <col min="13327" max="13327" width="9.44140625" style="3" bestFit="1" customWidth="1"/>
    <col min="13328" max="13534" width="8.88671875" style="3"/>
    <col min="13535" max="13535" width="5" style="3" customWidth="1"/>
    <col min="13536" max="13536" width="15" style="3" customWidth="1"/>
    <col min="13537" max="13538" width="14.6640625" style="3" customWidth="1"/>
    <col min="13539" max="13539" width="6.21875" style="3" customWidth="1"/>
    <col min="13540" max="13542" width="10.109375" style="3" customWidth="1"/>
    <col min="13543" max="13543" width="10.44140625" style="3" customWidth="1"/>
    <col min="13544" max="13567" width="8.88671875" style="3"/>
    <col min="13568" max="13568" width="6.44140625" style="3" customWidth="1"/>
    <col min="13569" max="13569" width="12.21875" style="3" customWidth="1"/>
    <col min="13570" max="13570" width="28.21875" style="3" customWidth="1"/>
    <col min="13571" max="13571" width="13.77734375" style="3" customWidth="1"/>
    <col min="13572" max="13572" width="5.6640625" style="3" customWidth="1"/>
    <col min="13573" max="13574" width="9.33203125" style="3" customWidth="1"/>
    <col min="13575" max="13575" width="13.109375" style="3" customWidth="1"/>
    <col min="13576" max="13580" width="8.88671875" style="3"/>
    <col min="13581" max="13581" width="9.44140625" style="3" bestFit="1" customWidth="1"/>
    <col min="13582" max="13582" width="8.88671875" style="3"/>
    <col min="13583" max="13583" width="9.44140625" style="3" bestFit="1" customWidth="1"/>
    <col min="13584" max="13790" width="8.88671875" style="3"/>
    <col min="13791" max="13791" width="5" style="3" customWidth="1"/>
    <col min="13792" max="13792" width="15" style="3" customWidth="1"/>
    <col min="13793" max="13794" width="14.6640625" style="3" customWidth="1"/>
    <col min="13795" max="13795" width="6.21875" style="3" customWidth="1"/>
    <col min="13796" max="13798" width="10.109375" style="3" customWidth="1"/>
    <col min="13799" max="13799" width="10.44140625" style="3" customWidth="1"/>
    <col min="13800" max="13823" width="8.88671875" style="3"/>
    <col min="13824" max="13824" width="6.44140625" style="3" customWidth="1"/>
    <col min="13825" max="13825" width="12.21875" style="3" customWidth="1"/>
    <col min="13826" max="13826" width="28.21875" style="3" customWidth="1"/>
    <col min="13827" max="13827" width="13.77734375" style="3" customWidth="1"/>
    <col min="13828" max="13828" width="5.6640625" style="3" customWidth="1"/>
    <col min="13829" max="13830" width="9.33203125" style="3" customWidth="1"/>
    <col min="13831" max="13831" width="13.109375" style="3" customWidth="1"/>
    <col min="13832" max="13836" width="8.88671875" style="3"/>
    <col min="13837" max="13837" width="9.44140625" style="3" bestFit="1" customWidth="1"/>
    <col min="13838" max="13838" width="8.88671875" style="3"/>
    <col min="13839" max="13839" width="9.44140625" style="3" bestFit="1" customWidth="1"/>
    <col min="13840" max="14046" width="8.88671875" style="3"/>
    <col min="14047" max="14047" width="5" style="3" customWidth="1"/>
    <col min="14048" max="14048" width="15" style="3" customWidth="1"/>
    <col min="14049" max="14050" width="14.6640625" style="3" customWidth="1"/>
    <col min="14051" max="14051" width="6.21875" style="3" customWidth="1"/>
    <col min="14052" max="14054" width="10.109375" style="3" customWidth="1"/>
    <col min="14055" max="14055" width="10.44140625" style="3" customWidth="1"/>
    <col min="14056" max="14079" width="8.88671875" style="3"/>
    <col min="14080" max="14080" width="6.44140625" style="3" customWidth="1"/>
    <col min="14081" max="14081" width="12.21875" style="3" customWidth="1"/>
    <col min="14082" max="14082" width="28.21875" style="3" customWidth="1"/>
    <col min="14083" max="14083" width="13.77734375" style="3" customWidth="1"/>
    <col min="14084" max="14084" width="5.6640625" style="3" customWidth="1"/>
    <col min="14085" max="14086" width="9.33203125" style="3" customWidth="1"/>
    <col min="14087" max="14087" width="13.109375" style="3" customWidth="1"/>
    <col min="14088" max="14092" width="8.88671875" style="3"/>
    <col min="14093" max="14093" width="9.44140625" style="3" bestFit="1" customWidth="1"/>
    <col min="14094" max="14094" width="8.88671875" style="3"/>
    <col min="14095" max="14095" width="9.44140625" style="3" bestFit="1" customWidth="1"/>
    <col min="14096" max="14302" width="8.88671875" style="3"/>
    <col min="14303" max="14303" width="5" style="3" customWidth="1"/>
    <col min="14304" max="14304" width="15" style="3" customWidth="1"/>
    <col min="14305" max="14306" width="14.6640625" style="3" customWidth="1"/>
    <col min="14307" max="14307" width="6.21875" style="3" customWidth="1"/>
    <col min="14308" max="14310" width="10.109375" style="3" customWidth="1"/>
    <col min="14311" max="14311" width="10.44140625" style="3" customWidth="1"/>
    <col min="14312" max="14335" width="8.88671875" style="3"/>
    <col min="14336" max="14336" width="6.44140625" style="3" customWidth="1"/>
    <col min="14337" max="14337" width="12.21875" style="3" customWidth="1"/>
    <col min="14338" max="14338" width="28.21875" style="3" customWidth="1"/>
    <col min="14339" max="14339" width="13.77734375" style="3" customWidth="1"/>
    <col min="14340" max="14340" width="5.6640625" style="3" customWidth="1"/>
    <col min="14341" max="14342" width="9.33203125" style="3" customWidth="1"/>
    <col min="14343" max="14343" width="13.109375" style="3" customWidth="1"/>
    <col min="14344" max="14348" width="8.88671875" style="3"/>
    <col min="14349" max="14349" width="9.44140625" style="3" bestFit="1" customWidth="1"/>
    <col min="14350" max="14350" width="8.88671875" style="3"/>
    <col min="14351" max="14351" width="9.44140625" style="3" bestFit="1" customWidth="1"/>
    <col min="14352" max="14558" width="8.88671875" style="3"/>
    <col min="14559" max="14559" width="5" style="3" customWidth="1"/>
    <col min="14560" max="14560" width="15" style="3" customWidth="1"/>
    <col min="14561" max="14562" width="14.6640625" style="3" customWidth="1"/>
    <col min="14563" max="14563" width="6.21875" style="3" customWidth="1"/>
    <col min="14564" max="14566" width="10.109375" style="3" customWidth="1"/>
    <col min="14567" max="14567" width="10.44140625" style="3" customWidth="1"/>
    <col min="14568" max="14591" width="8.88671875" style="3"/>
    <col min="14592" max="14592" width="6.44140625" style="3" customWidth="1"/>
    <col min="14593" max="14593" width="12.21875" style="3" customWidth="1"/>
    <col min="14594" max="14594" width="28.21875" style="3" customWidth="1"/>
    <col min="14595" max="14595" width="13.77734375" style="3" customWidth="1"/>
    <col min="14596" max="14596" width="5.6640625" style="3" customWidth="1"/>
    <col min="14597" max="14598" width="9.33203125" style="3" customWidth="1"/>
    <col min="14599" max="14599" width="13.109375" style="3" customWidth="1"/>
    <col min="14600" max="14604" width="8.88671875" style="3"/>
    <col min="14605" max="14605" width="9.44140625" style="3" bestFit="1" customWidth="1"/>
    <col min="14606" max="14606" width="8.88671875" style="3"/>
    <col min="14607" max="14607" width="9.44140625" style="3" bestFit="1" customWidth="1"/>
    <col min="14608" max="14814" width="8.88671875" style="3"/>
    <col min="14815" max="14815" width="5" style="3" customWidth="1"/>
    <col min="14816" max="14816" width="15" style="3" customWidth="1"/>
    <col min="14817" max="14818" width="14.6640625" style="3" customWidth="1"/>
    <col min="14819" max="14819" width="6.21875" style="3" customWidth="1"/>
    <col min="14820" max="14822" width="10.109375" style="3" customWidth="1"/>
    <col min="14823" max="14823" width="10.44140625" style="3" customWidth="1"/>
    <col min="14824" max="14847" width="8.88671875" style="3"/>
    <col min="14848" max="14848" width="6.44140625" style="3" customWidth="1"/>
    <col min="14849" max="14849" width="12.21875" style="3" customWidth="1"/>
    <col min="14850" max="14850" width="28.21875" style="3" customWidth="1"/>
    <col min="14851" max="14851" width="13.77734375" style="3" customWidth="1"/>
    <col min="14852" max="14852" width="5.6640625" style="3" customWidth="1"/>
    <col min="14853" max="14854" width="9.33203125" style="3" customWidth="1"/>
    <col min="14855" max="14855" width="13.109375" style="3" customWidth="1"/>
    <col min="14856" max="14860" width="8.88671875" style="3"/>
    <col min="14861" max="14861" width="9.44140625" style="3" bestFit="1" customWidth="1"/>
    <col min="14862" max="14862" width="8.88671875" style="3"/>
    <col min="14863" max="14863" width="9.44140625" style="3" bestFit="1" customWidth="1"/>
    <col min="14864" max="15070" width="8.88671875" style="3"/>
    <col min="15071" max="15071" width="5" style="3" customWidth="1"/>
    <col min="15072" max="15072" width="15" style="3" customWidth="1"/>
    <col min="15073" max="15074" width="14.6640625" style="3" customWidth="1"/>
    <col min="15075" max="15075" width="6.21875" style="3" customWidth="1"/>
    <col min="15076" max="15078" width="10.109375" style="3" customWidth="1"/>
    <col min="15079" max="15079" width="10.44140625" style="3" customWidth="1"/>
    <col min="15080" max="15103" width="8.88671875" style="3"/>
    <col min="15104" max="15104" width="6.44140625" style="3" customWidth="1"/>
    <col min="15105" max="15105" width="12.21875" style="3" customWidth="1"/>
    <col min="15106" max="15106" width="28.21875" style="3" customWidth="1"/>
    <col min="15107" max="15107" width="13.77734375" style="3" customWidth="1"/>
    <col min="15108" max="15108" width="5.6640625" style="3" customWidth="1"/>
    <col min="15109" max="15110" width="9.33203125" style="3" customWidth="1"/>
    <col min="15111" max="15111" width="13.109375" style="3" customWidth="1"/>
    <col min="15112" max="15116" width="8.88671875" style="3"/>
    <col min="15117" max="15117" width="9.44140625" style="3" bestFit="1" customWidth="1"/>
    <col min="15118" max="15118" width="8.88671875" style="3"/>
    <col min="15119" max="15119" width="9.44140625" style="3" bestFit="1" customWidth="1"/>
    <col min="15120" max="15326" width="8.88671875" style="3"/>
    <col min="15327" max="15327" width="5" style="3" customWidth="1"/>
    <col min="15328" max="15328" width="15" style="3" customWidth="1"/>
    <col min="15329" max="15330" width="14.6640625" style="3" customWidth="1"/>
    <col min="15331" max="15331" width="6.21875" style="3" customWidth="1"/>
    <col min="15332" max="15334" width="10.109375" style="3" customWidth="1"/>
    <col min="15335" max="15335" width="10.44140625" style="3" customWidth="1"/>
    <col min="15336" max="15359" width="8.88671875" style="3"/>
    <col min="15360" max="15360" width="6.44140625" style="3" customWidth="1"/>
    <col min="15361" max="15361" width="12.21875" style="3" customWidth="1"/>
    <col min="15362" max="15362" width="28.21875" style="3" customWidth="1"/>
    <col min="15363" max="15363" width="13.77734375" style="3" customWidth="1"/>
    <col min="15364" max="15364" width="5.6640625" style="3" customWidth="1"/>
    <col min="15365" max="15366" width="9.33203125" style="3" customWidth="1"/>
    <col min="15367" max="15367" width="13.109375" style="3" customWidth="1"/>
    <col min="15368" max="15372" width="8.88671875" style="3"/>
    <col min="15373" max="15373" width="9.44140625" style="3" bestFit="1" customWidth="1"/>
    <col min="15374" max="15374" width="8.88671875" style="3"/>
    <col min="15375" max="15375" width="9.44140625" style="3" bestFit="1" customWidth="1"/>
    <col min="15376" max="15582" width="8.88671875" style="3"/>
    <col min="15583" max="15583" width="5" style="3" customWidth="1"/>
    <col min="15584" max="15584" width="15" style="3" customWidth="1"/>
    <col min="15585" max="15586" width="14.6640625" style="3" customWidth="1"/>
    <col min="15587" max="15587" width="6.21875" style="3" customWidth="1"/>
    <col min="15588" max="15590" width="10.109375" style="3" customWidth="1"/>
    <col min="15591" max="15591" width="10.44140625" style="3" customWidth="1"/>
    <col min="15592" max="15615" width="8.88671875" style="3"/>
    <col min="15616" max="15616" width="6.44140625" style="3" customWidth="1"/>
    <col min="15617" max="15617" width="12.21875" style="3" customWidth="1"/>
    <col min="15618" max="15618" width="28.21875" style="3" customWidth="1"/>
    <col min="15619" max="15619" width="13.77734375" style="3" customWidth="1"/>
    <col min="15620" max="15620" width="5.6640625" style="3" customWidth="1"/>
    <col min="15621" max="15622" width="9.33203125" style="3" customWidth="1"/>
    <col min="15623" max="15623" width="13.109375" style="3" customWidth="1"/>
    <col min="15624" max="15628" width="8.88671875" style="3"/>
    <col min="15629" max="15629" width="9.44140625" style="3" bestFit="1" customWidth="1"/>
    <col min="15630" max="15630" width="8.88671875" style="3"/>
    <col min="15631" max="15631" width="9.44140625" style="3" bestFit="1" customWidth="1"/>
    <col min="15632" max="15838" width="8.88671875" style="3"/>
    <col min="15839" max="15839" width="5" style="3" customWidth="1"/>
    <col min="15840" max="15840" width="15" style="3" customWidth="1"/>
    <col min="15841" max="15842" width="14.6640625" style="3" customWidth="1"/>
    <col min="15843" max="15843" width="6.21875" style="3" customWidth="1"/>
    <col min="15844" max="15846" width="10.109375" style="3" customWidth="1"/>
    <col min="15847" max="15847" width="10.44140625" style="3" customWidth="1"/>
    <col min="15848" max="15871" width="8.88671875" style="3"/>
    <col min="15872" max="15872" width="6.44140625" style="3" customWidth="1"/>
    <col min="15873" max="15873" width="12.21875" style="3" customWidth="1"/>
    <col min="15874" max="15874" width="28.21875" style="3" customWidth="1"/>
    <col min="15875" max="15875" width="13.77734375" style="3" customWidth="1"/>
    <col min="15876" max="15876" width="5.6640625" style="3" customWidth="1"/>
    <col min="15877" max="15878" width="9.33203125" style="3" customWidth="1"/>
    <col min="15879" max="15879" width="13.109375" style="3" customWidth="1"/>
    <col min="15880" max="15884" width="8.88671875" style="3"/>
    <col min="15885" max="15885" width="9.44140625" style="3" bestFit="1" customWidth="1"/>
    <col min="15886" max="15886" width="8.88671875" style="3"/>
    <col min="15887" max="15887" width="9.44140625" style="3" bestFit="1" customWidth="1"/>
    <col min="15888" max="16094" width="8.88671875" style="3"/>
    <col min="16095" max="16095" width="5" style="3" customWidth="1"/>
    <col min="16096" max="16096" width="15" style="3" customWidth="1"/>
    <col min="16097" max="16098" width="14.6640625" style="3" customWidth="1"/>
    <col min="16099" max="16099" width="6.21875" style="3" customWidth="1"/>
    <col min="16100" max="16102" width="10.109375" style="3" customWidth="1"/>
    <col min="16103" max="16103" width="10.44140625" style="3" customWidth="1"/>
    <col min="16104" max="16127" width="8.88671875" style="3"/>
    <col min="16128" max="16128" width="6.44140625" style="3" customWidth="1"/>
    <col min="16129" max="16129" width="12.21875" style="3" customWidth="1"/>
    <col min="16130" max="16130" width="28.21875" style="3" customWidth="1"/>
    <col min="16131" max="16131" width="13.77734375" style="3" customWidth="1"/>
    <col min="16132" max="16132" width="5.6640625" style="3" customWidth="1"/>
    <col min="16133" max="16134" width="9.33203125" style="3" customWidth="1"/>
    <col min="16135" max="16135" width="13.109375" style="3" customWidth="1"/>
    <col min="16136" max="16140" width="8.88671875" style="3"/>
    <col min="16141" max="16141" width="9.44140625" style="3" bestFit="1" customWidth="1"/>
    <col min="16142" max="16142" width="8.88671875" style="3"/>
    <col min="16143" max="16143" width="9.44140625" style="3" bestFit="1" customWidth="1"/>
    <col min="16144" max="16350" width="8.88671875" style="3"/>
    <col min="16351" max="16351" width="5" style="3" customWidth="1"/>
    <col min="16352" max="16352" width="15" style="3" customWidth="1"/>
    <col min="16353" max="16354" width="14.6640625" style="3" customWidth="1"/>
    <col min="16355" max="16355" width="6.21875" style="3" customWidth="1"/>
    <col min="16356" max="16358" width="10.109375" style="3" customWidth="1"/>
    <col min="16359" max="16359" width="10.44140625" style="3" customWidth="1"/>
    <col min="16360" max="16384" width="8.88671875" style="3"/>
  </cols>
  <sheetData>
    <row r="1" spans="1:241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2"/>
      <c r="N1" s="1"/>
      <c r="O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41" ht="15" customHeight="1">
      <c r="A2" s="143" t="s">
        <v>918</v>
      </c>
      <c r="B2" s="143"/>
      <c r="C2" s="143"/>
      <c r="D2" s="143"/>
      <c r="E2" s="143"/>
      <c r="F2" s="143"/>
      <c r="G2" s="143"/>
      <c r="H2" s="143"/>
      <c r="I2" s="1"/>
      <c r="J2" s="1"/>
      <c r="K2" s="1"/>
      <c r="L2" s="1"/>
      <c r="M2" s="2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241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2"/>
      <c r="N3" s="1"/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241" ht="21" customHeight="1">
      <c r="A4" s="137" t="s">
        <v>895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2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241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2"/>
      <c r="N5" s="1"/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241">
      <c r="A6" s="139" t="s">
        <v>3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2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241" ht="15">
      <c r="A7" s="157" t="s">
        <v>4</v>
      </c>
      <c r="B7" s="158" t="s">
        <v>5</v>
      </c>
      <c r="C7" s="159" t="s">
        <v>6</v>
      </c>
      <c r="D7" s="159" t="s">
        <v>7</v>
      </c>
      <c r="E7" s="160" t="s">
        <v>8</v>
      </c>
      <c r="F7" s="141" t="s">
        <v>9</v>
      </c>
      <c r="G7" s="141"/>
      <c r="H7" s="156" t="s">
        <v>10</v>
      </c>
      <c r="I7" s="1"/>
      <c r="J7" s="1"/>
      <c r="K7" s="1"/>
      <c r="L7" s="1"/>
      <c r="M7" s="2"/>
      <c r="N7" s="1"/>
      <c r="O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241" ht="15">
      <c r="A8" s="157"/>
      <c r="B8" s="158"/>
      <c r="C8" s="159"/>
      <c r="D8" s="159"/>
      <c r="E8" s="160"/>
      <c r="F8" s="112" t="s">
        <v>12</v>
      </c>
      <c r="G8" s="112" t="s">
        <v>893</v>
      </c>
      <c r="H8" s="156"/>
      <c r="I8" s="1"/>
      <c r="J8" s="1"/>
      <c r="K8" s="1"/>
      <c r="L8" s="1"/>
      <c r="M8" s="2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241" s="55" customFormat="1" ht="15" customHeight="1">
      <c r="A9" s="114">
        <v>1</v>
      </c>
      <c r="B9" s="111" t="s">
        <v>912</v>
      </c>
      <c r="C9" s="111" t="s">
        <v>911</v>
      </c>
      <c r="D9" s="15" t="s">
        <v>914</v>
      </c>
      <c r="E9" s="65" t="s">
        <v>915</v>
      </c>
      <c r="F9" s="66"/>
      <c r="G9" s="66">
        <v>0.25659999999999999</v>
      </c>
      <c r="H9" s="117" t="s">
        <v>916</v>
      </c>
      <c r="I9" s="54"/>
      <c r="J9" s="54"/>
      <c r="K9" s="54"/>
      <c r="L9" s="54"/>
      <c r="M9" s="108"/>
      <c r="N9" s="54"/>
      <c r="O9" s="54"/>
      <c r="P9" s="108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</row>
    <row r="10" spans="1:241" s="55" customFormat="1" ht="15" customHeight="1">
      <c r="A10" s="114"/>
      <c r="B10" s="63"/>
      <c r="C10" s="110"/>
      <c r="D10" s="109"/>
      <c r="E10" s="65"/>
      <c r="F10" s="66"/>
      <c r="G10" s="66"/>
      <c r="H10" s="66"/>
      <c r="I10" s="54"/>
      <c r="J10" s="54"/>
      <c r="K10" s="54"/>
      <c r="L10" s="54"/>
      <c r="M10" s="108"/>
      <c r="N10" s="54"/>
      <c r="O10" s="54"/>
      <c r="P10" s="108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</row>
    <row r="11" spans="1:241" s="55" customFormat="1" ht="15" customHeight="1">
      <c r="A11" s="114"/>
      <c r="B11" s="63"/>
      <c r="C11" s="110"/>
      <c r="D11" s="109"/>
      <c r="E11" s="65"/>
      <c r="F11" s="66"/>
      <c r="G11" s="66"/>
      <c r="H11" s="66"/>
      <c r="I11" s="54"/>
      <c r="J11" s="54"/>
      <c r="K11" s="54"/>
      <c r="L11" s="54"/>
      <c r="M11" s="108"/>
      <c r="N11" s="54"/>
      <c r="O11" s="54"/>
      <c r="P11" s="108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</row>
    <row r="12" spans="1:241" s="55" customFormat="1" ht="15" customHeight="1">
      <c r="A12" s="114"/>
      <c r="B12" s="63"/>
      <c r="C12" s="110"/>
      <c r="D12" s="109"/>
      <c r="E12" s="65"/>
      <c r="F12" s="66"/>
      <c r="G12" s="66"/>
      <c r="H12" s="66"/>
      <c r="I12" s="54"/>
      <c r="J12" s="54"/>
      <c r="K12" s="54"/>
      <c r="L12" s="54"/>
      <c r="M12" s="108"/>
      <c r="N12" s="54"/>
      <c r="O12" s="54"/>
      <c r="P12" s="108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</row>
    <row r="13" spans="1:241" s="55" customFormat="1" ht="15" customHeight="1">
      <c r="A13" s="114"/>
      <c r="B13" s="63"/>
      <c r="C13" s="64"/>
      <c r="D13" s="15"/>
      <c r="E13" s="65"/>
      <c r="F13" s="66"/>
      <c r="G13" s="66"/>
      <c r="H13" s="66"/>
      <c r="I13" s="54"/>
      <c r="J13" s="54"/>
      <c r="K13" s="54"/>
      <c r="L13" s="54"/>
      <c r="M13" s="108"/>
      <c r="N13" s="54"/>
      <c r="O13" s="54"/>
      <c r="P13" s="10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</row>
    <row r="14" spans="1:241" s="55" customFormat="1" ht="15" customHeight="1">
      <c r="A14" s="114"/>
      <c r="B14" s="115"/>
      <c r="C14" s="116"/>
      <c r="D14" s="15"/>
      <c r="E14" s="65"/>
      <c r="F14" s="66"/>
      <c r="G14" s="66"/>
      <c r="H14" s="66"/>
      <c r="I14" s="54"/>
      <c r="J14" s="54"/>
      <c r="K14" s="54"/>
      <c r="L14" s="54"/>
      <c r="M14" s="108"/>
      <c r="N14" s="54"/>
      <c r="O14" s="54"/>
      <c r="P14" s="10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</row>
    <row r="15" spans="1:241" s="34" customFormat="1" ht="30.75" customHeight="1">
      <c r="A15" s="155" t="s">
        <v>812</v>
      </c>
      <c r="B15" s="155"/>
      <c r="C15" s="155"/>
      <c r="D15" s="155"/>
      <c r="E15" s="155"/>
      <c r="F15" s="155"/>
      <c r="G15" s="155"/>
      <c r="H15" s="155"/>
      <c r="M15" s="35"/>
      <c r="P15" s="2"/>
    </row>
    <row r="16" spans="1:241" s="34" customFormat="1" ht="35.25" customHeight="1">
      <c r="A16" s="140" t="s">
        <v>896</v>
      </c>
      <c r="B16" s="140"/>
      <c r="C16" s="140"/>
      <c r="D16" s="140"/>
      <c r="E16" s="140"/>
      <c r="F16" s="140"/>
      <c r="G16" s="140"/>
      <c r="H16" s="140"/>
      <c r="M16" s="35"/>
      <c r="P16" s="2"/>
    </row>
    <row r="17" spans="1:16" s="34" customFormat="1" ht="41.25" customHeight="1">
      <c r="A17" s="140" t="s">
        <v>813</v>
      </c>
      <c r="B17" s="140"/>
      <c r="C17" s="140"/>
      <c r="D17" s="140"/>
      <c r="E17" s="140"/>
      <c r="F17" s="140"/>
      <c r="G17" s="140"/>
      <c r="H17" s="140"/>
      <c r="M17" s="35"/>
      <c r="P17" s="2"/>
    </row>
    <row r="18" spans="1:16" s="34" customFormat="1" ht="24" customHeight="1">
      <c r="A18" s="144" t="s">
        <v>814</v>
      </c>
      <c r="B18" s="144"/>
      <c r="C18" s="144"/>
      <c r="D18" s="144"/>
      <c r="E18" s="144"/>
      <c r="F18" s="144"/>
      <c r="G18" s="144"/>
      <c r="H18" s="144"/>
      <c r="M18" s="35"/>
      <c r="P18" s="2"/>
    </row>
    <row r="19" spans="1:16" s="34" customFormat="1">
      <c r="A19" s="113"/>
      <c r="B19" s="37"/>
      <c r="C19" s="113"/>
      <c r="D19" s="113"/>
      <c r="E19" s="113"/>
      <c r="F19" s="38"/>
      <c r="G19" s="38"/>
      <c r="H19" s="39"/>
      <c r="M19" s="35"/>
      <c r="P19" s="2"/>
    </row>
    <row r="20" spans="1:16" s="34" customFormat="1">
      <c r="A20" s="40" t="s">
        <v>815</v>
      </c>
      <c r="B20" s="41"/>
      <c r="C20" s="42"/>
      <c r="D20" s="43" t="s">
        <v>816</v>
      </c>
      <c r="E20" s="42"/>
      <c r="F20" s="44"/>
      <c r="G20" s="44"/>
      <c r="H20" s="45"/>
      <c r="M20" s="35"/>
      <c r="P20" s="2"/>
    </row>
    <row r="21" spans="1:16" s="34" customFormat="1">
      <c r="A21" s="40"/>
      <c r="B21" s="41"/>
      <c r="C21" s="42"/>
      <c r="D21" s="43"/>
      <c r="E21" s="42"/>
      <c r="F21" s="44"/>
      <c r="G21" s="44"/>
      <c r="H21" s="45"/>
      <c r="M21" s="35"/>
      <c r="P21" s="2"/>
    </row>
    <row r="22" spans="1:16" s="34" customFormat="1">
      <c r="A22" s="40" t="s">
        <v>817</v>
      </c>
      <c r="B22" s="40"/>
      <c r="C22" s="113"/>
      <c r="D22" s="40" t="s">
        <v>817</v>
      </c>
      <c r="E22" s="113"/>
      <c r="F22" s="44"/>
      <c r="G22" s="44"/>
      <c r="H22" s="45"/>
      <c r="M22" s="35"/>
      <c r="P22" s="2"/>
    </row>
    <row r="23" spans="1:16" s="34" customFormat="1" ht="14.4">
      <c r="B23" s="46"/>
      <c r="F23" s="44"/>
      <c r="G23" s="44"/>
      <c r="H23" s="45"/>
      <c r="M23" s="35"/>
      <c r="P23" s="2"/>
    </row>
    <row r="24" spans="1:16">
      <c r="B24" s="47"/>
    </row>
    <row r="25" spans="1:16">
      <c r="B25" s="47"/>
    </row>
    <row r="26" spans="1:16">
      <c r="B26" s="47"/>
    </row>
    <row r="27" spans="1:16">
      <c r="B27" s="47"/>
    </row>
    <row r="28" spans="1:16">
      <c r="B28" s="47"/>
    </row>
    <row r="29" spans="1:16">
      <c r="B29" s="47"/>
    </row>
    <row r="30" spans="1:16">
      <c r="B30" s="47"/>
    </row>
    <row r="31" spans="1:16">
      <c r="B31" s="47"/>
    </row>
    <row r="32" spans="1:16">
      <c r="B32" s="47"/>
    </row>
    <row r="33" spans="2:2">
      <c r="B33" s="47"/>
    </row>
    <row r="34" spans="2:2">
      <c r="B34" s="47"/>
    </row>
    <row r="35" spans="2:2">
      <c r="B35" s="47"/>
    </row>
    <row r="36" spans="2:2">
      <c r="B36" s="47"/>
    </row>
    <row r="37" spans="2:2">
      <c r="B37" s="47"/>
    </row>
    <row r="38" spans="2:2">
      <c r="B38" s="47"/>
    </row>
    <row r="39" spans="2:2">
      <c r="B39" s="47"/>
    </row>
    <row r="40" spans="2:2">
      <c r="B40" s="47"/>
    </row>
    <row r="41" spans="2:2">
      <c r="B41" s="47"/>
    </row>
    <row r="42" spans="2:2">
      <c r="B42" s="47"/>
    </row>
    <row r="43" spans="2:2">
      <c r="B43" s="47"/>
    </row>
    <row r="44" spans="2:2">
      <c r="B44" s="47"/>
    </row>
    <row r="45" spans="2:2">
      <c r="B45" s="47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5:H15"/>
    <mergeCell ref="A16:H16"/>
    <mergeCell ref="A17:H17"/>
    <mergeCell ref="A18:H18"/>
    <mergeCell ref="A7:A8"/>
    <mergeCell ref="B7:B8"/>
    <mergeCell ref="C7:C8"/>
    <mergeCell ref="D7:D8"/>
    <mergeCell ref="E7:E8"/>
    <mergeCell ref="F7:G7"/>
  </mergeCells>
  <phoneticPr fontId="1" type="noConversion"/>
  <conditionalFormatting sqref="D9">
    <cfRule type="duplicateValues" dxfId="3" priority="1"/>
  </conditionalFormatting>
  <conditionalFormatting sqref="D13:D1048576 D1 D3:D8">
    <cfRule type="duplicateValues" dxfId="2" priority="3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I62"/>
  <sheetViews>
    <sheetView topLeftCell="A19" zoomScaleSheetLayoutView="100" workbookViewId="0">
      <selection activeCell="C44" sqref="C44"/>
    </sheetView>
  </sheetViews>
  <sheetFormatPr defaultRowHeight="15.6"/>
  <cols>
    <col min="1" max="1" width="6.44140625" style="55" customWidth="1"/>
    <col min="2" max="2" width="12.21875" style="94" customWidth="1"/>
    <col min="3" max="3" width="28.21875" style="55" customWidth="1"/>
    <col min="4" max="4" width="13.77734375" style="90" customWidth="1"/>
    <col min="5" max="5" width="5.6640625" style="91" customWidth="1"/>
    <col min="6" max="7" width="9.33203125" style="92" customWidth="1"/>
    <col min="8" max="8" width="13.109375" style="93" customWidth="1"/>
    <col min="9" max="224" width="9" style="55"/>
    <col min="225" max="225" width="5" style="55" customWidth="1"/>
    <col min="226" max="226" width="15" style="55" customWidth="1"/>
    <col min="227" max="228" width="14.6640625" style="55" customWidth="1"/>
    <col min="229" max="229" width="6.21875" style="55" customWidth="1"/>
    <col min="230" max="232" width="10.109375" style="55" customWidth="1"/>
    <col min="233" max="233" width="10.44140625" style="55" customWidth="1"/>
    <col min="234" max="256" width="9" style="55"/>
    <col min="257" max="257" width="6.44140625" style="55" customWidth="1"/>
    <col min="258" max="258" width="12.21875" style="55" customWidth="1"/>
    <col min="259" max="259" width="28.21875" style="55" customWidth="1"/>
    <col min="260" max="260" width="13.77734375" style="55" customWidth="1"/>
    <col min="261" max="261" width="5.6640625" style="55" customWidth="1"/>
    <col min="262" max="263" width="9.33203125" style="55" customWidth="1"/>
    <col min="264" max="264" width="13.109375" style="55" customWidth="1"/>
    <col min="265" max="480" width="9" style="55"/>
    <col min="481" max="481" width="5" style="55" customWidth="1"/>
    <col min="482" max="482" width="15" style="55" customWidth="1"/>
    <col min="483" max="484" width="14.6640625" style="55" customWidth="1"/>
    <col min="485" max="485" width="6.21875" style="55" customWidth="1"/>
    <col min="486" max="488" width="10.109375" style="55" customWidth="1"/>
    <col min="489" max="489" width="10.44140625" style="55" customWidth="1"/>
    <col min="490" max="512" width="9" style="55"/>
    <col min="513" max="513" width="6.44140625" style="55" customWidth="1"/>
    <col min="514" max="514" width="12.21875" style="55" customWidth="1"/>
    <col min="515" max="515" width="28.21875" style="55" customWidth="1"/>
    <col min="516" max="516" width="13.77734375" style="55" customWidth="1"/>
    <col min="517" max="517" width="5.6640625" style="55" customWidth="1"/>
    <col min="518" max="519" width="9.33203125" style="55" customWidth="1"/>
    <col min="520" max="520" width="13.109375" style="55" customWidth="1"/>
    <col min="521" max="736" width="9" style="55"/>
    <col min="737" max="737" width="5" style="55" customWidth="1"/>
    <col min="738" max="738" width="15" style="55" customWidth="1"/>
    <col min="739" max="740" width="14.6640625" style="55" customWidth="1"/>
    <col min="741" max="741" width="6.21875" style="55" customWidth="1"/>
    <col min="742" max="744" width="10.109375" style="55" customWidth="1"/>
    <col min="745" max="745" width="10.44140625" style="55" customWidth="1"/>
    <col min="746" max="768" width="9" style="55"/>
    <col min="769" max="769" width="6.44140625" style="55" customWidth="1"/>
    <col min="770" max="770" width="12.21875" style="55" customWidth="1"/>
    <col min="771" max="771" width="28.21875" style="55" customWidth="1"/>
    <col min="772" max="772" width="13.77734375" style="55" customWidth="1"/>
    <col min="773" max="773" width="5.6640625" style="55" customWidth="1"/>
    <col min="774" max="775" width="9.33203125" style="55" customWidth="1"/>
    <col min="776" max="776" width="13.109375" style="55" customWidth="1"/>
    <col min="777" max="992" width="9" style="55"/>
    <col min="993" max="993" width="5" style="55" customWidth="1"/>
    <col min="994" max="994" width="15" style="55" customWidth="1"/>
    <col min="995" max="996" width="14.6640625" style="55" customWidth="1"/>
    <col min="997" max="997" width="6.21875" style="55" customWidth="1"/>
    <col min="998" max="1000" width="10.109375" style="55" customWidth="1"/>
    <col min="1001" max="1001" width="10.44140625" style="55" customWidth="1"/>
    <col min="1002" max="1024" width="9" style="55"/>
    <col min="1025" max="1025" width="6.44140625" style="55" customWidth="1"/>
    <col min="1026" max="1026" width="12.21875" style="55" customWidth="1"/>
    <col min="1027" max="1027" width="28.21875" style="55" customWidth="1"/>
    <col min="1028" max="1028" width="13.77734375" style="55" customWidth="1"/>
    <col min="1029" max="1029" width="5.6640625" style="55" customWidth="1"/>
    <col min="1030" max="1031" width="9.33203125" style="55" customWidth="1"/>
    <col min="1032" max="1032" width="13.109375" style="55" customWidth="1"/>
    <col min="1033" max="1248" width="9" style="55"/>
    <col min="1249" max="1249" width="5" style="55" customWidth="1"/>
    <col min="1250" max="1250" width="15" style="55" customWidth="1"/>
    <col min="1251" max="1252" width="14.6640625" style="55" customWidth="1"/>
    <col min="1253" max="1253" width="6.21875" style="55" customWidth="1"/>
    <col min="1254" max="1256" width="10.109375" style="55" customWidth="1"/>
    <col min="1257" max="1257" width="10.44140625" style="55" customWidth="1"/>
    <col min="1258" max="1280" width="9" style="55"/>
    <col min="1281" max="1281" width="6.44140625" style="55" customWidth="1"/>
    <col min="1282" max="1282" width="12.21875" style="55" customWidth="1"/>
    <col min="1283" max="1283" width="28.21875" style="55" customWidth="1"/>
    <col min="1284" max="1284" width="13.77734375" style="55" customWidth="1"/>
    <col min="1285" max="1285" width="5.6640625" style="55" customWidth="1"/>
    <col min="1286" max="1287" width="9.33203125" style="55" customWidth="1"/>
    <col min="1288" max="1288" width="13.109375" style="55" customWidth="1"/>
    <col min="1289" max="1504" width="9" style="55"/>
    <col min="1505" max="1505" width="5" style="55" customWidth="1"/>
    <col min="1506" max="1506" width="15" style="55" customWidth="1"/>
    <col min="1507" max="1508" width="14.6640625" style="55" customWidth="1"/>
    <col min="1509" max="1509" width="6.21875" style="55" customWidth="1"/>
    <col min="1510" max="1512" width="10.109375" style="55" customWidth="1"/>
    <col min="1513" max="1513" width="10.44140625" style="55" customWidth="1"/>
    <col min="1514" max="1536" width="9" style="55"/>
    <col min="1537" max="1537" width="6.44140625" style="55" customWidth="1"/>
    <col min="1538" max="1538" width="12.21875" style="55" customWidth="1"/>
    <col min="1539" max="1539" width="28.21875" style="55" customWidth="1"/>
    <col min="1540" max="1540" width="13.77734375" style="55" customWidth="1"/>
    <col min="1541" max="1541" width="5.6640625" style="55" customWidth="1"/>
    <col min="1542" max="1543" width="9.33203125" style="55" customWidth="1"/>
    <col min="1544" max="1544" width="13.109375" style="55" customWidth="1"/>
    <col min="1545" max="1760" width="9" style="55"/>
    <col min="1761" max="1761" width="5" style="55" customWidth="1"/>
    <col min="1762" max="1762" width="15" style="55" customWidth="1"/>
    <col min="1763" max="1764" width="14.6640625" style="55" customWidth="1"/>
    <col min="1765" max="1765" width="6.21875" style="55" customWidth="1"/>
    <col min="1766" max="1768" width="10.109375" style="55" customWidth="1"/>
    <col min="1769" max="1769" width="10.44140625" style="55" customWidth="1"/>
    <col min="1770" max="1792" width="9" style="55"/>
    <col min="1793" max="1793" width="6.44140625" style="55" customWidth="1"/>
    <col min="1794" max="1794" width="12.21875" style="55" customWidth="1"/>
    <col min="1795" max="1795" width="28.21875" style="55" customWidth="1"/>
    <col min="1796" max="1796" width="13.77734375" style="55" customWidth="1"/>
    <col min="1797" max="1797" width="5.6640625" style="55" customWidth="1"/>
    <col min="1798" max="1799" width="9.33203125" style="55" customWidth="1"/>
    <col min="1800" max="1800" width="13.109375" style="55" customWidth="1"/>
    <col min="1801" max="2016" width="9" style="55"/>
    <col min="2017" max="2017" width="5" style="55" customWidth="1"/>
    <col min="2018" max="2018" width="15" style="55" customWidth="1"/>
    <col min="2019" max="2020" width="14.6640625" style="55" customWidth="1"/>
    <col min="2021" max="2021" width="6.21875" style="55" customWidth="1"/>
    <col min="2022" max="2024" width="10.109375" style="55" customWidth="1"/>
    <col min="2025" max="2025" width="10.44140625" style="55" customWidth="1"/>
    <col min="2026" max="2048" width="9" style="55"/>
    <col min="2049" max="2049" width="6.44140625" style="55" customWidth="1"/>
    <col min="2050" max="2050" width="12.21875" style="55" customWidth="1"/>
    <col min="2051" max="2051" width="28.21875" style="55" customWidth="1"/>
    <col min="2052" max="2052" width="13.77734375" style="55" customWidth="1"/>
    <col min="2053" max="2053" width="5.6640625" style="55" customWidth="1"/>
    <col min="2054" max="2055" width="9.33203125" style="55" customWidth="1"/>
    <col min="2056" max="2056" width="13.109375" style="55" customWidth="1"/>
    <col min="2057" max="2272" width="9" style="55"/>
    <col min="2273" max="2273" width="5" style="55" customWidth="1"/>
    <col min="2274" max="2274" width="15" style="55" customWidth="1"/>
    <col min="2275" max="2276" width="14.6640625" style="55" customWidth="1"/>
    <col min="2277" max="2277" width="6.21875" style="55" customWidth="1"/>
    <col min="2278" max="2280" width="10.109375" style="55" customWidth="1"/>
    <col min="2281" max="2281" width="10.44140625" style="55" customWidth="1"/>
    <col min="2282" max="2304" width="9" style="55"/>
    <col min="2305" max="2305" width="6.44140625" style="55" customWidth="1"/>
    <col min="2306" max="2306" width="12.21875" style="55" customWidth="1"/>
    <col min="2307" max="2307" width="28.21875" style="55" customWidth="1"/>
    <col min="2308" max="2308" width="13.77734375" style="55" customWidth="1"/>
    <col min="2309" max="2309" width="5.6640625" style="55" customWidth="1"/>
    <col min="2310" max="2311" width="9.33203125" style="55" customWidth="1"/>
    <col min="2312" max="2312" width="13.109375" style="55" customWidth="1"/>
    <col min="2313" max="2528" width="9" style="55"/>
    <col min="2529" max="2529" width="5" style="55" customWidth="1"/>
    <col min="2530" max="2530" width="15" style="55" customWidth="1"/>
    <col min="2531" max="2532" width="14.6640625" style="55" customWidth="1"/>
    <col min="2533" max="2533" width="6.21875" style="55" customWidth="1"/>
    <col min="2534" max="2536" width="10.109375" style="55" customWidth="1"/>
    <col min="2537" max="2537" width="10.44140625" style="55" customWidth="1"/>
    <col min="2538" max="2560" width="9" style="55"/>
    <col min="2561" max="2561" width="6.44140625" style="55" customWidth="1"/>
    <col min="2562" max="2562" width="12.21875" style="55" customWidth="1"/>
    <col min="2563" max="2563" width="28.21875" style="55" customWidth="1"/>
    <col min="2564" max="2564" width="13.77734375" style="55" customWidth="1"/>
    <col min="2565" max="2565" width="5.6640625" style="55" customWidth="1"/>
    <col min="2566" max="2567" width="9.33203125" style="55" customWidth="1"/>
    <col min="2568" max="2568" width="13.109375" style="55" customWidth="1"/>
    <col min="2569" max="2784" width="9" style="55"/>
    <col min="2785" max="2785" width="5" style="55" customWidth="1"/>
    <col min="2786" max="2786" width="15" style="55" customWidth="1"/>
    <col min="2787" max="2788" width="14.6640625" style="55" customWidth="1"/>
    <col min="2789" max="2789" width="6.21875" style="55" customWidth="1"/>
    <col min="2790" max="2792" width="10.109375" style="55" customWidth="1"/>
    <col min="2793" max="2793" width="10.44140625" style="55" customWidth="1"/>
    <col min="2794" max="2816" width="9" style="55"/>
    <col min="2817" max="2817" width="6.44140625" style="55" customWidth="1"/>
    <col min="2818" max="2818" width="12.21875" style="55" customWidth="1"/>
    <col min="2819" max="2819" width="28.21875" style="55" customWidth="1"/>
    <col min="2820" max="2820" width="13.77734375" style="55" customWidth="1"/>
    <col min="2821" max="2821" width="5.6640625" style="55" customWidth="1"/>
    <col min="2822" max="2823" width="9.33203125" style="55" customWidth="1"/>
    <col min="2824" max="2824" width="13.109375" style="55" customWidth="1"/>
    <col min="2825" max="3040" width="9" style="55"/>
    <col min="3041" max="3041" width="5" style="55" customWidth="1"/>
    <col min="3042" max="3042" width="15" style="55" customWidth="1"/>
    <col min="3043" max="3044" width="14.6640625" style="55" customWidth="1"/>
    <col min="3045" max="3045" width="6.21875" style="55" customWidth="1"/>
    <col min="3046" max="3048" width="10.109375" style="55" customWidth="1"/>
    <col min="3049" max="3049" width="10.44140625" style="55" customWidth="1"/>
    <col min="3050" max="3072" width="9" style="55"/>
    <col min="3073" max="3073" width="6.44140625" style="55" customWidth="1"/>
    <col min="3074" max="3074" width="12.21875" style="55" customWidth="1"/>
    <col min="3075" max="3075" width="28.21875" style="55" customWidth="1"/>
    <col min="3076" max="3076" width="13.77734375" style="55" customWidth="1"/>
    <col min="3077" max="3077" width="5.6640625" style="55" customWidth="1"/>
    <col min="3078" max="3079" width="9.33203125" style="55" customWidth="1"/>
    <col min="3080" max="3080" width="13.109375" style="55" customWidth="1"/>
    <col min="3081" max="3296" width="9" style="55"/>
    <col min="3297" max="3297" width="5" style="55" customWidth="1"/>
    <col min="3298" max="3298" width="15" style="55" customWidth="1"/>
    <col min="3299" max="3300" width="14.6640625" style="55" customWidth="1"/>
    <col min="3301" max="3301" width="6.21875" style="55" customWidth="1"/>
    <col min="3302" max="3304" width="10.109375" style="55" customWidth="1"/>
    <col min="3305" max="3305" width="10.44140625" style="55" customWidth="1"/>
    <col min="3306" max="3328" width="9" style="55"/>
    <col min="3329" max="3329" width="6.44140625" style="55" customWidth="1"/>
    <col min="3330" max="3330" width="12.21875" style="55" customWidth="1"/>
    <col min="3331" max="3331" width="28.21875" style="55" customWidth="1"/>
    <col min="3332" max="3332" width="13.77734375" style="55" customWidth="1"/>
    <col min="3333" max="3333" width="5.6640625" style="55" customWidth="1"/>
    <col min="3334" max="3335" width="9.33203125" style="55" customWidth="1"/>
    <col min="3336" max="3336" width="13.109375" style="55" customWidth="1"/>
    <col min="3337" max="3552" width="9" style="55"/>
    <col min="3553" max="3553" width="5" style="55" customWidth="1"/>
    <col min="3554" max="3554" width="15" style="55" customWidth="1"/>
    <col min="3555" max="3556" width="14.6640625" style="55" customWidth="1"/>
    <col min="3557" max="3557" width="6.21875" style="55" customWidth="1"/>
    <col min="3558" max="3560" width="10.109375" style="55" customWidth="1"/>
    <col min="3561" max="3561" width="10.44140625" style="55" customWidth="1"/>
    <col min="3562" max="3584" width="9" style="55"/>
    <col min="3585" max="3585" width="6.44140625" style="55" customWidth="1"/>
    <col min="3586" max="3586" width="12.21875" style="55" customWidth="1"/>
    <col min="3587" max="3587" width="28.21875" style="55" customWidth="1"/>
    <col min="3588" max="3588" width="13.77734375" style="55" customWidth="1"/>
    <col min="3589" max="3589" width="5.6640625" style="55" customWidth="1"/>
    <col min="3590" max="3591" width="9.33203125" style="55" customWidth="1"/>
    <col min="3592" max="3592" width="13.109375" style="55" customWidth="1"/>
    <col min="3593" max="3808" width="9" style="55"/>
    <col min="3809" max="3809" width="5" style="55" customWidth="1"/>
    <col min="3810" max="3810" width="15" style="55" customWidth="1"/>
    <col min="3811" max="3812" width="14.6640625" style="55" customWidth="1"/>
    <col min="3813" max="3813" width="6.21875" style="55" customWidth="1"/>
    <col min="3814" max="3816" width="10.109375" style="55" customWidth="1"/>
    <col min="3817" max="3817" width="10.44140625" style="55" customWidth="1"/>
    <col min="3818" max="3840" width="9" style="55"/>
    <col min="3841" max="3841" width="6.44140625" style="55" customWidth="1"/>
    <col min="3842" max="3842" width="12.21875" style="55" customWidth="1"/>
    <col min="3843" max="3843" width="28.21875" style="55" customWidth="1"/>
    <col min="3844" max="3844" width="13.77734375" style="55" customWidth="1"/>
    <col min="3845" max="3845" width="5.6640625" style="55" customWidth="1"/>
    <col min="3846" max="3847" width="9.33203125" style="55" customWidth="1"/>
    <col min="3848" max="3848" width="13.109375" style="55" customWidth="1"/>
    <col min="3849" max="4064" width="9" style="55"/>
    <col min="4065" max="4065" width="5" style="55" customWidth="1"/>
    <col min="4066" max="4066" width="15" style="55" customWidth="1"/>
    <col min="4067" max="4068" width="14.6640625" style="55" customWidth="1"/>
    <col min="4069" max="4069" width="6.21875" style="55" customWidth="1"/>
    <col min="4070" max="4072" width="10.109375" style="55" customWidth="1"/>
    <col min="4073" max="4073" width="10.44140625" style="55" customWidth="1"/>
    <col min="4074" max="4096" width="9" style="55"/>
    <col min="4097" max="4097" width="6.44140625" style="55" customWidth="1"/>
    <col min="4098" max="4098" width="12.21875" style="55" customWidth="1"/>
    <col min="4099" max="4099" width="28.21875" style="55" customWidth="1"/>
    <col min="4100" max="4100" width="13.77734375" style="55" customWidth="1"/>
    <col min="4101" max="4101" width="5.6640625" style="55" customWidth="1"/>
    <col min="4102" max="4103" width="9.33203125" style="55" customWidth="1"/>
    <col min="4104" max="4104" width="13.109375" style="55" customWidth="1"/>
    <col min="4105" max="4320" width="9" style="55"/>
    <col min="4321" max="4321" width="5" style="55" customWidth="1"/>
    <col min="4322" max="4322" width="15" style="55" customWidth="1"/>
    <col min="4323" max="4324" width="14.6640625" style="55" customWidth="1"/>
    <col min="4325" max="4325" width="6.21875" style="55" customWidth="1"/>
    <col min="4326" max="4328" width="10.109375" style="55" customWidth="1"/>
    <col min="4329" max="4329" width="10.44140625" style="55" customWidth="1"/>
    <col min="4330" max="4352" width="9" style="55"/>
    <col min="4353" max="4353" width="6.44140625" style="55" customWidth="1"/>
    <col min="4354" max="4354" width="12.21875" style="55" customWidth="1"/>
    <col min="4355" max="4355" width="28.21875" style="55" customWidth="1"/>
    <col min="4356" max="4356" width="13.77734375" style="55" customWidth="1"/>
    <col min="4357" max="4357" width="5.6640625" style="55" customWidth="1"/>
    <col min="4358" max="4359" width="9.33203125" style="55" customWidth="1"/>
    <col min="4360" max="4360" width="13.109375" style="55" customWidth="1"/>
    <col min="4361" max="4576" width="9" style="55"/>
    <col min="4577" max="4577" width="5" style="55" customWidth="1"/>
    <col min="4578" max="4578" width="15" style="55" customWidth="1"/>
    <col min="4579" max="4580" width="14.6640625" style="55" customWidth="1"/>
    <col min="4581" max="4581" width="6.21875" style="55" customWidth="1"/>
    <col min="4582" max="4584" width="10.109375" style="55" customWidth="1"/>
    <col min="4585" max="4585" width="10.44140625" style="55" customWidth="1"/>
    <col min="4586" max="4608" width="9" style="55"/>
    <col min="4609" max="4609" width="6.44140625" style="55" customWidth="1"/>
    <col min="4610" max="4610" width="12.21875" style="55" customWidth="1"/>
    <col min="4611" max="4611" width="28.21875" style="55" customWidth="1"/>
    <col min="4612" max="4612" width="13.77734375" style="55" customWidth="1"/>
    <col min="4613" max="4613" width="5.6640625" style="55" customWidth="1"/>
    <col min="4614" max="4615" width="9.33203125" style="55" customWidth="1"/>
    <col min="4616" max="4616" width="13.109375" style="55" customWidth="1"/>
    <col min="4617" max="4832" width="9" style="55"/>
    <col min="4833" max="4833" width="5" style="55" customWidth="1"/>
    <col min="4834" max="4834" width="15" style="55" customWidth="1"/>
    <col min="4835" max="4836" width="14.6640625" style="55" customWidth="1"/>
    <col min="4837" max="4837" width="6.21875" style="55" customWidth="1"/>
    <col min="4838" max="4840" width="10.109375" style="55" customWidth="1"/>
    <col min="4841" max="4841" width="10.44140625" style="55" customWidth="1"/>
    <col min="4842" max="4864" width="9" style="55"/>
    <col min="4865" max="4865" width="6.44140625" style="55" customWidth="1"/>
    <col min="4866" max="4866" width="12.21875" style="55" customWidth="1"/>
    <col min="4867" max="4867" width="28.21875" style="55" customWidth="1"/>
    <col min="4868" max="4868" width="13.77734375" style="55" customWidth="1"/>
    <col min="4869" max="4869" width="5.6640625" style="55" customWidth="1"/>
    <col min="4870" max="4871" width="9.33203125" style="55" customWidth="1"/>
    <col min="4872" max="4872" width="13.109375" style="55" customWidth="1"/>
    <col min="4873" max="5088" width="9" style="55"/>
    <col min="5089" max="5089" width="5" style="55" customWidth="1"/>
    <col min="5090" max="5090" width="15" style="55" customWidth="1"/>
    <col min="5091" max="5092" width="14.6640625" style="55" customWidth="1"/>
    <col min="5093" max="5093" width="6.21875" style="55" customWidth="1"/>
    <col min="5094" max="5096" width="10.109375" style="55" customWidth="1"/>
    <col min="5097" max="5097" width="10.44140625" style="55" customWidth="1"/>
    <col min="5098" max="5120" width="9" style="55"/>
    <col min="5121" max="5121" width="6.44140625" style="55" customWidth="1"/>
    <col min="5122" max="5122" width="12.21875" style="55" customWidth="1"/>
    <col min="5123" max="5123" width="28.21875" style="55" customWidth="1"/>
    <col min="5124" max="5124" width="13.77734375" style="55" customWidth="1"/>
    <col min="5125" max="5125" width="5.6640625" style="55" customWidth="1"/>
    <col min="5126" max="5127" width="9.33203125" style="55" customWidth="1"/>
    <col min="5128" max="5128" width="13.109375" style="55" customWidth="1"/>
    <col min="5129" max="5344" width="9" style="55"/>
    <col min="5345" max="5345" width="5" style="55" customWidth="1"/>
    <col min="5346" max="5346" width="15" style="55" customWidth="1"/>
    <col min="5347" max="5348" width="14.6640625" style="55" customWidth="1"/>
    <col min="5349" max="5349" width="6.21875" style="55" customWidth="1"/>
    <col min="5350" max="5352" width="10.109375" style="55" customWidth="1"/>
    <col min="5353" max="5353" width="10.44140625" style="55" customWidth="1"/>
    <col min="5354" max="5376" width="9" style="55"/>
    <col min="5377" max="5377" width="6.44140625" style="55" customWidth="1"/>
    <col min="5378" max="5378" width="12.21875" style="55" customWidth="1"/>
    <col min="5379" max="5379" width="28.21875" style="55" customWidth="1"/>
    <col min="5380" max="5380" width="13.77734375" style="55" customWidth="1"/>
    <col min="5381" max="5381" width="5.6640625" style="55" customWidth="1"/>
    <col min="5382" max="5383" width="9.33203125" style="55" customWidth="1"/>
    <col min="5384" max="5384" width="13.109375" style="55" customWidth="1"/>
    <col min="5385" max="5600" width="9" style="55"/>
    <col min="5601" max="5601" width="5" style="55" customWidth="1"/>
    <col min="5602" max="5602" width="15" style="55" customWidth="1"/>
    <col min="5603" max="5604" width="14.6640625" style="55" customWidth="1"/>
    <col min="5605" max="5605" width="6.21875" style="55" customWidth="1"/>
    <col min="5606" max="5608" width="10.109375" style="55" customWidth="1"/>
    <col min="5609" max="5609" width="10.44140625" style="55" customWidth="1"/>
    <col min="5610" max="5632" width="9" style="55"/>
    <col min="5633" max="5633" width="6.44140625" style="55" customWidth="1"/>
    <col min="5634" max="5634" width="12.21875" style="55" customWidth="1"/>
    <col min="5635" max="5635" width="28.21875" style="55" customWidth="1"/>
    <col min="5636" max="5636" width="13.77734375" style="55" customWidth="1"/>
    <col min="5637" max="5637" width="5.6640625" style="55" customWidth="1"/>
    <col min="5638" max="5639" width="9.33203125" style="55" customWidth="1"/>
    <col min="5640" max="5640" width="13.109375" style="55" customWidth="1"/>
    <col min="5641" max="5856" width="9" style="55"/>
    <col min="5857" max="5857" width="5" style="55" customWidth="1"/>
    <col min="5858" max="5858" width="15" style="55" customWidth="1"/>
    <col min="5859" max="5860" width="14.6640625" style="55" customWidth="1"/>
    <col min="5861" max="5861" width="6.21875" style="55" customWidth="1"/>
    <col min="5862" max="5864" width="10.109375" style="55" customWidth="1"/>
    <col min="5865" max="5865" width="10.44140625" style="55" customWidth="1"/>
    <col min="5866" max="5888" width="9" style="55"/>
    <col min="5889" max="5889" width="6.44140625" style="55" customWidth="1"/>
    <col min="5890" max="5890" width="12.21875" style="55" customWidth="1"/>
    <col min="5891" max="5891" width="28.21875" style="55" customWidth="1"/>
    <col min="5892" max="5892" width="13.77734375" style="55" customWidth="1"/>
    <col min="5893" max="5893" width="5.6640625" style="55" customWidth="1"/>
    <col min="5894" max="5895" width="9.33203125" style="55" customWidth="1"/>
    <col min="5896" max="5896" width="13.109375" style="55" customWidth="1"/>
    <col min="5897" max="6112" width="9" style="55"/>
    <col min="6113" max="6113" width="5" style="55" customWidth="1"/>
    <col min="6114" max="6114" width="15" style="55" customWidth="1"/>
    <col min="6115" max="6116" width="14.6640625" style="55" customWidth="1"/>
    <col min="6117" max="6117" width="6.21875" style="55" customWidth="1"/>
    <col min="6118" max="6120" width="10.109375" style="55" customWidth="1"/>
    <col min="6121" max="6121" width="10.44140625" style="55" customWidth="1"/>
    <col min="6122" max="6144" width="9" style="55"/>
    <col min="6145" max="6145" width="6.44140625" style="55" customWidth="1"/>
    <col min="6146" max="6146" width="12.21875" style="55" customWidth="1"/>
    <col min="6147" max="6147" width="28.21875" style="55" customWidth="1"/>
    <col min="6148" max="6148" width="13.77734375" style="55" customWidth="1"/>
    <col min="6149" max="6149" width="5.6640625" style="55" customWidth="1"/>
    <col min="6150" max="6151" width="9.33203125" style="55" customWidth="1"/>
    <col min="6152" max="6152" width="13.109375" style="55" customWidth="1"/>
    <col min="6153" max="6368" width="9" style="55"/>
    <col min="6369" max="6369" width="5" style="55" customWidth="1"/>
    <col min="6370" max="6370" width="15" style="55" customWidth="1"/>
    <col min="6371" max="6372" width="14.6640625" style="55" customWidth="1"/>
    <col min="6373" max="6373" width="6.21875" style="55" customWidth="1"/>
    <col min="6374" max="6376" width="10.109375" style="55" customWidth="1"/>
    <col min="6377" max="6377" width="10.44140625" style="55" customWidth="1"/>
    <col min="6378" max="6400" width="9" style="55"/>
    <col min="6401" max="6401" width="6.44140625" style="55" customWidth="1"/>
    <col min="6402" max="6402" width="12.21875" style="55" customWidth="1"/>
    <col min="6403" max="6403" width="28.21875" style="55" customWidth="1"/>
    <col min="6404" max="6404" width="13.77734375" style="55" customWidth="1"/>
    <col min="6405" max="6405" width="5.6640625" style="55" customWidth="1"/>
    <col min="6406" max="6407" width="9.33203125" style="55" customWidth="1"/>
    <col min="6408" max="6408" width="13.109375" style="55" customWidth="1"/>
    <col min="6409" max="6624" width="9" style="55"/>
    <col min="6625" max="6625" width="5" style="55" customWidth="1"/>
    <col min="6626" max="6626" width="15" style="55" customWidth="1"/>
    <col min="6627" max="6628" width="14.6640625" style="55" customWidth="1"/>
    <col min="6629" max="6629" width="6.21875" style="55" customWidth="1"/>
    <col min="6630" max="6632" width="10.109375" style="55" customWidth="1"/>
    <col min="6633" max="6633" width="10.44140625" style="55" customWidth="1"/>
    <col min="6634" max="6656" width="9" style="55"/>
    <col min="6657" max="6657" width="6.44140625" style="55" customWidth="1"/>
    <col min="6658" max="6658" width="12.21875" style="55" customWidth="1"/>
    <col min="6659" max="6659" width="28.21875" style="55" customWidth="1"/>
    <col min="6660" max="6660" width="13.77734375" style="55" customWidth="1"/>
    <col min="6661" max="6661" width="5.6640625" style="55" customWidth="1"/>
    <col min="6662" max="6663" width="9.33203125" style="55" customWidth="1"/>
    <col min="6664" max="6664" width="13.109375" style="55" customWidth="1"/>
    <col min="6665" max="6880" width="9" style="55"/>
    <col min="6881" max="6881" width="5" style="55" customWidth="1"/>
    <col min="6882" max="6882" width="15" style="55" customWidth="1"/>
    <col min="6883" max="6884" width="14.6640625" style="55" customWidth="1"/>
    <col min="6885" max="6885" width="6.21875" style="55" customWidth="1"/>
    <col min="6886" max="6888" width="10.109375" style="55" customWidth="1"/>
    <col min="6889" max="6889" width="10.44140625" style="55" customWidth="1"/>
    <col min="6890" max="6912" width="9" style="55"/>
    <col min="6913" max="6913" width="6.44140625" style="55" customWidth="1"/>
    <col min="6914" max="6914" width="12.21875" style="55" customWidth="1"/>
    <col min="6915" max="6915" width="28.21875" style="55" customWidth="1"/>
    <col min="6916" max="6916" width="13.77734375" style="55" customWidth="1"/>
    <col min="6917" max="6917" width="5.6640625" style="55" customWidth="1"/>
    <col min="6918" max="6919" width="9.33203125" style="55" customWidth="1"/>
    <col min="6920" max="6920" width="13.109375" style="55" customWidth="1"/>
    <col min="6921" max="7136" width="9" style="55"/>
    <col min="7137" max="7137" width="5" style="55" customWidth="1"/>
    <col min="7138" max="7138" width="15" style="55" customWidth="1"/>
    <col min="7139" max="7140" width="14.6640625" style="55" customWidth="1"/>
    <col min="7141" max="7141" width="6.21875" style="55" customWidth="1"/>
    <col min="7142" max="7144" width="10.109375" style="55" customWidth="1"/>
    <col min="7145" max="7145" width="10.44140625" style="55" customWidth="1"/>
    <col min="7146" max="7168" width="9" style="55"/>
    <col min="7169" max="7169" width="6.44140625" style="55" customWidth="1"/>
    <col min="7170" max="7170" width="12.21875" style="55" customWidth="1"/>
    <col min="7171" max="7171" width="28.21875" style="55" customWidth="1"/>
    <col min="7172" max="7172" width="13.77734375" style="55" customWidth="1"/>
    <col min="7173" max="7173" width="5.6640625" style="55" customWidth="1"/>
    <col min="7174" max="7175" width="9.33203125" style="55" customWidth="1"/>
    <col min="7176" max="7176" width="13.109375" style="55" customWidth="1"/>
    <col min="7177" max="7392" width="9" style="55"/>
    <col min="7393" max="7393" width="5" style="55" customWidth="1"/>
    <col min="7394" max="7394" width="15" style="55" customWidth="1"/>
    <col min="7395" max="7396" width="14.6640625" style="55" customWidth="1"/>
    <col min="7397" max="7397" width="6.21875" style="55" customWidth="1"/>
    <col min="7398" max="7400" width="10.109375" style="55" customWidth="1"/>
    <col min="7401" max="7401" width="10.44140625" style="55" customWidth="1"/>
    <col min="7402" max="7424" width="9" style="55"/>
    <col min="7425" max="7425" width="6.44140625" style="55" customWidth="1"/>
    <col min="7426" max="7426" width="12.21875" style="55" customWidth="1"/>
    <col min="7427" max="7427" width="28.21875" style="55" customWidth="1"/>
    <col min="7428" max="7428" width="13.77734375" style="55" customWidth="1"/>
    <col min="7429" max="7429" width="5.6640625" style="55" customWidth="1"/>
    <col min="7430" max="7431" width="9.33203125" style="55" customWidth="1"/>
    <col min="7432" max="7432" width="13.109375" style="55" customWidth="1"/>
    <col min="7433" max="7648" width="9" style="55"/>
    <col min="7649" max="7649" width="5" style="55" customWidth="1"/>
    <col min="7650" max="7650" width="15" style="55" customWidth="1"/>
    <col min="7651" max="7652" width="14.6640625" style="55" customWidth="1"/>
    <col min="7653" max="7653" width="6.21875" style="55" customWidth="1"/>
    <col min="7654" max="7656" width="10.109375" style="55" customWidth="1"/>
    <col min="7657" max="7657" width="10.44140625" style="55" customWidth="1"/>
    <col min="7658" max="7680" width="9" style="55"/>
    <col min="7681" max="7681" width="6.44140625" style="55" customWidth="1"/>
    <col min="7682" max="7682" width="12.21875" style="55" customWidth="1"/>
    <col min="7683" max="7683" width="28.21875" style="55" customWidth="1"/>
    <col min="7684" max="7684" width="13.77734375" style="55" customWidth="1"/>
    <col min="7685" max="7685" width="5.6640625" style="55" customWidth="1"/>
    <col min="7686" max="7687" width="9.33203125" style="55" customWidth="1"/>
    <col min="7688" max="7688" width="13.109375" style="55" customWidth="1"/>
    <col min="7689" max="7904" width="9" style="55"/>
    <col min="7905" max="7905" width="5" style="55" customWidth="1"/>
    <col min="7906" max="7906" width="15" style="55" customWidth="1"/>
    <col min="7907" max="7908" width="14.6640625" style="55" customWidth="1"/>
    <col min="7909" max="7909" width="6.21875" style="55" customWidth="1"/>
    <col min="7910" max="7912" width="10.109375" style="55" customWidth="1"/>
    <col min="7913" max="7913" width="10.44140625" style="55" customWidth="1"/>
    <col min="7914" max="7936" width="9" style="55"/>
    <col min="7937" max="7937" width="6.44140625" style="55" customWidth="1"/>
    <col min="7938" max="7938" width="12.21875" style="55" customWidth="1"/>
    <col min="7939" max="7939" width="28.21875" style="55" customWidth="1"/>
    <col min="7940" max="7940" width="13.77734375" style="55" customWidth="1"/>
    <col min="7941" max="7941" width="5.6640625" style="55" customWidth="1"/>
    <col min="7942" max="7943" width="9.33203125" style="55" customWidth="1"/>
    <col min="7944" max="7944" width="13.109375" style="55" customWidth="1"/>
    <col min="7945" max="8160" width="9" style="55"/>
    <col min="8161" max="8161" width="5" style="55" customWidth="1"/>
    <col min="8162" max="8162" width="15" style="55" customWidth="1"/>
    <col min="8163" max="8164" width="14.6640625" style="55" customWidth="1"/>
    <col min="8165" max="8165" width="6.21875" style="55" customWidth="1"/>
    <col min="8166" max="8168" width="10.109375" style="55" customWidth="1"/>
    <col min="8169" max="8169" width="10.44140625" style="55" customWidth="1"/>
    <col min="8170" max="8192" width="9" style="55"/>
    <col min="8193" max="8193" width="6.44140625" style="55" customWidth="1"/>
    <col min="8194" max="8194" width="12.21875" style="55" customWidth="1"/>
    <col min="8195" max="8195" width="28.21875" style="55" customWidth="1"/>
    <col min="8196" max="8196" width="13.77734375" style="55" customWidth="1"/>
    <col min="8197" max="8197" width="5.6640625" style="55" customWidth="1"/>
    <col min="8198" max="8199" width="9.33203125" style="55" customWidth="1"/>
    <col min="8200" max="8200" width="13.109375" style="55" customWidth="1"/>
    <col min="8201" max="8416" width="9" style="55"/>
    <col min="8417" max="8417" width="5" style="55" customWidth="1"/>
    <col min="8418" max="8418" width="15" style="55" customWidth="1"/>
    <col min="8419" max="8420" width="14.6640625" style="55" customWidth="1"/>
    <col min="8421" max="8421" width="6.21875" style="55" customWidth="1"/>
    <col min="8422" max="8424" width="10.109375" style="55" customWidth="1"/>
    <col min="8425" max="8425" width="10.44140625" style="55" customWidth="1"/>
    <col min="8426" max="8448" width="9" style="55"/>
    <col min="8449" max="8449" width="6.44140625" style="55" customWidth="1"/>
    <col min="8450" max="8450" width="12.21875" style="55" customWidth="1"/>
    <col min="8451" max="8451" width="28.21875" style="55" customWidth="1"/>
    <col min="8452" max="8452" width="13.77734375" style="55" customWidth="1"/>
    <col min="8453" max="8453" width="5.6640625" style="55" customWidth="1"/>
    <col min="8454" max="8455" width="9.33203125" style="55" customWidth="1"/>
    <col min="8456" max="8456" width="13.109375" style="55" customWidth="1"/>
    <col min="8457" max="8672" width="9" style="55"/>
    <col min="8673" max="8673" width="5" style="55" customWidth="1"/>
    <col min="8674" max="8674" width="15" style="55" customWidth="1"/>
    <col min="8675" max="8676" width="14.6640625" style="55" customWidth="1"/>
    <col min="8677" max="8677" width="6.21875" style="55" customWidth="1"/>
    <col min="8678" max="8680" width="10.109375" style="55" customWidth="1"/>
    <col min="8681" max="8681" width="10.44140625" style="55" customWidth="1"/>
    <col min="8682" max="8704" width="9" style="55"/>
    <col min="8705" max="8705" width="6.44140625" style="55" customWidth="1"/>
    <col min="8706" max="8706" width="12.21875" style="55" customWidth="1"/>
    <col min="8707" max="8707" width="28.21875" style="55" customWidth="1"/>
    <col min="8708" max="8708" width="13.77734375" style="55" customWidth="1"/>
    <col min="8709" max="8709" width="5.6640625" style="55" customWidth="1"/>
    <col min="8710" max="8711" width="9.33203125" style="55" customWidth="1"/>
    <col min="8712" max="8712" width="13.109375" style="55" customWidth="1"/>
    <col min="8713" max="8928" width="9" style="55"/>
    <col min="8929" max="8929" width="5" style="55" customWidth="1"/>
    <col min="8930" max="8930" width="15" style="55" customWidth="1"/>
    <col min="8931" max="8932" width="14.6640625" style="55" customWidth="1"/>
    <col min="8933" max="8933" width="6.21875" style="55" customWidth="1"/>
    <col min="8934" max="8936" width="10.109375" style="55" customWidth="1"/>
    <col min="8937" max="8937" width="10.44140625" style="55" customWidth="1"/>
    <col min="8938" max="8960" width="9" style="55"/>
    <col min="8961" max="8961" width="6.44140625" style="55" customWidth="1"/>
    <col min="8962" max="8962" width="12.21875" style="55" customWidth="1"/>
    <col min="8963" max="8963" width="28.21875" style="55" customWidth="1"/>
    <col min="8964" max="8964" width="13.77734375" style="55" customWidth="1"/>
    <col min="8965" max="8965" width="5.6640625" style="55" customWidth="1"/>
    <col min="8966" max="8967" width="9.33203125" style="55" customWidth="1"/>
    <col min="8968" max="8968" width="13.109375" style="55" customWidth="1"/>
    <col min="8969" max="9184" width="9" style="55"/>
    <col min="9185" max="9185" width="5" style="55" customWidth="1"/>
    <col min="9186" max="9186" width="15" style="55" customWidth="1"/>
    <col min="9187" max="9188" width="14.6640625" style="55" customWidth="1"/>
    <col min="9189" max="9189" width="6.21875" style="55" customWidth="1"/>
    <col min="9190" max="9192" width="10.109375" style="55" customWidth="1"/>
    <col min="9193" max="9193" width="10.44140625" style="55" customWidth="1"/>
    <col min="9194" max="9216" width="9" style="55"/>
    <col min="9217" max="9217" width="6.44140625" style="55" customWidth="1"/>
    <col min="9218" max="9218" width="12.21875" style="55" customWidth="1"/>
    <col min="9219" max="9219" width="28.21875" style="55" customWidth="1"/>
    <col min="9220" max="9220" width="13.77734375" style="55" customWidth="1"/>
    <col min="9221" max="9221" width="5.6640625" style="55" customWidth="1"/>
    <col min="9222" max="9223" width="9.33203125" style="55" customWidth="1"/>
    <col min="9224" max="9224" width="13.109375" style="55" customWidth="1"/>
    <col min="9225" max="9440" width="9" style="55"/>
    <col min="9441" max="9441" width="5" style="55" customWidth="1"/>
    <col min="9442" max="9442" width="15" style="55" customWidth="1"/>
    <col min="9443" max="9444" width="14.6640625" style="55" customWidth="1"/>
    <col min="9445" max="9445" width="6.21875" style="55" customWidth="1"/>
    <col min="9446" max="9448" width="10.109375" style="55" customWidth="1"/>
    <col min="9449" max="9449" width="10.44140625" style="55" customWidth="1"/>
    <col min="9450" max="9472" width="9" style="55"/>
    <col min="9473" max="9473" width="6.44140625" style="55" customWidth="1"/>
    <col min="9474" max="9474" width="12.21875" style="55" customWidth="1"/>
    <col min="9475" max="9475" width="28.21875" style="55" customWidth="1"/>
    <col min="9476" max="9476" width="13.77734375" style="55" customWidth="1"/>
    <col min="9477" max="9477" width="5.6640625" style="55" customWidth="1"/>
    <col min="9478" max="9479" width="9.33203125" style="55" customWidth="1"/>
    <col min="9480" max="9480" width="13.109375" style="55" customWidth="1"/>
    <col min="9481" max="9696" width="9" style="55"/>
    <col min="9697" max="9697" width="5" style="55" customWidth="1"/>
    <col min="9698" max="9698" width="15" style="55" customWidth="1"/>
    <col min="9699" max="9700" width="14.6640625" style="55" customWidth="1"/>
    <col min="9701" max="9701" width="6.21875" style="55" customWidth="1"/>
    <col min="9702" max="9704" width="10.109375" style="55" customWidth="1"/>
    <col min="9705" max="9705" width="10.44140625" style="55" customWidth="1"/>
    <col min="9706" max="9728" width="9" style="55"/>
    <col min="9729" max="9729" width="6.44140625" style="55" customWidth="1"/>
    <col min="9730" max="9730" width="12.21875" style="55" customWidth="1"/>
    <col min="9731" max="9731" width="28.21875" style="55" customWidth="1"/>
    <col min="9732" max="9732" width="13.77734375" style="55" customWidth="1"/>
    <col min="9733" max="9733" width="5.6640625" style="55" customWidth="1"/>
    <col min="9734" max="9735" width="9.33203125" style="55" customWidth="1"/>
    <col min="9736" max="9736" width="13.109375" style="55" customWidth="1"/>
    <col min="9737" max="9952" width="9" style="55"/>
    <col min="9953" max="9953" width="5" style="55" customWidth="1"/>
    <col min="9954" max="9954" width="15" style="55" customWidth="1"/>
    <col min="9955" max="9956" width="14.6640625" style="55" customWidth="1"/>
    <col min="9957" max="9957" width="6.21875" style="55" customWidth="1"/>
    <col min="9958" max="9960" width="10.109375" style="55" customWidth="1"/>
    <col min="9961" max="9961" width="10.44140625" style="55" customWidth="1"/>
    <col min="9962" max="9984" width="9" style="55"/>
    <col min="9985" max="9985" width="6.44140625" style="55" customWidth="1"/>
    <col min="9986" max="9986" width="12.21875" style="55" customWidth="1"/>
    <col min="9987" max="9987" width="28.21875" style="55" customWidth="1"/>
    <col min="9988" max="9988" width="13.77734375" style="55" customWidth="1"/>
    <col min="9989" max="9989" width="5.6640625" style="55" customWidth="1"/>
    <col min="9990" max="9991" width="9.33203125" style="55" customWidth="1"/>
    <col min="9992" max="9992" width="13.109375" style="55" customWidth="1"/>
    <col min="9993" max="10208" width="9" style="55"/>
    <col min="10209" max="10209" width="5" style="55" customWidth="1"/>
    <col min="10210" max="10210" width="15" style="55" customWidth="1"/>
    <col min="10211" max="10212" width="14.6640625" style="55" customWidth="1"/>
    <col min="10213" max="10213" width="6.21875" style="55" customWidth="1"/>
    <col min="10214" max="10216" width="10.109375" style="55" customWidth="1"/>
    <col min="10217" max="10217" width="10.44140625" style="55" customWidth="1"/>
    <col min="10218" max="10240" width="9" style="55"/>
    <col min="10241" max="10241" width="6.44140625" style="55" customWidth="1"/>
    <col min="10242" max="10242" width="12.21875" style="55" customWidth="1"/>
    <col min="10243" max="10243" width="28.21875" style="55" customWidth="1"/>
    <col min="10244" max="10244" width="13.77734375" style="55" customWidth="1"/>
    <col min="10245" max="10245" width="5.6640625" style="55" customWidth="1"/>
    <col min="10246" max="10247" width="9.33203125" style="55" customWidth="1"/>
    <col min="10248" max="10248" width="13.109375" style="55" customWidth="1"/>
    <col min="10249" max="10464" width="9" style="55"/>
    <col min="10465" max="10465" width="5" style="55" customWidth="1"/>
    <col min="10466" max="10466" width="15" style="55" customWidth="1"/>
    <col min="10467" max="10468" width="14.6640625" style="55" customWidth="1"/>
    <col min="10469" max="10469" width="6.21875" style="55" customWidth="1"/>
    <col min="10470" max="10472" width="10.109375" style="55" customWidth="1"/>
    <col min="10473" max="10473" width="10.44140625" style="55" customWidth="1"/>
    <col min="10474" max="10496" width="9" style="55"/>
    <col min="10497" max="10497" width="6.44140625" style="55" customWidth="1"/>
    <col min="10498" max="10498" width="12.21875" style="55" customWidth="1"/>
    <col min="10499" max="10499" width="28.21875" style="55" customWidth="1"/>
    <col min="10500" max="10500" width="13.77734375" style="55" customWidth="1"/>
    <col min="10501" max="10501" width="5.6640625" style="55" customWidth="1"/>
    <col min="10502" max="10503" width="9.33203125" style="55" customWidth="1"/>
    <col min="10504" max="10504" width="13.109375" style="55" customWidth="1"/>
    <col min="10505" max="10720" width="9" style="55"/>
    <col min="10721" max="10721" width="5" style="55" customWidth="1"/>
    <col min="10722" max="10722" width="15" style="55" customWidth="1"/>
    <col min="10723" max="10724" width="14.6640625" style="55" customWidth="1"/>
    <col min="10725" max="10725" width="6.21875" style="55" customWidth="1"/>
    <col min="10726" max="10728" width="10.109375" style="55" customWidth="1"/>
    <col min="10729" max="10729" width="10.44140625" style="55" customWidth="1"/>
    <col min="10730" max="10752" width="9" style="55"/>
    <col min="10753" max="10753" width="6.44140625" style="55" customWidth="1"/>
    <col min="10754" max="10754" width="12.21875" style="55" customWidth="1"/>
    <col min="10755" max="10755" width="28.21875" style="55" customWidth="1"/>
    <col min="10756" max="10756" width="13.77734375" style="55" customWidth="1"/>
    <col min="10757" max="10757" width="5.6640625" style="55" customWidth="1"/>
    <col min="10758" max="10759" width="9.33203125" style="55" customWidth="1"/>
    <col min="10760" max="10760" width="13.109375" style="55" customWidth="1"/>
    <col min="10761" max="10976" width="9" style="55"/>
    <col min="10977" max="10977" width="5" style="55" customWidth="1"/>
    <col min="10978" max="10978" width="15" style="55" customWidth="1"/>
    <col min="10979" max="10980" width="14.6640625" style="55" customWidth="1"/>
    <col min="10981" max="10981" width="6.21875" style="55" customWidth="1"/>
    <col min="10982" max="10984" width="10.109375" style="55" customWidth="1"/>
    <col min="10985" max="10985" width="10.44140625" style="55" customWidth="1"/>
    <col min="10986" max="11008" width="9" style="55"/>
    <col min="11009" max="11009" width="6.44140625" style="55" customWidth="1"/>
    <col min="11010" max="11010" width="12.21875" style="55" customWidth="1"/>
    <col min="11011" max="11011" width="28.21875" style="55" customWidth="1"/>
    <col min="11012" max="11012" width="13.77734375" style="55" customWidth="1"/>
    <col min="11013" max="11013" width="5.6640625" style="55" customWidth="1"/>
    <col min="11014" max="11015" width="9.33203125" style="55" customWidth="1"/>
    <col min="11016" max="11016" width="13.109375" style="55" customWidth="1"/>
    <col min="11017" max="11232" width="9" style="55"/>
    <col min="11233" max="11233" width="5" style="55" customWidth="1"/>
    <col min="11234" max="11234" width="15" style="55" customWidth="1"/>
    <col min="11235" max="11236" width="14.6640625" style="55" customWidth="1"/>
    <col min="11237" max="11237" width="6.21875" style="55" customWidth="1"/>
    <col min="11238" max="11240" width="10.109375" style="55" customWidth="1"/>
    <col min="11241" max="11241" width="10.44140625" style="55" customWidth="1"/>
    <col min="11242" max="11264" width="9" style="55"/>
    <col min="11265" max="11265" width="6.44140625" style="55" customWidth="1"/>
    <col min="11266" max="11266" width="12.21875" style="55" customWidth="1"/>
    <col min="11267" max="11267" width="28.21875" style="55" customWidth="1"/>
    <col min="11268" max="11268" width="13.77734375" style="55" customWidth="1"/>
    <col min="11269" max="11269" width="5.6640625" style="55" customWidth="1"/>
    <col min="11270" max="11271" width="9.33203125" style="55" customWidth="1"/>
    <col min="11272" max="11272" width="13.109375" style="55" customWidth="1"/>
    <col min="11273" max="11488" width="9" style="55"/>
    <col min="11489" max="11489" width="5" style="55" customWidth="1"/>
    <col min="11490" max="11490" width="15" style="55" customWidth="1"/>
    <col min="11491" max="11492" width="14.6640625" style="55" customWidth="1"/>
    <col min="11493" max="11493" width="6.21875" style="55" customWidth="1"/>
    <col min="11494" max="11496" width="10.109375" style="55" customWidth="1"/>
    <col min="11497" max="11497" width="10.44140625" style="55" customWidth="1"/>
    <col min="11498" max="11520" width="9" style="55"/>
    <col min="11521" max="11521" width="6.44140625" style="55" customWidth="1"/>
    <col min="11522" max="11522" width="12.21875" style="55" customWidth="1"/>
    <col min="11523" max="11523" width="28.21875" style="55" customWidth="1"/>
    <col min="11524" max="11524" width="13.77734375" style="55" customWidth="1"/>
    <col min="11525" max="11525" width="5.6640625" style="55" customWidth="1"/>
    <col min="11526" max="11527" width="9.33203125" style="55" customWidth="1"/>
    <col min="11528" max="11528" width="13.109375" style="55" customWidth="1"/>
    <col min="11529" max="11744" width="9" style="55"/>
    <col min="11745" max="11745" width="5" style="55" customWidth="1"/>
    <col min="11746" max="11746" width="15" style="55" customWidth="1"/>
    <col min="11747" max="11748" width="14.6640625" style="55" customWidth="1"/>
    <col min="11749" max="11749" width="6.21875" style="55" customWidth="1"/>
    <col min="11750" max="11752" width="10.109375" style="55" customWidth="1"/>
    <col min="11753" max="11753" width="10.44140625" style="55" customWidth="1"/>
    <col min="11754" max="11776" width="9" style="55"/>
    <col min="11777" max="11777" width="6.44140625" style="55" customWidth="1"/>
    <col min="11778" max="11778" width="12.21875" style="55" customWidth="1"/>
    <col min="11779" max="11779" width="28.21875" style="55" customWidth="1"/>
    <col min="11780" max="11780" width="13.77734375" style="55" customWidth="1"/>
    <col min="11781" max="11781" width="5.6640625" style="55" customWidth="1"/>
    <col min="11782" max="11783" width="9.33203125" style="55" customWidth="1"/>
    <col min="11784" max="11784" width="13.109375" style="55" customWidth="1"/>
    <col min="11785" max="12000" width="9" style="55"/>
    <col min="12001" max="12001" width="5" style="55" customWidth="1"/>
    <col min="12002" max="12002" width="15" style="55" customWidth="1"/>
    <col min="12003" max="12004" width="14.6640625" style="55" customWidth="1"/>
    <col min="12005" max="12005" width="6.21875" style="55" customWidth="1"/>
    <col min="12006" max="12008" width="10.109375" style="55" customWidth="1"/>
    <col min="12009" max="12009" width="10.44140625" style="55" customWidth="1"/>
    <col min="12010" max="12032" width="9" style="55"/>
    <col min="12033" max="12033" width="6.44140625" style="55" customWidth="1"/>
    <col min="12034" max="12034" width="12.21875" style="55" customWidth="1"/>
    <col min="12035" max="12035" width="28.21875" style="55" customWidth="1"/>
    <col min="12036" max="12036" width="13.77734375" style="55" customWidth="1"/>
    <col min="12037" max="12037" width="5.6640625" style="55" customWidth="1"/>
    <col min="12038" max="12039" width="9.33203125" style="55" customWidth="1"/>
    <col min="12040" max="12040" width="13.109375" style="55" customWidth="1"/>
    <col min="12041" max="12256" width="9" style="55"/>
    <col min="12257" max="12257" width="5" style="55" customWidth="1"/>
    <col min="12258" max="12258" width="15" style="55" customWidth="1"/>
    <col min="12259" max="12260" width="14.6640625" style="55" customWidth="1"/>
    <col min="12261" max="12261" width="6.21875" style="55" customWidth="1"/>
    <col min="12262" max="12264" width="10.109375" style="55" customWidth="1"/>
    <col min="12265" max="12265" width="10.44140625" style="55" customWidth="1"/>
    <col min="12266" max="12288" width="9" style="55"/>
    <col min="12289" max="12289" width="6.44140625" style="55" customWidth="1"/>
    <col min="12290" max="12290" width="12.21875" style="55" customWidth="1"/>
    <col min="12291" max="12291" width="28.21875" style="55" customWidth="1"/>
    <col min="12292" max="12292" width="13.77734375" style="55" customWidth="1"/>
    <col min="12293" max="12293" width="5.6640625" style="55" customWidth="1"/>
    <col min="12294" max="12295" width="9.33203125" style="55" customWidth="1"/>
    <col min="12296" max="12296" width="13.109375" style="55" customWidth="1"/>
    <col min="12297" max="12512" width="9" style="55"/>
    <col min="12513" max="12513" width="5" style="55" customWidth="1"/>
    <col min="12514" max="12514" width="15" style="55" customWidth="1"/>
    <col min="12515" max="12516" width="14.6640625" style="55" customWidth="1"/>
    <col min="12517" max="12517" width="6.21875" style="55" customWidth="1"/>
    <col min="12518" max="12520" width="10.109375" style="55" customWidth="1"/>
    <col min="12521" max="12521" width="10.44140625" style="55" customWidth="1"/>
    <col min="12522" max="12544" width="9" style="55"/>
    <col min="12545" max="12545" width="6.44140625" style="55" customWidth="1"/>
    <col min="12546" max="12546" width="12.21875" style="55" customWidth="1"/>
    <col min="12547" max="12547" width="28.21875" style="55" customWidth="1"/>
    <col min="12548" max="12548" width="13.77734375" style="55" customWidth="1"/>
    <col min="12549" max="12549" width="5.6640625" style="55" customWidth="1"/>
    <col min="12550" max="12551" width="9.33203125" style="55" customWidth="1"/>
    <col min="12552" max="12552" width="13.109375" style="55" customWidth="1"/>
    <col min="12553" max="12768" width="9" style="55"/>
    <col min="12769" max="12769" width="5" style="55" customWidth="1"/>
    <col min="12770" max="12770" width="15" style="55" customWidth="1"/>
    <col min="12771" max="12772" width="14.6640625" style="55" customWidth="1"/>
    <col min="12773" max="12773" width="6.21875" style="55" customWidth="1"/>
    <col min="12774" max="12776" width="10.109375" style="55" customWidth="1"/>
    <col min="12777" max="12777" width="10.44140625" style="55" customWidth="1"/>
    <col min="12778" max="12800" width="9" style="55"/>
    <col min="12801" max="12801" width="6.44140625" style="55" customWidth="1"/>
    <col min="12802" max="12802" width="12.21875" style="55" customWidth="1"/>
    <col min="12803" max="12803" width="28.21875" style="55" customWidth="1"/>
    <col min="12804" max="12804" width="13.77734375" style="55" customWidth="1"/>
    <col min="12805" max="12805" width="5.6640625" style="55" customWidth="1"/>
    <col min="12806" max="12807" width="9.33203125" style="55" customWidth="1"/>
    <col min="12808" max="12808" width="13.109375" style="55" customWidth="1"/>
    <col min="12809" max="13024" width="9" style="55"/>
    <col min="13025" max="13025" width="5" style="55" customWidth="1"/>
    <col min="13026" max="13026" width="15" style="55" customWidth="1"/>
    <col min="13027" max="13028" width="14.6640625" style="55" customWidth="1"/>
    <col min="13029" max="13029" width="6.21875" style="55" customWidth="1"/>
    <col min="13030" max="13032" width="10.109375" style="55" customWidth="1"/>
    <col min="13033" max="13033" width="10.44140625" style="55" customWidth="1"/>
    <col min="13034" max="13056" width="9" style="55"/>
    <col min="13057" max="13057" width="6.44140625" style="55" customWidth="1"/>
    <col min="13058" max="13058" width="12.21875" style="55" customWidth="1"/>
    <col min="13059" max="13059" width="28.21875" style="55" customWidth="1"/>
    <col min="13060" max="13060" width="13.77734375" style="55" customWidth="1"/>
    <col min="13061" max="13061" width="5.6640625" style="55" customWidth="1"/>
    <col min="13062" max="13063" width="9.33203125" style="55" customWidth="1"/>
    <col min="13064" max="13064" width="13.109375" style="55" customWidth="1"/>
    <col min="13065" max="13280" width="9" style="55"/>
    <col min="13281" max="13281" width="5" style="55" customWidth="1"/>
    <col min="13282" max="13282" width="15" style="55" customWidth="1"/>
    <col min="13283" max="13284" width="14.6640625" style="55" customWidth="1"/>
    <col min="13285" max="13285" width="6.21875" style="55" customWidth="1"/>
    <col min="13286" max="13288" width="10.109375" style="55" customWidth="1"/>
    <col min="13289" max="13289" width="10.44140625" style="55" customWidth="1"/>
    <col min="13290" max="13312" width="9" style="55"/>
    <col min="13313" max="13313" width="6.44140625" style="55" customWidth="1"/>
    <col min="13314" max="13314" width="12.21875" style="55" customWidth="1"/>
    <col min="13315" max="13315" width="28.21875" style="55" customWidth="1"/>
    <col min="13316" max="13316" width="13.77734375" style="55" customWidth="1"/>
    <col min="13317" max="13317" width="5.6640625" style="55" customWidth="1"/>
    <col min="13318" max="13319" width="9.33203125" style="55" customWidth="1"/>
    <col min="13320" max="13320" width="13.109375" style="55" customWidth="1"/>
    <col min="13321" max="13536" width="9" style="55"/>
    <col min="13537" max="13537" width="5" style="55" customWidth="1"/>
    <col min="13538" max="13538" width="15" style="55" customWidth="1"/>
    <col min="13539" max="13540" width="14.6640625" style="55" customWidth="1"/>
    <col min="13541" max="13541" width="6.21875" style="55" customWidth="1"/>
    <col min="13542" max="13544" width="10.109375" style="55" customWidth="1"/>
    <col min="13545" max="13545" width="10.44140625" style="55" customWidth="1"/>
    <col min="13546" max="13568" width="9" style="55"/>
    <col min="13569" max="13569" width="6.44140625" style="55" customWidth="1"/>
    <col min="13570" max="13570" width="12.21875" style="55" customWidth="1"/>
    <col min="13571" max="13571" width="28.21875" style="55" customWidth="1"/>
    <col min="13572" max="13572" width="13.77734375" style="55" customWidth="1"/>
    <col min="13573" max="13573" width="5.6640625" style="55" customWidth="1"/>
    <col min="13574" max="13575" width="9.33203125" style="55" customWidth="1"/>
    <col min="13576" max="13576" width="13.109375" style="55" customWidth="1"/>
    <col min="13577" max="13792" width="9" style="55"/>
    <col min="13793" max="13793" width="5" style="55" customWidth="1"/>
    <col min="13794" max="13794" width="15" style="55" customWidth="1"/>
    <col min="13795" max="13796" width="14.6640625" style="55" customWidth="1"/>
    <col min="13797" max="13797" width="6.21875" style="55" customWidth="1"/>
    <col min="13798" max="13800" width="10.109375" style="55" customWidth="1"/>
    <col min="13801" max="13801" width="10.44140625" style="55" customWidth="1"/>
    <col min="13802" max="13824" width="9" style="55"/>
    <col min="13825" max="13825" width="6.44140625" style="55" customWidth="1"/>
    <col min="13826" max="13826" width="12.21875" style="55" customWidth="1"/>
    <col min="13827" max="13827" width="28.21875" style="55" customWidth="1"/>
    <col min="13828" max="13828" width="13.77734375" style="55" customWidth="1"/>
    <col min="13829" max="13829" width="5.6640625" style="55" customWidth="1"/>
    <col min="13830" max="13831" width="9.33203125" style="55" customWidth="1"/>
    <col min="13832" max="13832" width="13.109375" style="55" customWidth="1"/>
    <col min="13833" max="14048" width="9" style="55"/>
    <col min="14049" max="14049" width="5" style="55" customWidth="1"/>
    <col min="14050" max="14050" width="15" style="55" customWidth="1"/>
    <col min="14051" max="14052" width="14.6640625" style="55" customWidth="1"/>
    <col min="14053" max="14053" width="6.21875" style="55" customWidth="1"/>
    <col min="14054" max="14056" width="10.109375" style="55" customWidth="1"/>
    <col min="14057" max="14057" width="10.44140625" style="55" customWidth="1"/>
    <col min="14058" max="14080" width="9" style="55"/>
    <col min="14081" max="14081" width="6.44140625" style="55" customWidth="1"/>
    <col min="14082" max="14082" width="12.21875" style="55" customWidth="1"/>
    <col min="14083" max="14083" width="28.21875" style="55" customWidth="1"/>
    <col min="14084" max="14084" width="13.77734375" style="55" customWidth="1"/>
    <col min="14085" max="14085" width="5.6640625" style="55" customWidth="1"/>
    <col min="14086" max="14087" width="9.33203125" style="55" customWidth="1"/>
    <col min="14088" max="14088" width="13.109375" style="55" customWidth="1"/>
    <col min="14089" max="14304" width="9" style="55"/>
    <col min="14305" max="14305" width="5" style="55" customWidth="1"/>
    <col min="14306" max="14306" width="15" style="55" customWidth="1"/>
    <col min="14307" max="14308" width="14.6640625" style="55" customWidth="1"/>
    <col min="14309" max="14309" width="6.21875" style="55" customWidth="1"/>
    <col min="14310" max="14312" width="10.109375" style="55" customWidth="1"/>
    <col min="14313" max="14313" width="10.44140625" style="55" customWidth="1"/>
    <col min="14314" max="14336" width="9" style="55"/>
    <col min="14337" max="14337" width="6.44140625" style="55" customWidth="1"/>
    <col min="14338" max="14338" width="12.21875" style="55" customWidth="1"/>
    <col min="14339" max="14339" width="28.21875" style="55" customWidth="1"/>
    <col min="14340" max="14340" width="13.77734375" style="55" customWidth="1"/>
    <col min="14341" max="14341" width="5.6640625" style="55" customWidth="1"/>
    <col min="14342" max="14343" width="9.33203125" style="55" customWidth="1"/>
    <col min="14344" max="14344" width="13.109375" style="55" customWidth="1"/>
    <col min="14345" max="14560" width="9" style="55"/>
    <col min="14561" max="14561" width="5" style="55" customWidth="1"/>
    <col min="14562" max="14562" width="15" style="55" customWidth="1"/>
    <col min="14563" max="14564" width="14.6640625" style="55" customWidth="1"/>
    <col min="14565" max="14565" width="6.21875" style="55" customWidth="1"/>
    <col min="14566" max="14568" width="10.109375" style="55" customWidth="1"/>
    <col min="14569" max="14569" width="10.44140625" style="55" customWidth="1"/>
    <col min="14570" max="14592" width="9" style="55"/>
    <col min="14593" max="14593" width="6.44140625" style="55" customWidth="1"/>
    <col min="14594" max="14594" width="12.21875" style="55" customWidth="1"/>
    <col min="14595" max="14595" width="28.21875" style="55" customWidth="1"/>
    <col min="14596" max="14596" width="13.77734375" style="55" customWidth="1"/>
    <col min="14597" max="14597" width="5.6640625" style="55" customWidth="1"/>
    <col min="14598" max="14599" width="9.33203125" style="55" customWidth="1"/>
    <col min="14600" max="14600" width="13.109375" style="55" customWidth="1"/>
    <col min="14601" max="14816" width="9" style="55"/>
    <col min="14817" max="14817" width="5" style="55" customWidth="1"/>
    <col min="14818" max="14818" width="15" style="55" customWidth="1"/>
    <col min="14819" max="14820" width="14.6640625" style="55" customWidth="1"/>
    <col min="14821" max="14821" width="6.21875" style="55" customWidth="1"/>
    <col min="14822" max="14824" width="10.109375" style="55" customWidth="1"/>
    <col min="14825" max="14825" width="10.44140625" style="55" customWidth="1"/>
    <col min="14826" max="14848" width="9" style="55"/>
    <col min="14849" max="14849" width="6.44140625" style="55" customWidth="1"/>
    <col min="14850" max="14850" width="12.21875" style="55" customWidth="1"/>
    <col min="14851" max="14851" width="28.21875" style="55" customWidth="1"/>
    <col min="14852" max="14852" width="13.77734375" style="55" customWidth="1"/>
    <col min="14853" max="14853" width="5.6640625" style="55" customWidth="1"/>
    <col min="14854" max="14855" width="9.33203125" style="55" customWidth="1"/>
    <col min="14856" max="14856" width="13.109375" style="55" customWidth="1"/>
    <col min="14857" max="15072" width="9" style="55"/>
    <col min="15073" max="15073" width="5" style="55" customWidth="1"/>
    <col min="15074" max="15074" width="15" style="55" customWidth="1"/>
    <col min="15075" max="15076" width="14.6640625" style="55" customWidth="1"/>
    <col min="15077" max="15077" width="6.21875" style="55" customWidth="1"/>
    <col min="15078" max="15080" width="10.109375" style="55" customWidth="1"/>
    <col min="15081" max="15081" width="10.44140625" style="55" customWidth="1"/>
    <col min="15082" max="15104" width="9" style="55"/>
    <col min="15105" max="15105" width="6.44140625" style="55" customWidth="1"/>
    <col min="15106" max="15106" width="12.21875" style="55" customWidth="1"/>
    <col min="15107" max="15107" width="28.21875" style="55" customWidth="1"/>
    <col min="15108" max="15108" width="13.77734375" style="55" customWidth="1"/>
    <col min="15109" max="15109" width="5.6640625" style="55" customWidth="1"/>
    <col min="15110" max="15111" width="9.33203125" style="55" customWidth="1"/>
    <col min="15112" max="15112" width="13.109375" style="55" customWidth="1"/>
    <col min="15113" max="15328" width="9" style="55"/>
    <col min="15329" max="15329" width="5" style="55" customWidth="1"/>
    <col min="15330" max="15330" width="15" style="55" customWidth="1"/>
    <col min="15331" max="15332" width="14.6640625" style="55" customWidth="1"/>
    <col min="15333" max="15333" width="6.21875" style="55" customWidth="1"/>
    <col min="15334" max="15336" width="10.109375" style="55" customWidth="1"/>
    <col min="15337" max="15337" width="10.44140625" style="55" customWidth="1"/>
    <col min="15338" max="15360" width="9" style="55"/>
    <col min="15361" max="15361" width="6.44140625" style="55" customWidth="1"/>
    <col min="15362" max="15362" width="12.21875" style="55" customWidth="1"/>
    <col min="15363" max="15363" width="28.21875" style="55" customWidth="1"/>
    <col min="15364" max="15364" width="13.77734375" style="55" customWidth="1"/>
    <col min="15365" max="15365" width="5.6640625" style="55" customWidth="1"/>
    <col min="15366" max="15367" width="9.33203125" style="55" customWidth="1"/>
    <col min="15368" max="15368" width="13.109375" style="55" customWidth="1"/>
    <col min="15369" max="15584" width="9" style="55"/>
    <col min="15585" max="15585" width="5" style="55" customWidth="1"/>
    <col min="15586" max="15586" width="15" style="55" customWidth="1"/>
    <col min="15587" max="15588" width="14.6640625" style="55" customWidth="1"/>
    <col min="15589" max="15589" width="6.21875" style="55" customWidth="1"/>
    <col min="15590" max="15592" width="10.109375" style="55" customWidth="1"/>
    <col min="15593" max="15593" width="10.44140625" style="55" customWidth="1"/>
    <col min="15594" max="15616" width="9" style="55"/>
    <col min="15617" max="15617" width="6.44140625" style="55" customWidth="1"/>
    <col min="15618" max="15618" width="12.21875" style="55" customWidth="1"/>
    <col min="15619" max="15619" width="28.21875" style="55" customWidth="1"/>
    <col min="15620" max="15620" width="13.77734375" style="55" customWidth="1"/>
    <col min="15621" max="15621" width="5.6640625" style="55" customWidth="1"/>
    <col min="15622" max="15623" width="9.33203125" style="55" customWidth="1"/>
    <col min="15624" max="15624" width="13.109375" style="55" customWidth="1"/>
    <col min="15625" max="15840" width="9" style="55"/>
    <col min="15841" max="15841" width="5" style="55" customWidth="1"/>
    <col min="15842" max="15842" width="15" style="55" customWidth="1"/>
    <col min="15843" max="15844" width="14.6640625" style="55" customWidth="1"/>
    <col min="15845" max="15845" width="6.21875" style="55" customWidth="1"/>
    <col min="15846" max="15848" width="10.109375" style="55" customWidth="1"/>
    <col min="15849" max="15849" width="10.44140625" style="55" customWidth="1"/>
    <col min="15850" max="15872" width="9" style="55"/>
    <col min="15873" max="15873" width="6.44140625" style="55" customWidth="1"/>
    <col min="15874" max="15874" width="12.21875" style="55" customWidth="1"/>
    <col min="15875" max="15875" width="28.21875" style="55" customWidth="1"/>
    <col min="15876" max="15876" width="13.77734375" style="55" customWidth="1"/>
    <col min="15877" max="15877" width="5.6640625" style="55" customWidth="1"/>
    <col min="15878" max="15879" width="9.33203125" style="55" customWidth="1"/>
    <col min="15880" max="15880" width="13.109375" style="55" customWidth="1"/>
    <col min="15881" max="16096" width="9" style="55"/>
    <col min="16097" max="16097" width="5" style="55" customWidth="1"/>
    <col min="16098" max="16098" width="15" style="55" customWidth="1"/>
    <col min="16099" max="16100" width="14.6640625" style="55" customWidth="1"/>
    <col min="16101" max="16101" width="6.21875" style="55" customWidth="1"/>
    <col min="16102" max="16104" width="10.109375" style="55" customWidth="1"/>
    <col min="16105" max="16105" width="10.44140625" style="55" customWidth="1"/>
    <col min="16106" max="16128" width="9" style="55"/>
    <col min="16129" max="16129" width="6.44140625" style="55" customWidth="1"/>
    <col min="16130" max="16130" width="12.21875" style="55" customWidth="1"/>
    <col min="16131" max="16131" width="28.21875" style="55" customWidth="1"/>
    <col min="16132" max="16132" width="13.77734375" style="55" customWidth="1"/>
    <col min="16133" max="16133" width="5.6640625" style="55" customWidth="1"/>
    <col min="16134" max="16135" width="9.33203125" style="55" customWidth="1"/>
    <col min="16136" max="16136" width="13.109375" style="55" customWidth="1"/>
    <col min="16137" max="16352" width="9" style="55"/>
    <col min="16353" max="16353" width="5" style="55" customWidth="1"/>
    <col min="16354" max="16354" width="15" style="55" customWidth="1"/>
    <col min="16355" max="16356" width="14.6640625" style="55" customWidth="1"/>
    <col min="16357" max="16357" width="6.21875" style="55" customWidth="1"/>
    <col min="16358" max="16360" width="10.109375" style="55" customWidth="1"/>
    <col min="16361" max="16361" width="10.44140625" style="55" customWidth="1"/>
    <col min="16362" max="16384" width="9" style="55"/>
  </cols>
  <sheetData>
    <row r="1" spans="1:243" ht="31.5" customHeight="1">
      <c r="A1" s="161" t="s">
        <v>818</v>
      </c>
      <c r="B1" s="161"/>
      <c r="C1" s="161"/>
      <c r="D1" s="161"/>
      <c r="E1" s="161"/>
      <c r="F1" s="161"/>
      <c r="G1" s="161"/>
      <c r="H1" s="161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</row>
    <row r="2" spans="1:243" ht="16.2" thickBot="1">
      <c r="A2" s="162"/>
      <c r="B2" s="162"/>
      <c r="C2" s="162"/>
      <c r="D2" s="162"/>
      <c r="E2" s="162"/>
      <c r="F2" s="162"/>
      <c r="G2" s="162"/>
      <c r="H2" s="162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</row>
    <row r="3" spans="1:243" ht="15">
      <c r="A3" s="163" t="s">
        <v>4</v>
      </c>
      <c r="B3" s="165" t="s">
        <v>5</v>
      </c>
      <c r="C3" s="167" t="s">
        <v>6</v>
      </c>
      <c r="D3" s="167" t="s">
        <v>7</v>
      </c>
      <c r="E3" s="169" t="s">
        <v>8</v>
      </c>
      <c r="F3" s="142" t="s">
        <v>9</v>
      </c>
      <c r="G3" s="142"/>
      <c r="H3" s="171" t="s">
        <v>10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</row>
    <row r="4" spans="1:243" thickBot="1">
      <c r="A4" s="164"/>
      <c r="B4" s="166"/>
      <c r="C4" s="168"/>
      <c r="D4" s="168"/>
      <c r="E4" s="170"/>
      <c r="F4" s="4" t="s">
        <v>819</v>
      </c>
      <c r="G4" s="4" t="s">
        <v>820</v>
      </c>
      <c r="H4" s="172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</row>
    <row r="5" spans="1:243" ht="15" customHeight="1">
      <c r="A5" s="56">
        <v>1</v>
      </c>
      <c r="B5" s="57" t="s">
        <v>13</v>
      </c>
      <c r="C5" s="58" t="s">
        <v>14</v>
      </c>
      <c r="D5" s="8" t="s">
        <v>15</v>
      </c>
      <c r="E5" s="59" t="s">
        <v>16</v>
      </c>
      <c r="F5" s="60">
        <v>1.2200000000000001E-2</v>
      </c>
      <c r="G5" s="60">
        <v>1.2E-2</v>
      </c>
      <c r="H5" s="61">
        <v>1.6393442622950838E-2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</row>
    <row r="6" spans="1:243" ht="15" customHeight="1">
      <c r="A6" s="62">
        <v>2</v>
      </c>
      <c r="B6" s="63" t="s">
        <v>17</v>
      </c>
      <c r="C6" s="64" t="s">
        <v>18</v>
      </c>
      <c r="D6" s="15" t="s">
        <v>19</v>
      </c>
      <c r="E6" s="65" t="s">
        <v>16</v>
      </c>
      <c r="F6" s="66">
        <v>1.8800000000000001E-2</v>
      </c>
      <c r="G6" s="66">
        <v>1.2E-2</v>
      </c>
      <c r="H6" s="67">
        <v>0.36170212765957444</v>
      </c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</row>
    <row r="7" spans="1:243" ht="15" customHeight="1">
      <c r="A7" s="68">
        <v>8</v>
      </c>
      <c r="B7" s="69">
        <v>0</v>
      </c>
      <c r="C7" s="70" t="s">
        <v>34</v>
      </c>
      <c r="D7" s="71" t="s">
        <v>35</v>
      </c>
      <c r="E7" s="72" t="s">
        <v>16</v>
      </c>
      <c r="F7" s="73">
        <v>1.2200000000000001E-2</v>
      </c>
      <c r="G7" s="73">
        <v>1.2E-2</v>
      </c>
      <c r="H7" s="74">
        <v>1.6393442622950838E-2</v>
      </c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/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4"/>
      <c r="GK7" s="54"/>
      <c r="GL7" s="54"/>
      <c r="GM7" s="54"/>
      <c r="GN7" s="54"/>
      <c r="GO7" s="54"/>
      <c r="GP7" s="54"/>
      <c r="GQ7" s="54"/>
      <c r="GR7" s="54"/>
      <c r="GS7" s="54"/>
      <c r="GT7" s="54"/>
      <c r="GU7" s="54"/>
      <c r="GV7" s="54"/>
      <c r="GW7" s="54"/>
      <c r="GX7" s="54"/>
      <c r="GY7" s="54"/>
      <c r="GZ7" s="54"/>
      <c r="HA7" s="54"/>
      <c r="HB7" s="54"/>
      <c r="HC7" s="54"/>
      <c r="HD7" s="54"/>
      <c r="HE7" s="54"/>
      <c r="HF7" s="54"/>
      <c r="HG7" s="54"/>
      <c r="HH7" s="54"/>
      <c r="HI7" s="54"/>
      <c r="HJ7" s="54"/>
      <c r="HK7" s="54"/>
      <c r="HL7" s="54"/>
      <c r="HM7" s="54"/>
      <c r="HN7" s="54"/>
      <c r="HO7" s="54"/>
      <c r="HP7" s="54"/>
      <c r="HQ7" s="54"/>
      <c r="HR7" s="54"/>
      <c r="HS7" s="54"/>
      <c r="HT7" s="54"/>
      <c r="HU7" s="54"/>
      <c r="HV7" s="54"/>
      <c r="HW7" s="54"/>
      <c r="HX7" s="54"/>
      <c r="HY7" s="54"/>
      <c r="HZ7" s="54"/>
      <c r="IA7" s="54"/>
      <c r="IB7" s="54"/>
      <c r="IC7" s="54"/>
      <c r="ID7" s="54"/>
      <c r="IE7" s="54"/>
      <c r="IF7" s="54"/>
      <c r="IG7" s="54"/>
      <c r="IH7" s="54"/>
      <c r="II7" s="54"/>
    </row>
    <row r="8" spans="1:243" ht="15" customHeight="1">
      <c r="A8" s="62">
        <v>22</v>
      </c>
      <c r="B8" s="63" t="s">
        <v>71</v>
      </c>
      <c r="C8" s="75" t="s">
        <v>72</v>
      </c>
      <c r="D8" s="15" t="s">
        <v>73</v>
      </c>
      <c r="E8" s="65" t="s">
        <v>16</v>
      </c>
      <c r="F8" s="66">
        <v>0.12</v>
      </c>
      <c r="G8" s="66">
        <v>9.2999999999999999E-2</v>
      </c>
      <c r="H8" s="76">
        <v>0.22499999999999998</v>
      </c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</row>
    <row r="9" spans="1:243" ht="15" customHeight="1">
      <c r="A9" s="62">
        <v>23</v>
      </c>
      <c r="B9" s="63" t="s">
        <v>74</v>
      </c>
      <c r="C9" s="75" t="s">
        <v>75</v>
      </c>
      <c r="D9" s="15" t="s">
        <v>76</v>
      </c>
      <c r="E9" s="65" t="s">
        <v>16</v>
      </c>
      <c r="F9" s="66">
        <v>8.0299999999999996E-2</v>
      </c>
      <c r="G9" s="66">
        <v>7.8E-2</v>
      </c>
      <c r="H9" s="76">
        <v>2.8642590286425906E-2</v>
      </c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</row>
    <row r="10" spans="1:243" ht="15" customHeight="1">
      <c r="A10" s="62">
        <v>36</v>
      </c>
      <c r="B10" s="77"/>
      <c r="C10" s="78" t="s">
        <v>106</v>
      </c>
      <c r="D10" s="29" t="s">
        <v>107</v>
      </c>
      <c r="E10" s="79" t="s">
        <v>16</v>
      </c>
      <c r="F10" s="80">
        <v>4.4200000000000003E-2</v>
      </c>
      <c r="G10" s="80">
        <v>0.04</v>
      </c>
      <c r="H10" s="81">
        <v>9.5022624434389136E-2</v>
      </c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</row>
    <row r="11" spans="1:243" ht="15" customHeight="1">
      <c r="A11" s="62">
        <v>39</v>
      </c>
      <c r="B11" s="77" t="s">
        <v>114</v>
      </c>
      <c r="C11" s="78" t="s">
        <v>115</v>
      </c>
      <c r="D11" s="29" t="s">
        <v>116</v>
      </c>
      <c r="E11" s="79" t="s">
        <v>16</v>
      </c>
      <c r="F11" s="80">
        <v>9.4000000000000004E-3</v>
      </c>
      <c r="G11" s="80">
        <v>8.8000000000000005E-3</v>
      </c>
      <c r="H11" s="81">
        <v>6.3829787234042534E-2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</row>
    <row r="12" spans="1:243" ht="15" customHeight="1">
      <c r="A12" s="62">
        <v>44</v>
      </c>
      <c r="B12" s="77" t="s">
        <v>129</v>
      </c>
      <c r="C12" s="78" t="s">
        <v>130</v>
      </c>
      <c r="D12" s="29" t="s">
        <v>131</v>
      </c>
      <c r="E12" s="79" t="s">
        <v>16</v>
      </c>
      <c r="F12" s="80">
        <v>8.8000000000000005E-3</v>
      </c>
      <c r="G12" s="80">
        <v>8.8000000000000005E-3</v>
      </c>
      <c r="H12" s="81">
        <v>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</row>
    <row r="13" spans="1:243" ht="15" customHeight="1">
      <c r="A13" s="62">
        <v>45</v>
      </c>
      <c r="B13" s="77" t="s">
        <v>132</v>
      </c>
      <c r="C13" s="78" t="s">
        <v>133</v>
      </c>
      <c r="D13" s="29" t="s">
        <v>134</v>
      </c>
      <c r="E13" s="79" t="s">
        <v>16</v>
      </c>
      <c r="F13" s="80">
        <v>1.4500000000000001E-2</v>
      </c>
      <c r="G13" s="80">
        <v>1.37E-2</v>
      </c>
      <c r="H13" s="81">
        <v>5.5172413793103448E-2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</row>
    <row r="14" spans="1:243" ht="15" customHeight="1">
      <c r="A14" s="62"/>
      <c r="B14" s="77" t="s">
        <v>103</v>
      </c>
      <c r="C14" s="78" t="s">
        <v>104</v>
      </c>
      <c r="D14" s="29" t="s">
        <v>105</v>
      </c>
      <c r="E14" s="79" t="s">
        <v>16</v>
      </c>
      <c r="F14" s="80">
        <v>2.9899999999999999E-2</v>
      </c>
      <c r="G14" s="80">
        <f>0.029*0.99</f>
        <v>2.8710000000000003E-2</v>
      </c>
      <c r="H14" s="81">
        <v>3.9799331103678837E-2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</row>
    <row r="15" spans="1:243" ht="15" customHeight="1">
      <c r="A15" s="62">
        <v>50</v>
      </c>
      <c r="B15" s="77" t="s">
        <v>147</v>
      </c>
      <c r="C15" s="78" t="s">
        <v>148</v>
      </c>
      <c r="D15" s="29" t="s">
        <v>149</v>
      </c>
      <c r="E15" s="79" t="s">
        <v>16</v>
      </c>
      <c r="F15" s="80">
        <v>1.4E-2</v>
      </c>
      <c r="G15" s="80">
        <f>0.014*0.99</f>
        <v>1.3860000000000001E-2</v>
      </c>
      <c r="H15" s="81">
        <v>1.0000000000000009E-2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</row>
    <row r="16" spans="1:243" ht="15" customHeight="1">
      <c r="A16" s="62">
        <v>51</v>
      </c>
      <c r="B16" s="77" t="s">
        <v>150</v>
      </c>
      <c r="C16" s="78" t="s">
        <v>151</v>
      </c>
      <c r="D16" s="29" t="s">
        <v>152</v>
      </c>
      <c r="E16" s="79" t="s">
        <v>153</v>
      </c>
      <c r="F16" s="80">
        <v>0.115</v>
      </c>
      <c r="G16" s="80">
        <v>0.11</v>
      </c>
      <c r="H16" s="81">
        <v>4.3478260869565299E-2</v>
      </c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</row>
    <row r="17" spans="1:243" ht="15" customHeight="1">
      <c r="A17" s="62">
        <v>56</v>
      </c>
      <c r="B17" s="77" t="s">
        <v>166</v>
      </c>
      <c r="C17" s="78" t="s">
        <v>167</v>
      </c>
      <c r="D17" s="29" t="s">
        <v>168</v>
      </c>
      <c r="E17" s="79" t="s">
        <v>16</v>
      </c>
      <c r="F17" s="80">
        <v>0.17699999999999999</v>
      </c>
      <c r="G17" s="80">
        <v>0.159</v>
      </c>
      <c r="H17" s="81">
        <v>0.10169491525423724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</row>
    <row r="18" spans="1:243" ht="15" customHeight="1">
      <c r="A18" s="62">
        <v>75</v>
      </c>
      <c r="B18" s="77" t="s">
        <v>223</v>
      </c>
      <c r="C18" s="78" t="s">
        <v>224</v>
      </c>
      <c r="D18" s="29" t="s">
        <v>225</v>
      </c>
      <c r="E18" s="79" t="s">
        <v>16</v>
      </c>
      <c r="F18" s="80">
        <v>1.17E-2</v>
      </c>
      <c r="G18" s="80">
        <v>1.0999999999999999E-2</v>
      </c>
      <c r="H18" s="81">
        <v>5.982905982905995E-2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</row>
    <row r="19" spans="1:243" ht="15" customHeight="1">
      <c r="A19" s="62">
        <v>83</v>
      </c>
      <c r="B19" s="77" t="s">
        <v>245</v>
      </c>
      <c r="C19" s="78" t="s">
        <v>246</v>
      </c>
      <c r="D19" s="29" t="s">
        <v>247</v>
      </c>
      <c r="E19" s="79" t="s">
        <v>153</v>
      </c>
      <c r="F19" s="80">
        <v>0.26500000000000001</v>
      </c>
      <c r="G19" s="80">
        <v>0.25</v>
      </c>
      <c r="H19" s="81">
        <v>5.6603773584905759E-2</v>
      </c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  <c r="IH19" s="54"/>
      <c r="II19" s="54"/>
    </row>
    <row r="20" spans="1:243" ht="15" customHeight="1">
      <c r="A20" s="62">
        <v>90</v>
      </c>
      <c r="B20" s="77" t="s">
        <v>265</v>
      </c>
      <c r="C20" s="78" t="s">
        <v>266</v>
      </c>
      <c r="D20" s="29" t="s">
        <v>267</v>
      </c>
      <c r="E20" s="79" t="s">
        <v>153</v>
      </c>
      <c r="F20" s="80">
        <v>0.32</v>
      </c>
      <c r="G20" s="80">
        <v>0.2</v>
      </c>
      <c r="H20" s="81">
        <v>0.375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</row>
    <row r="21" spans="1:243" ht="15" customHeight="1">
      <c r="A21" s="62">
        <v>93</v>
      </c>
      <c r="B21" s="77" t="s">
        <v>274</v>
      </c>
      <c r="C21" s="78" t="s">
        <v>275</v>
      </c>
      <c r="D21" s="29" t="s">
        <v>276</v>
      </c>
      <c r="E21" s="79" t="s">
        <v>153</v>
      </c>
      <c r="F21" s="80">
        <v>9.7299999999999998E-2</v>
      </c>
      <c r="G21" s="80">
        <v>9.5000000000000001E-2</v>
      </c>
      <c r="H21" s="81">
        <v>2.3638232271325776E-2</v>
      </c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  <c r="IH21" s="54"/>
      <c r="II21" s="54"/>
    </row>
    <row r="22" spans="1:243" ht="15" customHeight="1">
      <c r="A22" s="62">
        <v>95</v>
      </c>
      <c r="B22" s="77" t="s">
        <v>280</v>
      </c>
      <c r="C22" s="78" t="s">
        <v>281</v>
      </c>
      <c r="D22" s="29" t="s">
        <v>282</v>
      </c>
      <c r="E22" s="79" t="s">
        <v>157</v>
      </c>
      <c r="F22" s="80">
        <v>0.1137</v>
      </c>
      <c r="G22" s="80">
        <v>0.11</v>
      </c>
      <c r="H22" s="81">
        <v>3.2541776605101047E-2</v>
      </c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</row>
    <row r="23" spans="1:243" ht="15" customHeight="1">
      <c r="A23" s="62">
        <v>96</v>
      </c>
      <c r="B23" s="77" t="s">
        <v>283</v>
      </c>
      <c r="C23" s="78" t="s">
        <v>284</v>
      </c>
      <c r="D23" s="29" t="s">
        <v>285</v>
      </c>
      <c r="E23" s="79" t="s">
        <v>157</v>
      </c>
      <c r="F23" s="80">
        <v>4.2000000000000003E-2</v>
      </c>
      <c r="G23" s="80">
        <f>0.042*0.99</f>
        <v>4.1579999999999999E-2</v>
      </c>
      <c r="H23" s="81">
        <v>1.000000000000012E-2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  <c r="IH23" s="54"/>
      <c r="II23" s="54"/>
    </row>
    <row r="24" spans="1:243" ht="15" customHeight="1">
      <c r="A24" s="62">
        <v>100</v>
      </c>
      <c r="B24" s="77" t="s">
        <v>295</v>
      </c>
      <c r="C24" s="78" t="s">
        <v>296</v>
      </c>
      <c r="D24" s="29" t="s">
        <v>297</v>
      </c>
      <c r="E24" s="79" t="s">
        <v>153</v>
      </c>
      <c r="F24" s="80">
        <v>0.31</v>
      </c>
      <c r="G24" s="80">
        <f>0.3*0.99</f>
        <v>0.29699999999999999</v>
      </c>
      <c r="H24" s="81">
        <v>4.1935483870967794E-2</v>
      </c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  <c r="IH24" s="54"/>
      <c r="II24" s="54"/>
    </row>
    <row r="25" spans="1:243" ht="15" customHeight="1">
      <c r="A25" s="62">
        <v>101</v>
      </c>
      <c r="B25" s="77" t="s">
        <v>298</v>
      </c>
      <c r="C25" s="78" t="s">
        <v>299</v>
      </c>
      <c r="D25" s="29" t="s">
        <v>300</v>
      </c>
      <c r="E25" s="79" t="s">
        <v>153</v>
      </c>
      <c r="F25" s="80">
        <v>8.5500000000000007E-2</v>
      </c>
      <c r="G25" s="80">
        <f>0.085*0.99</f>
        <v>8.4150000000000003E-2</v>
      </c>
      <c r="H25" s="81">
        <v>1.5789473684210575E-2</v>
      </c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  <c r="IH25" s="54"/>
      <c r="II25" s="54"/>
    </row>
    <row r="26" spans="1:243" ht="15" customHeight="1">
      <c r="A26" s="62">
        <v>119</v>
      </c>
      <c r="B26" s="77" t="s">
        <v>349</v>
      </c>
      <c r="C26" s="78" t="s">
        <v>350</v>
      </c>
      <c r="D26" s="29" t="s">
        <v>351</v>
      </c>
      <c r="E26" s="79" t="s">
        <v>153</v>
      </c>
      <c r="F26" s="80">
        <v>6.5199999999999994E-2</v>
      </c>
      <c r="G26" s="80">
        <f>0.065*0.99</f>
        <v>6.4350000000000004E-2</v>
      </c>
      <c r="H26" s="81">
        <v>1.3036809815950789E-2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  <c r="IH26" s="54"/>
      <c r="II26" s="54"/>
    </row>
    <row r="27" spans="1:243" ht="15" customHeight="1">
      <c r="A27" s="62">
        <v>122</v>
      </c>
      <c r="B27" s="77" t="s">
        <v>358</v>
      </c>
      <c r="C27" s="78" t="s">
        <v>359</v>
      </c>
      <c r="D27" s="29" t="s">
        <v>360</v>
      </c>
      <c r="E27" s="79" t="s">
        <v>16</v>
      </c>
      <c r="F27" s="80">
        <v>3.1E-2</v>
      </c>
      <c r="G27" s="80">
        <v>0.03</v>
      </c>
      <c r="H27" s="81">
        <v>3.2258064516129115E-2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  <c r="IH27" s="54"/>
      <c r="II27" s="54"/>
    </row>
    <row r="28" spans="1:243" ht="15" customHeight="1">
      <c r="A28" s="62">
        <v>123</v>
      </c>
      <c r="B28" s="77" t="s">
        <v>361</v>
      </c>
      <c r="C28" s="78" t="s">
        <v>362</v>
      </c>
      <c r="D28" s="29" t="s">
        <v>363</v>
      </c>
      <c r="E28" s="79" t="s">
        <v>16</v>
      </c>
      <c r="F28" s="80">
        <v>1.2800000000000001E-2</v>
      </c>
      <c r="G28" s="80">
        <f>0.0128*0.99</f>
        <v>1.2672000000000001E-2</v>
      </c>
      <c r="H28" s="81">
        <v>1.0000000000000009E-2</v>
      </c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/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/>
      <c r="FE28" s="54"/>
      <c r="FF28" s="54"/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/>
      <c r="FS28" s="54"/>
      <c r="FT28" s="54"/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/>
      <c r="GL28" s="54"/>
      <c r="GM28" s="54"/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/>
      <c r="HI28" s="54"/>
      <c r="HJ28" s="54"/>
      <c r="HK28" s="54"/>
      <c r="HL28" s="54"/>
      <c r="HM28" s="54"/>
      <c r="HN28" s="54"/>
      <c r="HO28" s="54"/>
      <c r="HP28" s="54"/>
      <c r="HQ28" s="54"/>
      <c r="HR28" s="54"/>
      <c r="HS28" s="54"/>
      <c r="HT28" s="54"/>
      <c r="HU28" s="54"/>
      <c r="HV28" s="54"/>
      <c r="HW28" s="54"/>
      <c r="HX28" s="54"/>
      <c r="HY28" s="54"/>
      <c r="HZ28" s="54"/>
      <c r="IA28" s="54"/>
      <c r="IB28" s="54"/>
      <c r="IC28" s="54"/>
      <c r="ID28" s="54"/>
      <c r="IE28" s="54"/>
      <c r="IF28" s="54"/>
      <c r="IG28" s="54"/>
      <c r="IH28" s="54"/>
      <c r="II28" s="54"/>
    </row>
    <row r="29" spans="1:243" ht="15" customHeight="1">
      <c r="A29" s="62">
        <v>126</v>
      </c>
      <c r="B29" s="77" t="s">
        <v>368</v>
      </c>
      <c r="C29" s="78" t="s">
        <v>369</v>
      </c>
      <c r="D29" s="29" t="s">
        <v>370</v>
      </c>
      <c r="E29" s="79" t="s">
        <v>16</v>
      </c>
      <c r="F29" s="80">
        <v>2.1399999999999999E-2</v>
      </c>
      <c r="G29" s="80">
        <v>0.02</v>
      </c>
      <c r="H29" s="81">
        <v>6.5420560747663448E-2</v>
      </c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/>
      <c r="DK29" s="54"/>
      <c r="DL29" s="54"/>
      <c r="DM29" s="54"/>
      <c r="DN29" s="54"/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/>
      <c r="ED29" s="54"/>
      <c r="EE29" s="54"/>
      <c r="EF29" s="54"/>
      <c r="EG29" s="54"/>
      <c r="EH29" s="54"/>
      <c r="EI29" s="54"/>
      <c r="EJ29" s="54"/>
      <c r="EK29" s="54"/>
      <c r="EL29" s="54"/>
      <c r="EM29" s="54"/>
      <c r="EN29" s="54"/>
      <c r="EO29" s="54"/>
      <c r="EP29" s="54"/>
      <c r="EQ29" s="54"/>
      <c r="ER29" s="54"/>
      <c r="ES29" s="54"/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/>
      <c r="FG29" s="54"/>
      <c r="FH29" s="54"/>
      <c r="FI29" s="54"/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/>
      <c r="FU29" s="54"/>
      <c r="FV29" s="54"/>
      <c r="FW29" s="54"/>
      <c r="FX29" s="54"/>
      <c r="FY29" s="54"/>
      <c r="FZ29" s="54"/>
      <c r="GA29" s="54"/>
      <c r="GB29" s="54"/>
      <c r="GC29" s="54"/>
      <c r="GD29" s="54"/>
      <c r="GE29" s="54"/>
      <c r="GF29" s="54"/>
      <c r="GG29" s="54"/>
      <c r="GH29" s="54"/>
      <c r="GI29" s="54"/>
      <c r="GJ29" s="54"/>
      <c r="GK29" s="54"/>
      <c r="GL29" s="54"/>
      <c r="GM29" s="54"/>
      <c r="GN29" s="54"/>
      <c r="GO29" s="54"/>
      <c r="GP29" s="54"/>
      <c r="GQ29" s="54"/>
      <c r="GR29" s="54"/>
      <c r="GS29" s="54"/>
      <c r="GT29" s="54"/>
      <c r="GU29" s="54"/>
      <c r="GV29" s="54"/>
      <c r="GW29" s="54"/>
      <c r="GX29" s="54"/>
      <c r="GY29" s="54"/>
      <c r="GZ29" s="54"/>
      <c r="HA29" s="54"/>
      <c r="HB29" s="54"/>
      <c r="HC29" s="54"/>
      <c r="HD29" s="54"/>
      <c r="HE29" s="54"/>
      <c r="HF29" s="54"/>
      <c r="HG29" s="54"/>
      <c r="HH29" s="54"/>
      <c r="HI29" s="54"/>
      <c r="HJ29" s="54"/>
      <c r="HK29" s="54"/>
      <c r="HL29" s="54"/>
      <c r="HM29" s="54"/>
      <c r="HN29" s="54"/>
      <c r="HO29" s="54"/>
      <c r="HP29" s="54"/>
      <c r="HQ29" s="54"/>
      <c r="HR29" s="54"/>
      <c r="HS29" s="54"/>
      <c r="HT29" s="54"/>
      <c r="HU29" s="54"/>
      <c r="HV29" s="54"/>
      <c r="HW29" s="54"/>
      <c r="HX29" s="54"/>
      <c r="HY29" s="54"/>
      <c r="HZ29" s="54"/>
      <c r="IA29" s="54"/>
      <c r="IB29" s="54"/>
      <c r="IC29" s="54"/>
      <c r="ID29" s="54"/>
      <c r="IE29" s="54"/>
      <c r="IF29" s="54"/>
      <c r="IG29" s="54"/>
      <c r="IH29" s="54"/>
      <c r="II29" s="54"/>
    </row>
    <row r="30" spans="1:243" ht="15" customHeight="1">
      <c r="A30" s="62">
        <v>127</v>
      </c>
      <c r="B30" s="77" t="s">
        <v>371</v>
      </c>
      <c r="C30" s="78" t="s">
        <v>372</v>
      </c>
      <c r="D30" s="29" t="s">
        <v>373</v>
      </c>
      <c r="E30" s="79" t="s">
        <v>16</v>
      </c>
      <c r="F30" s="80">
        <v>2.5600000000000001E-2</v>
      </c>
      <c r="G30" s="80">
        <v>2.4500000000000001E-2</v>
      </c>
      <c r="H30" s="81">
        <v>4.296875E-2</v>
      </c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4"/>
      <c r="CV30" s="54"/>
      <c r="CW30" s="54"/>
      <c r="CX30" s="54"/>
      <c r="CY30" s="54"/>
      <c r="CZ30" s="54"/>
      <c r="DA30" s="54"/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/>
      <c r="DM30" s="54"/>
      <c r="DN30" s="54"/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/>
      <c r="EB30" s="54"/>
      <c r="EC30" s="54"/>
      <c r="ED30" s="54"/>
      <c r="EE30" s="54"/>
      <c r="EF30" s="54"/>
      <c r="EG30" s="54"/>
      <c r="EH30" s="54"/>
      <c r="EI30" s="54"/>
      <c r="EJ30" s="54"/>
      <c r="EK30" s="54"/>
      <c r="EL30" s="54"/>
      <c r="EM30" s="54"/>
      <c r="EN30" s="54"/>
      <c r="EO30" s="54"/>
      <c r="EP30" s="54"/>
      <c r="EQ30" s="54"/>
      <c r="ER30" s="54"/>
      <c r="ES30" s="54"/>
      <c r="ET30" s="54"/>
      <c r="EU30" s="54"/>
      <c r="EV30" s="54"/>
      <c r="EW30" s="54"/>
      <c r="EX30" s="54"/>
      <c r="EY30" s="54"/>
      <c r="EZ30" s="54"/>
      <c r="FA30" s="54"/>
      <c r="FB30" s="54"/>
      <c r="FC30" s="54"/>
      <c r="FD30" s="54"/>
      <c r="FE30" s="54"/>
      <c r="FF30" s="54"/>
      <c r="FG30" s="54"/>
      <c r="FH30" s="54"/>
      <c r="FI30" s="54"/>
      <c r="FJ30" s="54"/>
      <c r="FK30" s="54"/>
      <c r="FL30" s="54"/>
      <c r="FM30" s="54"/>
      <c r="FN30" s="54"/>
      <c r="FO30" s="54"/>
      <c r="FP30" s="54"/>
      <c r="FQ30" s="54"/>
      <c r="FR30" s="54"/>
      <c r="FS30" s="54"/>
      <c r="FT30" s="54"/>
      <c r="FU30" s="54"/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/>
      <c r="GN30" s="54"/>
      <c r="GO30" s="54"/>
      <c r="GP30" s="54"/>
      <c r="GQ30" s="54"/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/>
      <c r="HH30" s="54"/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/>
      <c r="HU30" s="54"/>
      <c r="HV30" s="54"/>
      <c r="HW30" s="54"/>
      <c r="HX30" s="54"/>
      <c r="HY30" s="54"/>
      <c r="HZ30" s="54"/>
      <c r="IA30" s="54"/>
      <c r="IB30" s="54"/>
      <c r="IC30" s="54"/>
      <c r="ID30" s="54"/>
      <c r="IE30" s="54"/>
      <c r="IF30" s="54"/>
      <c r="IG30" s="54"/>
      <c r="IH30" s="54"/>
      <c r="II30" s="54"/>
    </row>
    <row r="31" spans="1:243" ht="15" customHeight="1">
      <c r="A31" s="62">
        <v>128</v>
      </c>
      <c r="B31" s="77" t="s">
        <v>374</v>
      </c>
      <c r="C31" s="78" t="s">
        <v>375</v>
      </c>
      <c r="D31" s="29" t="s">
        <v>376</v>
      </c>
      <c r="E31" s="79" t="s">
        <v>16</v>
      </c>
      <c r="F31" s="80">
        <v>1.46E-2</v>
      </c>
      <c r="G31" s="80">
        <f>0.014*0.99</f>
        <v>1.3860000000000001E-2</v>
      </c>
      <c r="H31" s="81">
        <v>5.0684931506849273E-2</v>
      </c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/>
      <c r="EZ31" s="54"/>
      <c r="FA31" s="54"/>
      <c r="FB31" s="54"/>
      <c r="FC31" s="54"/>
      <c r="FD31" s="54"/>
      <c r="FE31" s="54"/>
      <c r="FF31" s="54"/>
      <c r="FG31" s="54"/>
      <c r="FH31" s="54"/>
      <c r="FI31" s="54"/>
      <c r="FJ31" s="54"/>
      <c r="FK31" s="54"/>
      <c r="FL31" s="54"/>
      <c r="FM31" s="54"/>
      <c r="FN31" s="54"/>
      <c r="FO31" s="54"/>
      <c r="FP31" s="54"/>
      <c r="FQ31" s="54"/>
      <c r="FR31" s="54"/>
      <c r="FS31" s="54"/>
      <c r="FT31" s="54"/>
      <c r="FU31" s="54"/>
      <c r="FV31" s="54"/>
      <c r="FW31" s="54"/>
      <c r="FX31" s="54"/>
      <c r="FY31" s="54"/>
      <c r="FZ31" s="54"/>
      <c r="GA31" s="54"/>
      <c r="GB31" s="54"/>
      <c r="GC31" s="54"/>
      <c r="GD31" s="54"/>
      <c r="GE31" s="54"/>
      <c r="GF31" s="54"/>
      <c r="GG31" s="54"/>
      <c r="GH31" s="54"/>
      <c r="GI31" s="54"/>
      <c r="GJ31" s="54"/>
      <c r="GK31" s="54"/>
      <c r="GL31" s="54"/>
      <c r="GM31" s="54"/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/>
      <c r="GZ31" s="54"/>
      <c r="HA31" s="54"/>
      <c r="HB31" s="54"/>
      <c r="HC31" s="54"/>
      <c r="HD31" s="54"/>
      <c r="HE31" s="54"/>
      <c r="HF31" s="54"/>
      <c r="HG31" s="54"/>
      <c r="HH31" s="54"/>
      <c r="HI31" s="54"/>
      <c r="HJ31" s="54"/>
      <c r="HK31" s="54"/>
      <c r="HL31" s="54"/>
      <c r="HM31" s="54"/>
      <c r="HN31" s="54"/>
      <c r="HO31" s="54"/>
      <c r="HP31" s="54"/>
      <c r="HQ31" s="54"/>
      <c r="HR31" s="54"/>
      <c r="HS31" s="54"/>
      <c r="HT31" s="54"/>
      <c r="HU31" s="54"/>
      <c r="HV31" s="54"/>
      <c r="HW31" s="54"/>
      <c r="HX31" s="54"/>
      <c r="HY31" s="54"/>
      <c r="HZ31" s="54"/>
      <c r="IA31" s="54"/>
      <c r="IB31" s="54"/>
      <c r="IC31" s="54"/>
      <c r="ID31" s="54"/>
      <c r="IE31" s="54"/>
      <c r="IF31" s="54"/>
      <c r="IG31" s="54"/>
      <c r="IH31" s="54"/>
      <c r="II31" s="54"/>
    </row>
    <row r="32" spans="1:243" ht="15" customHeight="1">
      <c r="A32" s="62">
        <v>130</v>
      </c>
      <c r="B32" s="77" t="s">
        <v>379</v>
      </c>
      <c r="C32" s="78" t="s">
        <v>380</v>
      </c>
      <c r="D32" s="29" t="s">
        <v>381</v>
      </c>
      <c r="E32" s="79" t="s">
        <v>16</v>
      </c>
      <c r="F32" s="80">
        <v>0.15970000000000001</v>
      </c>
      <c r="G32" s="80">
        <f>0.159*0.99</f>
        <v>0.15740999999999999</v>
      </c>
      <c r="H32" s="81">
        <v>1.4339386349405236E-2</v>
      </c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</row>
    <row r="33" spans="1:243" ht="15" customHeight="1">
      <c r="A33" s="62">
        <v>131</v>
      </c>
      <c r="B33" s="77" t="s">
        <v>382</v>
      </c>
      <c r="C33" s="78" t="s">
        <v>383</v>
      </c>
      <c r="D33" s="29" t="s">
        <v>384</v>
      </c>
      <c r="E33" s="79" t="s">
        <v>16</v>
      </c>
      <c r="F33" s="80">
        <v>0.1026</v>
      </c>
      <c r="G33" s="80">
        <v>0.1</v>
      </c>
      <c r="H33" s="81">
        <v>2.5341130604288442E-2</v>
      </c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</row>
    <row r="34" spans="1:243" ht="15" customHeight="1">
      <c r="A34" s="62">
        <v>139</v>
      </c>
      <c r="B34" s="77" t="s">
        <v>402</v>
      </c>
      <c r="C34" s="78" t="s">
        <v>403</v>
      </c>
      <c r="D34" s="29" t="s">
        <v>404</v>
      </c>
      <c r="E34" s="79" t="s">
        <v>16</v>
      </c>
      <c r="F34" s="80">
        <v>8.9599999999999999E-2</v>
      </c>
      <c r="G34" s="80">
        <v>8.8999999999999996E-2</v>
      </c>
      <c r="H34" s="81">
        <v>6.6964285714286031E-3</v>
      </c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</row>
    <row r="35" spans="1:243" ht="15" customHeight="1">
      <c r="A35" s="62">
        <v>141</v>
      </c>
      <c r="B35" s="77" t="s">
        <v>407</v>
      </c>
      <c r="C35" s="78" t="s">
        <v>408</v>
      </c>
      <c r="D35" s="29" t="s">
        <v>409</v>
      </c>
      <c r="E35" s="79" t="s">
        <v>16</v>
      </c>
      <c r="F35" s="80">
        <v>5.6399999999999999E-2</v>
      </c>
      <c r="G35" s="80">
        <v>5.5E-2</v>
      </c>
      <c r="H35" s="81">
        <v>2.4822695035460973E-2</v>
      </c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</row>
    <row r="36" spans="1:243" ht="15" customHeight="1">
      <c r="A36" s="62">
        <v>143</v>
      </c>
      <c r="B36" s="77" t="s">
        <v>413</v>
      </c>
      <c r="C36" s="78" t="s">
        <v>414</v>
      </c>
      <c r="D36" s="29" t="s">
        <v>415</v>
      </c>
      <c r="E36" s="79" t="s">
        <v>16</v>
      </c>
      <c r="F36" s="80">
        <v>9.74E-2</v>
      </c>
      <c r="G36" s="80">
        <f>0.097*0.99</f>
        <v>9.6030000000000004E-2</v>
      </c>
      <c r="H36" s="81">
        <v>1.4065708418891099E-2</v>
      </c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</row>
    <row r="37" spans="1:243" ht="15" customHeight="1">
      <c r="A37" s="62">
        <v>145</v>
      </c>
      <c r="B37" s="77" t="s">
        <v>419</v>
      </c>
      <c r="C37" s="78" t="s">
        <v>420</v>
      </c>
      <c r="D37" s="29" t="s">
        <v>421</v>
      </c>
      <c r="E37" s="79" t="s">
        <v>16</v>
      </c>
      <c r="F37" s="80">
        <v>5.2999999999999999E-2</v>
      </c>
      <c r="G37" s="80">
        <f>0.053*0.99</f>
        <v>5.2469999999999996E-2</v>
      </c>
      <c r="H37" s="81">
        <v>1.0000000000000009E-2</v>
      </c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</row>
    <row r="38" spans="1:243" ht="15" customHeight="1">
      <c r="A38" s="62">
        <v>182</v>
      </c>
      <c r="B38" s="77" t="s">
        <v>500</v>
      </c>
      <c r="C38" s="78" t="s">
        <v>501</v>
      </c>
      <c r="D38" s="29" t="s">
        <v>502</v>
      </c>
      <c r="E38" s="79" t="s">
        <v>16</v>
      </c>
      <c r="F38" s="80">
        <v>0.1026</v>
      </c>
      <c r="G38" s="80">
        <v>0.06</v>
      </c>
      <c r="H38" s="81">
        <v>0.41520467836257313</v>
      </c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</row>
    <row r="39" spans="1:243" ht="15" customHeight="1" thickBot="1">
      <c r="A39" s="82">
        <v>187</v>
      </c>
      <c r="B39" s="77"/>
      <c r="C39" s="78" t="s">
        <v>512</v>
      </c>
      <c r="D39" s="29" t="s">
        <v>513</v>
      </c>
      <c r="E39" s="79" t="s">
        <v>16</v>
      </c>
      <c r="F39" s="80">
        <v>5.21E-2</v>
      </c>
      <c r="G39" s="80">
        <v>0.05</v>
      </c>
      <c r="H39" s="81">
        <v>4.0307101727447225E-2</v>
      </c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/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/>
      <c r="EY39" s="54"/>
      <c r="EZ39" s="54"/>
      <c r="FA39" s="54"/>
      <c r="FB39" s="54"/>
      <c r="FC39" s="54"/>
      <c r="FD39" s="54"/>
      <c r="FE39" s="54"/>
      <c r="FF39" s="54"/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/>
      <c r="FU39" s="54"/>
      <c r="FV39" s="54"/>
      <c r="FW39" s="54"/>
      <c r="FX39" s="54"/>
      <c r="FY39" s="54"/>
      <c r="FZ39" s="54"/>
      <c r="GA39" s="54"/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/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/>
      <c r="GZ39" s="54"/>
      <c r="HA39" s="54"/>
      <c r="HB39" s="54"/>
      <c r="HC39" s="54"/>
      <c r="HD39" s="54"/>
      <c r="HE39" s="54"/>
      <c r="HF39" s="54"/>
      <c r="HG39" s="54"/>
      <c r="HH39" s="54"/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54"/>
      <c r="HV39" s="54"/>
      <c r="HW39" s="54"/>
      <c r="HX39" s="54"/>
      <c r="HY39" s="54"/>
      <c r="HZ39" s="54"/>
      <c r="IA39" s="54"/>
      <c r="IB39" s="54"/>
      <c r="IC39" s="54"/>
      <c r="ID39" s="54"/>
      <c r="IE39" s="54"/>
      <c r="IF39" s="54"/>
      <c r="IG39" s="54"/>
      <c r="IH39" s="54"/>
      <c r="II39" s="54"/>
    </row>
    <row r="40" spans="1:243" s="34" customFormat="1" ht="15" thickBot="1">
      <c r="A40" s="83"/>
      <c r="B40" s="84"/>
      <c r="C40" s="85" t="s">
        <v>821</v>
      </c>
      <c r="D40" s="86"/>
      <c r="E40" s="86"/>
      <c r="F40" s="87"/>
      <c r="G40" s="87"/>
      <c r="H40" s="88">
        <f>AVERAGE(H5:H39)</f>
        <v>6.9646085182359346E-2</v>
      </c>
    </row>
    <row r="41" spans="1:243">
      <c r="B41" s="89"/>
    </row>
    <row r="42" spans="1:243">
      <c r="B42" s="89"/>
    </row>
    <row r="43" spans="1:243">
      <c r="B43" s="89"/>
    </row>
    <row r="44" spans="1:243">
      <c r="B44" s="89"/>
    </row>
    <row r="45" spans="1:243">
      <c r="B45" s="89"/>
    </row>
    <row r="46" spans="1:243">
      <c r="B46" s="89"/>
    </row>
    <row r="47" spans="1:243">
      <c r="B47" s="89"/>
    </row>
    <row r="48" spans="1:243">
      <c r="B48" s="89"/>
    </row>
    <row r="49" spans="2:2">
      <c r="B49" s="89"/>
    </row>
    <row r="50" spans="2:2">
      <c r="B50" s="89"/>
    </row>
    <row r="51" spans="2:2">
      <c r="B51" s="89"/>
    </row>
    <row r="52" spans="2:2">
      <c r="B52" s="89"/>
    </row>
    <row r="53" spans="2:2">
      <c r="B53" s="89"/>
    </row>
    <row r="54" spans="2:2">
      <c r="B54" s="89"/>
    </row>
    <row r="55" spans="2:2">
      <c r="B55" s="89"/>
    </row>
    <row r="56" spans="2:2">
      <c r="B56" s="89"/>
    </row>
    <row r="57" spans="2:2">
      <c r="B57" s="89"/>
    </row>
    <row r="58" spans="2:2">
      <c r="B58" s="89"/>
    </row>
    <row r="59" spans="2:2">
      <c r="B59" s="89"/>
    </row>
    <row r="60" spans="2:2">
      <c r="B60" s="89"/>
    </row>
    <row r="61" spans="2:2">
      <c r="B61" s="89"/>
    </row>
    <row r="62" spans="2:2">
      <c r="B62" s="89"/>
    </row>
  </sheetData>
  <mergeCells count="9">
    <mergeCell ref="A1:H1"/>
    <mergeCell ref="A2:H2"/>
    <mergeCell ref="A3:A4"/>
    <mergeCell ref="B3:B4"/>
    <mergeCell ref="C3:C4"/>
    <mergeCell ref="D3:D4"/>
    <mergeCell ref="E3:E4"/>
    <mergeCell ref="F3:G3"/>
    <mergeCell ref="H3:H4"/>
  </mergeCells>
  <phoneticPr fontId="1" type="noConversion"/>
  <printOptions horizontalCentered="1"/>
  <pageMargins left="0.35433070866141736" right="0.23622047244094491" top="0.43307086614173229" bottom="0.39370078740157483" header="0.35433070866141736" footer="0.15748031496062992"/>
  <pageSetup paperSize="9" orientation="portrait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G58"/>
  <sheetViews>
    <sheetView tabSelected="1" zoomScale="90" zoomScaleNormal="90" zoomScaleSheetLayoutView="100" workbookViewId="0">
      <selection activeCell="G9" sqref="G9"/>
    </sheetView>
  </sheetViews>
  <sheetFormatPr defaultRowHeight="15.6"/>
  <cols>
    <col min="1" max="1" width="6.44140625" style="3" customWidth="1"/>
    <col min="2" max="2" width="13.44140625" style="53" customWidth="1"/>
    <col min="3" max="3" width="28.21875" style="3" customWidth="1"/>
    <col min="4" max="4" width="15.77734375" style="48" customWidth="1"/>
    <col min="5" max="5" width="5.6640625" style="49" customWidth="1"/>
    <col min="6" max="7" width="11.5546875" style="50" customWidth="1"/>
    <col min="8" max="8" width="13.109375" style="51" customWidth="1"/>
    <col min="9" max="12" width="9" style="3"/>
    <col min="13" max="13" width="9.44140625" style="52" bestFit="1" customWidth="1"/>
    <col min="14" max="14" width="9" style="3"/>
    <col min="15" max="15" width="9.44140625" style="3" bestFit="1" customWidth="1"/>
    <col min="16" max="16" width="9" style="2"/>
    <col min="17" max="222" width="9" style="3"/>
    <col min="223" max="223" width="5" style="3" customWidth="1"/>
    <col min="224" max="224" width="15" style="3" customWidth="1"/>
    <col min="225" max="226" width="14.6640625" style="3" customWidth="1"/>
    <col min="227" max="227" width="6.21875" style="3" customWidth="1"/>
    <col min="228" max="230" width="10.109375" style="3" customWidth="1"/>
    <col min="231" max="231" width="10.44140625" style="3" customWidth="1"/>
    <col min="232" max="255" width="9" style="3"/>
    <col min="256" max="256" width="6.44140625" style="3" customWidth="1"/>
    <col min="257" max="257" width="12.21875" style="3" customWidth="1"/>
    <col min="258" max="258" width="28.21875" style="3" customWidth="1"/>
    <col min="259" max="259" width="13.77734375" style="3" customWidth="1"/>
    <col min="260" max="260" width="5.6640625" style="3" customWidth="1"/>
    <col min="261" max="262" width="9.33203125" style="3" customWidth="1"/>
    <col min="263" max="263" width="13.109375" style="3" customWidth="1"/>
    <col min="264" max="268" width="9" style="3"/>
    <col min="269" max="269" width="9.44140625" style="3" bestFit="1" customWidth="1"/>
    <col min="270" max="270" width="9" style="3"/>
    <col min="271" max="271" width="9.44140625" style="3" bestFit="1" customWidth="1"/>
    <col min="272" max="478" width="9" style="3"/>
    <col min="479" max="479" width="5" style="3" customWidth="1"/>
    <col min="480" max="480" width="15" style="3" customWidth="1"/>
    <col min="481" max="482" width="14.6640625" style="3" customWidth="1"/>
    <col min="483" max="483" width="6.21875" style="3" customWidth="1"/>
    <col min="484" max="486" width="10.109375" style="3" customWidth="1"/>
    <col min="487" max="487" width="10.44140625" style="3" customWidth="1"/>
    <col min="488" max="511" width="9" style="3"/>
    <col min="512" max="512" width="6.44140625" style="3" customWidth="1"/>
    <col min="513" max="513" width="12.21875" style="3" customWidth="1"/>
    <col min="514" max="514" width="28.21875" style="3" customWidth="1"/>
    <col min="515" max="515" width="13.77734375" style="3" customWidth="1"/>
    <col min="516" max="516" width="5.6640625" style="3" customWidth="1"/>
    <col min="517" max="518" width="9.33203125" style="3" customWidth="1"/>
    <col min="519" max="519" width="13.109375" style="3" customWidth="1"/>
    <col min="520" max="524" width="9" style="3"/>
    <col min="525" max="525" width="9.44140625" style="3" bestFit="1" customWidth="1"/>
    <col min="526" max="526" width="9" style="3"/>
    <col min="527" max="527" width="9.44140625" style="3" bestFit="1" customWidth="1"/>
    <col min="528" max="734" width="9" style="3"/>
    <col min="735" max="735" width="5" style="3" customWidth="1"/>
    <col min="736" max="736" width="15" style="3" customWidth="1"/>
    <col min="737" max="738" width="14.6640625" style="3" customWidth="1"/>
    <col min="739" max="739" width="6.21875" style="3" customWidth="1"/>
    <col min="740" max="742" width="10.109375" style="3" customWidth="1"/>
    <col min="743" max="743" width="10.44140625" style="3" customWidth="1"/>
    <col min="744" max="767" width="9" style="3"/>
    <col min="768" max="768" width="6.44140625" style="3" customWidth="1"/>
    <col min="769" max="769" width="12.21875" style="3" customWidth="1"/>
    <col min="770" max="770" width="28.21875" style="3" customWidth="1"/>
    <col min="771" max="771" width="13.77734375" style="3" customWidth="1"/>
    <col min="772" max="772" width="5.6640625" style="3" customWidth="1"/>
    <col min="773" max="774" width="9.33203125" style="3" customWidth="1"/>
    <col min="775" max="775" width="13.109375" style="3" customWidth="1"/>
    <col min="776" max="780" width="9" style="3"/>
    <col min="781" max="781" width="9.44140625" style="3" bestFit="1" customWidth="1"/>
    <col min="782" max="782" width="9" style="3"/>
    <col min="783" max="783" width="9.44140625" style="3" bestFit="1" customWidth="1"/>
    <col min="784" max="990" width="9" style="3"/>
    <col min="991" max="991" width="5" style="3" customWidth="1"/>
    <col min="992" max="992" width="15" style="3" customWidth="1"/>
    <col min="993" max="994" width="14.6640625" style="3" customWidth="1"/>
    <col min="995" max="995" width="6.21875" style="3" customWidth="1"/>
    <col min="996" max="998" width="10.109375" style="3" customWidth="1"/>
    <col min="999" max="999" width="10.44140625" style="3" customWidth="1"/>
    <col min="1000" max="1023" width="9" style="3"/>
    <col min="1024" max="1024" width="6.44140625" style="3" customWidth="1"/>
    <col min="1025" max="1025" width="12.21875" style="3" customWidth="1"/>
    <col min="1026" max="1026" width="28.21875" style="3" customWidth="1"/>
    <col min="1027" max="1027" width="13.77734375" style="3" customWidth="1"/>
    <col min="1028" max="1028" width="5.6640625" style="3" customWidth="1"/>
    <col min="1029" max="1030" width="9.33203125" style="3" customWidth="1"/>
    <col min="1031" max="1031" width="13.109375" style="3" customWidth="1"/>
    <col min="1032" max="1036" width="9" style="3"/>
    <col min="1037" max="1037" width="9.44140625" style="3" bestFit="1" customWidth="1"/>
    <col min="1038" max="1038" width="9" style="3"/>
    <col min="1039" max="1039" width="9.44140625" style="3" bestFit="1" customWidth="1"/>
    <col min="1040" max="1246" width="9" style="3"/>
    <col min="1247" max="1247" width="5" style="3" customWidth="1"/>
    <col min="1248" max="1248" width="15" style="3" customWidth="1"/>
    <col min="1249" max="1250" width="14.6640625" style="3" customWidth="1"/>
    <col min="1251" max="1251" width="6.21875" style="3" customWidth="1"/>
    <col min="1252" max="1254" width="10.109375" style="3" customWidth="1"/>
    <col min="1255" max="1255" width="10.44140625" style="3" customWidth="1"/>
    <col min="1256" max="1279" width="9" style="3"/>
    <col min="1280" max="1280" width="6.44140625" style="3" customWidth="1"/>
    <col min="1281" max="1281" width="12.21875" style="3" customWidth="1"/>
    <col min="1282" max="1282" width="28.21875" style="3" customWidth="1"/>
    <col min="1283" max="1283" width="13.77734375" style="3" customWidth="1"/>
    <col min="1284" max="1284" width="5.6640625" style="3" customWidth="1"/>
    <col min="1285" max="1286" width="9.33203125" style="3" customWidth="1"/>
    <col min="1287" max="1287" width="13.109375" style="3" customWidth="1"/>
    <col min="1288" max="1292" width="9" style="3"/>
    <col min="1293" max="1293" width="9.44140625" style="3" bestFit="1" customWidth="1"/>
    <col min="1294" max="1294" width="9" style="3"/>
    <col min="1295" max="1295" width="9.44140625" style="3" bestFit="1" customWidth="1"/>
    <col min="1296" max="1502" width="9" style="3"/>
    <col min="1503" max="1503" width="5" style="3" customWidth="1"/>
    <col min="1504" max="1504" width="15" style="3" customWidth="1"/>
    <col min="1505" max="1506" width="14.6640625" style="3" customWidth="1"/>
    <col min="1507" max="1507" width="6.21875" style="3" customWidth="1"/>
    <col min="1508" max="1510" width="10.109375" style="3" customWidth="1"/>
    <col min="1511" max="1511" width="10.44140625" style="3" customWidth="1"/>
    <col min="1512" max="1535" width="9" style="3"/>
    <col min="1536" max="1536" width="6.44140625" style="3" customWidth="1"/>
    <col min="1537" max="1537" width="12.21875" style="3" customWidth="1"/>
    <col min="1538" max="1538" width="28.21875" style="3" customWidth="1"/>
    <col min="1539" max="1539" width="13.77734375" style="3" customWidth="1"/>
    <col min="1540" max="1540" width="5.6640625" style="3" customWidth="1"/>
    <col min="1541" max="1542" width="9.33203125" style="3" customWidth="1"/>
    <col min="1543" max="1543" width="13.109375" style="3" customWidth="1"/>
    <col min="1544" max="1548" width="9" style="3"/>
    <col min="1549" max="1549" width="9.44140625" style="3" bestFit="1" customWidth="1"/>
    <col min="1550" max="1550" width="9" style="3"/>
    <col min="1551" max="1551" width="9.44140625" style="3" bestFit="1" customWidth="1"/>
    <col min="1552" max="1758" width="9" style="3"/>
    <col min="1759" max="1759" width="5" style="3" customWidth="1"/>
    <col min="1760" max="1760" width="15" style="3" customWidth="1"/>
    <col min="1761" max="1762" width="14.6640625" style="3" customWidth="1"/>
    <col min="1763" max="1763" width="6.21875" style="3" customWidth="1"/>
    <col min="1764" max="1766" width="10.109375" style="3" customWidth="1"/>
    <col min="1767" max="1767" width="10.44140625" style="3" customWidth="1"/>
    <col min="1768" max="1791" width="9" style="3"/>
    <col min="1792" max="1792" width="6.44140625" style="3" customWidth="1"/>
    <col min="1793" max="1793" width="12.21875" style="3" customWidth="1"/>
    <col min="1794" max="1794" width="28.21875" style="3" customWidth="1"/>
    <col min="1795" max="1795" width="13.77734375" style="3" customWidth="1"/>
    <col min="1796" max="1796" width="5.6640625" style="3" customWidth="1"/>
    <col min="1797" max="1798" width="9.33203125" style="3" customWidth="1"/>
    <col min="1799" max="1799" width="13.109375" style="3" customWidth="1"/>
    <col min="1800" max="1804" width="9" style="3"/>
    <col min="1805" max="1805" width="9.44140625" style="3" bestFit="1" customWidth="1"/>
    <col min="1806" max="1806" width="9" style="3"/>
    <col min="1807" max="1807" width="9.44140625" style="3" bestFit="1" customWidth="1"/>
    <col min="1808" max="2014" width="9" style="3"/>
    <col min="2015" max="2015" width="5" style="3" customWidth="1"/>
    <col min="2016" max="2016" width="15" style="3" customWidth="1"/>
    <col min="2017" max="2018" width="14.6640625" style="3" customWidth="1"/>
    <col min="2019" max="2019" width="6.21875" style="3" customWidth="1"/>
    <col min="2020" max="2022" width="10.109375" style="3" customWidth="1"/>
    <col min="2023" max="2023" width="10.44140625" style="3" customWidth="1"/>
    <col min="2024" max="2047" width="9" style="3"/>
    <col min="2048" max="2048" width="6.44140625" style="3" customWidth="1"/>
    <col min="2049" max="2049" width="12.21875" style="3" customWidth="1"/>
    <col min="2050" max="2050" width="28.21875" style="3" customWidth="1"/>
    <col min="2051" max="2051" width="13.77734375" style="3" customWidth="1"/>
    <col min="2052" max="2052" width="5.6640625" style="3" customWidth="1"/>
    <col min="2053" max="2054" width="9.33203125" style="3" customWidth="1"/>
    <col min="2055" max="2055" width="13.109375" style="3" customWidth="1"/>
    <col min="2056" max="2060" width="9" style="3"/>
    <col min="2061" max="2061" width="9.44140625" style="3" bestFit="1" customWidth="1"/>
    <col min="2062" max="2062" width="9" style="3"/>
    <col min="2063" max="2063" width="9.44140625" style="3" bestFit="1" customWidth="1"/>
    <col min="2064" max="2270" width="9" style="3"/>
    <col min="2271" max="2271" width="5" style="3" customWidth="1"/>
    <col min="2272" max="2272" width="15" style="3" customWidth="1"/>
    <col min="2273" max="2274" width="14.6640625" style="3" customWidth="1"/>
    <col min="2275" max="2275" width="6.21875" style="3" customWidth="1"/>
    <col min="2276" max="2278" width="10.109375" style="3" customWidth="1"/>
    <col min="2279" max="2279" width="10.44140625" style="3" customWidth="1"/>
    <col min="2280" max="2303" width="9" style="3"/>
    <col min="2304" max="2304" width="6.44140625" style="3" customWidth="1"/>
    <col min="2305" max="2305" width="12.21875" style="3" customWidth="1"/>
    <col min="2306" max="2306" width="28.21875" style="3" customWidth="1"/>
    <col min="2307" max="2307" width="13.77734375" style="3" customWidth="1"/>
    <col min="2308" max="2308" width="5.6640625" style="3" customWidth="1"/>
    <col min="2309" max="2310" width="9.33203125" style="3" customWidth="1"/>
    <col min="2311" max="2311" width="13.109375" style="3" customWidth="1"/>
    <col min="2312" max="2316" width="9" style="3"/>
    <col min="2317" max="2317" width="9.44140625" style="3" bestFit="1" customWidth="1"/>
    <col min="2318" max="2318" width="9" style="3"/>
    <col min="2319" max="2319" width="9.44140625" style="3" bestFit="1" customWidth="1"/>
    <col min="2320" max="2526" width="9" style="3"/>
    <col min="2527" max="2527" width="5" style="3" customWidth="1"/>
    <col min="2528" max="2528" width="15" style="3" customWidth="1"/>
    <col min="2529" max="2530" width="14.6640625" style="3" customWidth="1"/>
    <col min="2531" max="2531" width="6.21875" style="3" customWidth="1"/>
    <col min="2532" max="2534" width="10.109375" style="3" customWidth="1"/>
    <col min="2535" max="2535" width="10.44140625" style="3" customWidth="1"/>
    <col min="2536" max="2559" width="9" style="3"/>
    <col min="2560" max="2560" width="6.44140625" style="3" customWidth="1"/>
    <col min="2561" max="2561" width="12.21875" style="3" customWidth="1"/>
    <col min="2562" max="2562" width="28.21875" style="3" customWidth="1"/>
    <col min="2563" max="2563" width="13.77734375" style="3" customWidth="1"/>
    <col min="2564" max="2564" width="5.6640625" style="3" customWidth="1"/>
    <col min="2565" max="2566" width="9.33203125" style="3" customWidth="1"/>
    <col min="2567" max="2567" width="13.109375" style="3" customWidth="1"/>
    <col min="2568" max="2572" width="9" style="3"/>
    <col min="2573" max="2573" width="9.44140625" style="3" bestFit="1" customWidth="1"/>
    <col min="2574" max="2574" width="9" style="3"/>
    <col min="2575" max="2575" width="9.44140625" style="3" bestFit="1" customWidth="1"/>
    <col min="2576" max="2782" width="9" style="3"/>
    <col min="2783" max="2783" width="5" style="3" customWidth="1"/>
    <col min="2784" max="2784" width="15" style="3" customWidth="1"/>
    <col min="2785" max="2786" width="14.6640625" style="3" customWidth="1"/>
    <col min="2787" max="2787" width="6.21875" style="3" customWidth="1"/>
    <col min="2788" max="2790" width="10.109375" style="3" customWidth="1"/>
    <col min="2791" max="2791" width="10.44140625" style="3" customWidth="1"/>
    <col min="2792" max="2815" width="9" style="3"/>
    <col min="2816" max="2816" width="6.44140625" style="3" customWidth="1"/>
    <col min="2817" max="2817" width="12.21875" style="3" customWidth="1"/>
    <col min="2818" max="2818" width="28.21875" style="3" customWidth="1"/>
    <col min="2819" max="2819" width="13.77734375" style="3" customWidth="1"/>
    <col min="2820" max="2820" width="5.6640625" style="3" customWidth="1"/>
    <col min="2821" max="2822" width="9.33203125" style="3" customWidth="1"/>
    <col min="2823" max="2823" width="13.109375" style="3" customWidth="1"/>
    <col min="2824" max="2828" width="9" style="3"/>
    <col min="2829" max="2829" width="9.44140625" style="3" bestFit="1" customWidth="1"/>
    <col min="2830" max="2830" width="9" style="3"/>
    <col min="2831" max="2831" width="9.44140625" style="3" bestFit="1" customWidth="1"/>
    <col min="2832" max="3038" width="9" style="3"/>
    <col min="3039" max="3039" width="5" style="3" customWidth="1"/>
    <col min="3040" max="3040" width="15" style="3" customWidth="1"/>
    <col min="3041" max="3042" width="14.6640625" style="3" customWidth="1"/>
    <col min="3043" max="3043" width="6.21875" style="3" customWidth="1"/>
    <col min="3044" max="3046" width="10.109375" style="3" customWidth="1"/>
    <col min="3047" max="3047" width="10.44140625" style="3" customWidth="1"/>
    <col min="3048" max="3071" width="9" style="3"/>
    <col min="3072" max="3072" width="6.44140625" style="3" customWidth="1"/>
    <col min="3073" max="3073" width="12.21875" style="3" customWidth="1"/>
    <col min="3074" max="3074" width="28.21875" style="3" customWidth="1"/>
    <col min="3075" max="3075" width="13.77734375" style="3" customWidth="1"/>
    <col min="3076" max="3076" width="5.6640625" style="3" customWidth="1"/>
    <col min="3077" max="3078" width="9.33203125" style="3" customWidth="1"/>
    <col min="3079" max="3079" width="13.109375" style="3" customWidth="1"/>
    <col min="3080" max="3084" width="9" style="3"/>
    <col min="3085" max="3085" width="9.44140625" style="3" bestFit="1" customWidth="1"/>
    <col min="3086" max="3086" width="9" style="3"/>
    <col min="3087" max="3087" width="9.44140625" style="3" bestFit="1" customWidth="1"/>
    <col min="3088" max="3294" width="9" style="3"/>
    <col min="3295" max="3295" width="5" style="3" customWidth="1"/>
    <col min="3296" max="3296" width="15" style="3" customWidth="1"/>
    <col min="3297" max="3298" width="14.6640625" style="3" customWidth="1"/>
    <col min="3299" max="3299" width="6.21875" style="3" customWidth="1"/>
    <col min="3300" max="3302" width="10.109375" style="3" customWidth="1"/>
    <col min="3303" max="3303" width="10.44140625" style="3" customWidth="1"/>
    <col min="3304" max="3327" width="9" style="3"/>
    <col min="3328" max="3328" width="6.44140625" style="3" customWidth="1"/>
    <col min="3329" max="3329" width="12.21875" style="3" customWidth="1"/>
    <col min="3330" max="3330" width="28.21875" style="3" customWidth="1"/>
    <col min="3331" max="3331" width="13.77734375" style="3" customWidth="1"/>
    <col min="3332" max="3332" width="5.6640625" style="3" customWidth="1"/>
    <col min="3333" max="3334" width="9.33203125" style="3" customWidth="1"/>
    <col min="3335" max="3335" width="13.109375" style="3" customWidth="1"/>
    <col min="3336" max="3340" width="9" style="3"/>
    <col min="3341" max="3341" width="9.44140625" style="3" bestFit="1" customWidth="1"/>
    <col min="3342" max="3342" width="9" style="3"/>
    <col min="3343" max="3343" width="9.44140625" style="3" bestFit="1" customWidth="1"/>
    <col min="3344" max="3550" width="9" style="3"/>
    <col min="3551" max="3551" width="5" style="3" customWidth="1"/>
    <col min="3552" max="3552" width="15" style="3" customWidth="1"/>
    <col min="3553" max="3554" width="14.6640625" style="3" customWidth="1"/>
    <col min="3555" max="3555" width="6.21875" style="3" customWidth="1"/>
    <col min="3556" max="3558" width="10.109375" style="3" customWidth="1"/>
    <col min="3559" max="3559" width="10.44140625" style="3" customWidth="1"/>
    <col min="3560" max="3583" width="9" style="3"/>
    <col min="3584" max="3584" width="6.44140625" style="3" customWidth="1"/>
    <col min="3585" max="3585" width="12.21875" style="3" customWidth="1"/>
    <col min="3586" max="3586" width="28.21875" style="3" customWidth="1"/>
    <col min="3587" max="3587" width="13.77734375" style="3" customWidth="1"/>
    <col min="3588" max="3588" width="5.6640625" style="3" customWidth="1"/>
    <col min="3589" max="3590" width="9.33203125" style="3" customWidth="1"/>
    <col min="3591" max="3591" width="13.109375" style="3" customWidth="1"/>
    <col min="3592" max="3596" width="9" style="3"/>
    <col min="3597" max="3597" width="9.44140625" style="3" bestFit="1" customWidth="1"/>
    <col min="3598" max="3598" width="9" style="3"/>
    <col min="3599" max="3599" width="9.44140625" style="3" bestFit="1" customWidth="1"/>
    <col min="3600" max="3806" width="9" style="3"/>
    <col min="3807" max="3807" width="5" style="3" customWidth="1"/>
    <col min="3808" max="3808" width="15" style="3" customWidth="1"/>
    <col min="3809" max="3810" width="14.6640625" style="3" customWidth="1"/>
    <col min="3811" max="3811" width="6.21875" style="3" customWidth="1"/>
    <col min="3812" max="3814" width="10.109375" style="3" customWidth="1"/>
    <col min="3815" max="3815" width="10.44140625" style="3" customWidth="1"/>
    <col min="3816" max="3839" width="9" style="3"/>
    <col min="3840" max="3840" width="6.44140625" style="3" customWidth="1"/>
    <col min="3841" max="3841" width="12.21875" style="3" customWidth="1"/>
    <col min="3842" max="3842" width="28.21875" style="3" customWidth="1"/>
    <col min="3843" max="3843" width="13.77734375" style="3" customWidth="1"/>
    <col min="3844" max="3844" width="5.6640625" style="3" customWidth="1"/>
    <col min="3845" max="3846" width="9.33203125" style="3" customWidth="1"/>
    <col min="3847" max="3847" width="13.109375" style="3" customWidth="1"/>
    <col min="3848" max="3852" width="9" style="3"/>
    <col min="3853" max="3853" width="9.44140625" style="3" bestFit="1" customWidth="1"/>
    <col min="3854" max="3854" width="9" style="3"/>
    <col min="3855" max="3855" width="9.44140625" style="3" bestFit="1" customWidth="1"/>
    <col min="3856" max="4062" width="9" style="3"/>
    <col min="4063" max="4063" width="5" style="3" customWidth="1"/>
    <col min="4064" max="4064" width="15" style="3" customWidth="1"/>
    <col min="4065" max="4066" width="14.6640625" style="3" customWidth="1"/>
    <col min="4067" max="4067" width="6.21875" style="3" customWidth="1"/>
    <col min="4068" max="4070" width="10.109375" style="3" customWidth="1"/>
    <col min="4071" max="4071" width="10.44140625" style="3" customWidth="1"/>
    <col min="4072" max="4095" width="9" style="3"/>
    <col min="4096" max="4096" width="6.44140625" style="3" customWidth="1"/>
    <col min="4097" max="4097" width="12.21875" style="3" customWidth="1"/>
    <col min="4098" max="4098" width="28.21875" style="3" customWidth="1"/>
    <col min="4099" max="4099" width="13.77734375" style="3" customWidth="1"/>
    <col min="4100" max="4100" width="5.6640625" style="3" customWidth="1"/>
    <col min="4101" max="4102" width="9.33203125" style="3" customWidth="1"/>
    <col min="4103" max="4103" width="13.109375" style="3" customWidth="1"/>
    <col min="4104" max="4108" width="9" style="3"/>
    <col min="4109" max="4109" width="9.44140625" style="3" bestFit="1" customWidth="1"/>
    <col min="4110" max="4110" width="9" style="3"/>
    <col min="4111" max="4111" width="9.44140625" style="3" bestFit="1" customWidth="1"/>
    <col min="4112" max="4318" width="9" style="3"/>
    <col min="4319" max="4319" width="5" style="3" customWidth="1"/>
    <col min="4320" max="4320" width="15" style="3" customWidth="1"/>
    <col min="4321" max="4322" width="14.6640625" style="3" customWidth="1"/>
    <col min="4323" max="4323" width="6.21875" style="3" customWidth="1"/>
    <col min="4324" max="4326" width="10.109375" style="3" customWidth="1"/>
    <col min="4327" max="4327" width="10.44140625" style="3" customWidth="1"/>
    <col min="4328" max="4351" width="9" style="3"/>
    <col min="4352" max="4352" width="6.44140625" style="3" customWidth="1"/>
    <col min="4353" max="4353" width="12.21875" style="3" customWidth="1"/>
    <col min="4354" max="4354" width="28.21875" style="3" customWidth="1"/>
    <col min="4355" max="4355" width="13.77734375" style="3" customWidth="1"/>
    <col min="4356" max="4356" width="5.6640625" style="3" customWidth="1"/>
    <col min="4357" max="4358" width="9.33203125" style="3" customWidth="1"/>
    <col min="4359" max="4359" width="13.109375" style="3" customWidth="1"/>
    <col min="4360" max="4364" width="9" style="3"/>
    <col min="4365" max="4365" width="9.44140625" style="3" bestFit="1" customWidth="1"/>
    <col min="4366" max="4366" width="9" style="3"/>
    <col min="4367" max="4367" width="9.44140625" style="3" bestFit="1" customWidth="1"/>
    <col min="4368" max="4574" width="9" style="3"/>
    <col min="4575" max="4575" width="5" style="3" customWidth="1"/>
    <col min="4576" max="4576" width="15" style="3" customWidth="1"/>
    <col min="4577" max="4578" width="14.6640625" style="3" customWidth="1"/>
    <col min="4579" max="4579" width="6.21875" style="3" customWidth="1"/>
    <col min="4580" max="4582" width="10.109375" style="3" customWidth="1"/>
    <col min="4583" max="4583" width="10.44140625" style="3" customWidth="1"/>
    <col min="4584" max="4607" width="9" style="3"/>
    <col min="4608" max="4608" width="6.44140625" style="3" customWidth="1"/>
    <col min="4609" max="4609" width="12.21875" style="3" customWidth="1"/>
    <col min="4610" max="4610" width="28.21875" style="3" customWidth="1"/>
    <col min="4611" max="4611" width="13.77734375" style="3" customWidth="1"/>
    <col min="4612" max="4612" width="5.6640625" style="3" customWidth="1"/>
    <col min="4613" max="4614" width="9.33203125" style="3" customWidth="1"/>
    <col min="4615" max="4615" width="13.109375" style="3" customWidth="1"/>
    <col min="4616" max="4620" width="9" style="3"/>
    <col min="4621" max="4621" width="9.44140625" style="3" bestFit="1" customWidth="1"/>
    <col min="4622" max="4622" width="9" style="3"/>
    <col min="4623" max="4623" width="9.44140625" style="3" bestFit="1" customWidth="1"/>
    <col min="4624" max="4830" width="9" style="3"/>
    <col min="4831" max="4831" width="5" style="3" customWidth="1"/>
    <col min="4832" max="4832" width="15" style="3" customWidth="1"/>
    <col min="4833" max="4834" width="14.6640625" style="3" customWidth="1"/>
    <col min="4835" max="4835" width="6.21875" style="3" customWidth="1"/>
    <col min="4836" max="4838" width="10.109375" style="3" customWidth="1"/>
    <col min="4839" max="4839" width="10.44140625" style="3" customWidth="1"/>
    <col min="4840" max="4863" width="9" style="3"/>
    <col min="4864" max="4864" width="6.44140625" style="3" customWidth="1"/>
    <col min="4865" max="4865" width="12.21875" style="3" customWidth="1"/>
    <col min="4866" max="4866" width="28.21875" style="3" customWidth="1"/>
    <col min="4867" max="4867" width="13.77734375" style="3" customWidth="1"/>
    <col min="4868" max="4868" width="5.6640625" style="3" customWidth="1"/>
    <col min="4869" max="4870" width="9.33203125" style="3" customWidth="1"/>
    <col min="4871" max="4871" width="13.109375" style="3" customWidth="1"/>
    <col min="4872" max="4876" width="9" style="3"/>
    <col min="4877" max="4877" width="9.44140625" style="3" bestFit="1" customWidth="1"/>
    <col min="4878" max="4878" width="9" style="3"/>
    <col min="4879" max="4879" width="9.44140625" style="3" bestFit="1" customWidth="1"/>
    <col min="4880" max="5086" width="9" style="3"/>
    <col min="5087" max="5087" width="5" style="3" customWidth="1"/>
    <col min="5088" max="5088" width="15" style="3" customWidth="1"/>
    <col min="5089" max="5090" width="14.6640625" style="3" customWidth="1"/>
    <col min="5091" max="5091" width="6.21875" style="3" customWidth="1"/>
    <col min="5092" max="5094" width="10.109375" style="3" customWidth="1"/>
    <col min="5095" max="5095" width="10.44140625" style="3" customWidth="1"/>
    <col min="5096" max="5119" width="9" style="3"/>
    <col min="5120" max="5120" width="6.44140625" style="3" customWidth="1"/>
    <col min="5121" max="5121" width="12.21875" style="3" customWidth="1"/>
    <col min="5122" max="5122" width="28.21875" style="3" customWidth="1"/>
    <col min="5123" max="5123" width="13.77734375" style="3" customWidth="1"/>
    <col min="5124" max="5124" width="5.6640625" style="3" customWidth="1"/>
    <col min="5125" max="5126" width="9.33203125" style="3" customWidth="1"/>
    <col min="5127" max="5127" width="13.109375" style="3" customWidth="1"/>
    <col min="5128" max="5132" width="9" style="3"/>
    <col min="5133" max="5133" width="9.44140625" style="3" bestFit="1" customWidth="1"/>
    <col min="5134" max="5134" width="9" style="3"/>
    <col min="5135" max="5135" width="9.44140625" style="3" bestFit="1" customWidth="1"/>
    <col min="5136" max="5342" width="9" style="3"/>
    <col min="5343" max="5343" width="5" style="3" customWidth="1"/>
    <col min="5344" max="5344" width="15" style="3" customWidth="1"/>
    <col min="5345" max="5346" width="14.6640625" style="3" customWidth="1"/>
    <col min="5347" max="5347" width="6.21875" style="3" customWidth="1"/>
    <col min="5348" max="5350" width="10.109375" style="3" customWidth="1"/>
    <col min="5351" max="5351" width="10.44140625" style="3" customWidth="1"/>
    <col min="5352" max="5375" width="9" style="3"/>
    <col min="5376" max="5376" width="6.44140625" style="3" customWidth="1"/>
    <col min="5377" max="5377" width="12.21875" style="3" customWidth="1"/>
    <col min="5378" max="5378" width="28.21875" style="3" customWidth="1"/>
    <col min="5379" max="5379" width="13.77734375" style="3" customWidth="1"/>
    <col min="5380" max="5380" width="5.6640625" style="3" customWidth="1"/>
    <col min="5381" max="5382" width="9.33203125" style="3" customWidth="1"/>
    <col min="5383" max="5383" width="13.109375" style="3" customWidth="1"/>
    <col min="5384" max="5388" width="9" style="3"/>
    <col min="5389" max="5389" width="9.44140625" style="3" bestFit="1" customWidth="1"/>
    <col min="5390" max="5390" width="9" style="3"/>
    <col min="5391" max="5391" width="9.44140625" style="3" bestFit="1" customWidth="1"/>
    <col min="5392" max="5598" width="9" style="3"/>
    <col min="5599" max="5599" width="5" style="3" customWidth="1"/>
    <col min="5600" max="5600" width="15" style="3" customWidth="1"/>
    <col min="5601" max="5602" width="14.6640625" style="3" customWidth="1"/>
    <col min="5603" max="5603" width="6.21875" style="3" customWidth="1"/>
    <col min="5604" max="5606" width="10.109375" style="3" customWidth="1"/>
    <col min="5607" max="5607" width="10.44140625" style="3" customWidth="1"/>
    <col min="5608" max="5631" width="9" style="3"/>
    <col min="5632" max="5632" width="6.44140625" style="3" customWidth="1"/>
    <col min="5633" max="5633" width="12.21875" style="3" customWidth="1"/>
    <col min="5634" max="5634" width="28.21875" style="3" customWidth="1"/>
    <col min="5635" max="5635" width="13.77734375" style="3" customWidth="1"/>
    <col min="5636" max="5636" width="5.6640625" style="3" customWidth="1"/>
    <col min="5637" max="5638" width="9.33203125" style="3" customWidth="1"/>
    <col min="5639" max="5639" width="13.109375" style="3" customWidth="1"/>
    <col min="5640" max="5644" width="9" style="3"/>
    <col min="5645" max="5645" width="9.44140625" style="3" bestFit="1" customWidth="1"/>
    <col min="5646" max="5646" width="9" style="3"/>
    <col min="5647" max="5647" width="9.44140625" style="3" bestFit="1" customWidth="1"/>
    <col min="5648" max="5854" width="9" style="3"/>
    <col min="5855" max="5855" width="5" style="3" customWidth="1"/>
    <col min="5856" max="5856" width="15" style="3" customWidth="1"/>
    <col min="5857" max="5858" width="14.6640625" style="3" customWidth="1"/>
    <col min="5859" max="5859" width="6.21875" style="3" customWidth="1"/>
    <col min="5860" max="5862" width="10.109375" style="3" customWidth="1"/>
    <col min="5863" max="5863" width="10.44140625" style="3" customWidth="1"/>
    <col min="5864" max="5887" width="9" style="3"/>
    <col min="5888" max="5888" width="6.44140625" style="3" customWidth="1"/>
    <col min="5889" max="5889" width="12.21875" style="3" customWidth="1"/>
    <col min="5890" max="5890" width="28.21875" style="3" customWidth="1"/>
    <col min="5891" max="5891" width="13.77734375" style="3" customWidth="1"/>
    <col min="5892" max="5892" width="5.6640625" style="3" customWidth="1"/>
    <col min="5893" max="5894" width="9.33203125" style="3" customWidth="1"/>
    <col min="5895" max="5895" width="13.109375" style="3" customWidth="1"/>
    <col min="5896" max="5900" width="9" style="3"/>
    <col min="5901" max="5901" width="9.44140625" style="3" bestFit="1" customWidth="1"/>
    <col min="5902" max="5902" width="9" style="3"/>
    <col min="5903" max="5903" width="9.44140625" style="3" bestFit="1" customWidth="1"/>
    <col min="5904" max="6110" width="9" style="3"/>
    <col min="6111" max="6111" width="5" style="3" customWidth="1"/>
    <col min="6112" max="6112" width="15" style="3" customWidth="1"/>
    <col min="6113" max="6114" width="14.6640625" style="3" customWidth="1"/>
    <col min="6115" max="6115" width="6.21875" style="3" customWidth="1"/>
    <col min="6116" max="6118" width="10.109375" style="3" customWidth="1"/>
    <col min="6119" max="6119" width="10.44140625" style="3" customWidth="1"/>
    <col min="6120" max="6143" width="9" style="3"/>
    <col min="6144" max="6144" width="6.44140625" style="3" customWidth="1"/>
    <col min="6145" max="6145" width="12.21875" style="3" customWidth="1"/>
    <col min="6146" max="6146" width="28.21875" style="3" customWidth="1"/>
    <col min="6147" max="6147" width="13.77734375" style="3" customWidth="1"/>
    <col min="6148" max="6148" width="5.6640625" style="3" customWidth="1"/>
    <col min="6149" max="6150" width="9.33203125" style="3" customWidth="1"/>
    <col min="6151" max="6151" width="13.109375" style="3" customWidth="1"/>
    <col min="6152" max="6156" width="9" style="3"/>
    <col min="6157" max="6157" width="9.44140625" style="3" bestFit="1" customWidth="1"/>
    <col min="6158" max="6158" width="9" style="3"/>
    <col min="6159" max="6159" width="9.44140625" style="3" bestFit="1" customWidth="1"/>
    <col min="6160" max="6366" width="9" style="3"/>
    <col min="6367" max="6367" width="5" style="3" customWidth="1"/>
    <col min="6368" max="6368" width="15" style="3" customWidth="1"/>
    <col min="6369" max="6370" width="14.6640625" style="3" customWidth="1"/>
    <col min="6371" max="6371" width="6.21875" style="3" customWidth="1"/>
    <col min="6372" max="6374" width="10.109375" style="3" customWidth="1"/>
    <col min="6375" max="6375" width="10.44140625" style="3" customWidth="1"/>
    <col min="6376" max="6399" width="9" style="3"/>
    <col min="6400" max="6400" width="6.44140625" style="3" customWidth="1"/>
    <col min="6401" max="6401" width="12.21875" style="3" customWidth="1"/>
    <col min="6402" max="6402" width="28.21875" style="3" customWidth="1"/>
    <col min="6403" max="6403" width="13.77734375" style="3" customWidth="1"/>
    <col min="6404" max="6404" width="5.6640625" style="3" customWidth="1"/>
    <col min="6405" max="6406" width="9.33203125" style="3" customWidth="1"/>
    <col min="6407" max="6407" width="13.109375" style="3" customWidth="1"/>
    <col min="6408" max="6412" width="9" style="3"/>
    <col min="6413" max="6413" width="9.44140625" style="3" bestFit="1" customWidth="1"/>
    <col min="6414" max="6414" width="9" style="3"/>
    <col min="6415" max="6415" width="9.44140625" style="3" bestFit="1" customWidth="1"/>
    <col min="6416" max="6622" width="9" style="3"/>
    <col min="6623" max="6623" width="5" style="3" customWidth="1"/>
    <col min="6624" max="6624" width="15" style="3" customWidth="1"/>
    <col min="6625" max="6626" width="14.6640625" style="3" customWidth="1"/>
    <col min="6627" max="6627" width="6.21875" style="3" customWidth="1"/>
    <col min="6628" max="6630" width="10.109375" style="3" customWidth="1"/>
    <col min="6631" max="6631" width="10.44140625" style="3" customWidth="1"/>
    <col min="6632" max="6655" width="9" style="3"/>
    <col min="6656" max="6656" width="6.44140625" style="3" customWidth="1"/>
    <col min="6657" max="6657" width="12.21875" style="3" customWidth="1"/>
    <col min="6658" max="6658" width="28.21875" style="3" customWidth="1"/>
    <col min="6659" max="6659" width="13.77734375" style="3" customWidth="1"/>
    <col min="6660" max="6660" width="5.6640625" style="3" customWidth="1"/>
    <col min="6661" max="6662" width="9.33203125" style="3" customWidth="1"/>
    <col min="6663" max="6663" width="13.109375" style="3" customWidth="1"/>
    <col min="6664" max="6668" width="9" style="3"/>
    <col min="6669" max="6669" width="9.44140625" style="3" bestFit="1" customWidth="1"/>
    <col min="6670" max="6670" width="9" style="3"/>
    <col min="6671" max="6671" width="9.44140625" style="3" bestFit="1" customWidth="1"/>
    <col min="6672" max="6878" width="9" style="3"/>
    <col min="6879" max="6879" width="5" style="3" customWidth="1"/>
    <col min="6880" max="6880" width="15" style="3" customWidth="1"/>
    <col min="6881" max="6882" width="14.6640625" style="3" customWidth="1"/>
    <col min="6883" max="6883" width="6.21875" style="3" customWidth="1"/>
    <col min="6884" max="6886" width="10.109375" style="3" customWidth="1"/>
    <col min="6887" max="6887" width="10.44140625" style="3" customWidth="1"/>
    <col min="6888" max="6911" width="9" style="3"/>
    <col min="6912" max="6912" width="6.44140625" style="3" customWidth="1"/>
    <col min="6913" max="6913" width="12.21875" style="3" customWidth="1"/>
    <col min="6914" max="6914" width="28.21875" style="3" customWidth="1"/>
    <col min="6915" max="6915" width="13.77734375" style="3" customWidth="1"/>
    <col min="6916" max="6916" width="5.6640625" style="3" customWidth="1"/>
    <col min="6917" max="6918" width="9.33203125" style="3" customWidth="1"/>
    <col min="6919" max="6919" width="13.109375" style="3" customWidth="1"/>
    <col min="6920" max="6924" width="9" style="3"/>
    <col min="6925" max="6925" width="9.44140625" style="3" bestFit="1" customWidth="1"/>
    <col min="6926" max="6926" width="9" style="3"/>
    <col min="6927" max="6927" width="9.44140625" style="3" bestFit="1" customWidth="1"/>
    <col min="6928" max="7134" width="9" style="3"/>
    <col min="7135" max="7135" width="5" style="3" customWidth="1"/>
    <col min="7136" max="7136" width="15" style="3" customWidth="1"/>
    <col min="7137" max="7138" width="14.6640625" style="3" customWidth="1"/>
    <col min="7139" max="7139" width="6.21875" style="3" customWidth="1"/>
    <col min="7140" max="7142" width="10.109375" style="3" customWidth="1"/>
    <col min="7143" max="7143" width="10.44140625" style="3" customWidth="1"/>
    <col min="7144" max="7167" width="9" style="3"/>
    <col min="7168" max="7168" width="6.44140625" style="3" customWidth="1"/>
    <col min="7169" max="7169" width="12.21875" style="3" customWidth="1"/>
    <col min="7170" max="7170" width="28.21875" style="3" customWidth="1"/>
    <col min="7171" max="7171" width="13.77734375" style="3" customWidth="1"/>
    <col min="7172" max="7172" width="5.6640625" style="3" customWidth="1"/>
    <col min="7173" max="7174" width="9.33203125" style="3" customWidth="1"/>
    <col min="7175" max="7175" width="13.109375" style="3" customWidth="1"/>
    <col min="7176" max="7180" width="9" style="3"/>
    <col min="7181" max="7181" width="9.44140625" style="3" bestFit="1" customWidth="1"/>
    <col min="7182" max="7182" width="9" style="3"/>
    <col min="7183" max="7183" width="9.44140625" style="3" bestFit="1" customWidth="1"/>
    <col min="7184" max="7390" width="9" style="3"/>
    <col min="7391" max="7391" width="5" style="3" customWidth="1"/>
    <col min="7392" max="7392" width="15" style="3" customWidth="1"/>
    <col min="7393" max="7394" width="14.6640625" style="3" customWidth="1"/>
    <col min="7395" max="7395" width="6.21875" style="3" customWidth="1"/>
    <col min="7396" max="7398" width="10.109375" style="3" customWidth="1"/>
    <col min="7399" max="7399" width="10.44140625" style="3" customWidth="1"/>
    <col min="7400" max="7423" width="9" style="3"/>
    <col min="7424" max="7424" width="6.44140625" style="3" customWidth="1"/>
    <col min="7425" max="7425" width="12.21875" style="3" customWidth="1"/>
    <col min="7426" max="7426" width="28.21875" style="3" customWidth="1"/>
    <col min="7427" max="7427" width="13.77734375" style="3" customWidth="1"/>
    <col min="7428" max="7428" width="5.6640625" style="3" customWidth="1"/>
    <col min="7429" max="7430" width="9.33203125" style="3" customWidth="1"/>
    <col min="7431" max="7431" width="13.109375" style="3" customWidth="1"/>
    <col min="7432" max="7436" width="9" style="3"/>
    <col min="7437" max="7437" width="9.44140625" style="3" bestFit="1" customWidth="1"/>
    <col min="7438" max="7438" width="9" style="3"/>
    <col min="7439" max="7439" width="9.44140625" style="3" bestFit="1" customWidth="1"/>
    <col min="7440" max="7646" width="9" style="3"/>
    <col min="7647" max="7647" width="5" style="3" customWidth="1"/>
    <col min="7648" max="7648" width="15" style="3" customWidth="1"/>
    <col min="7649" max="7650" width="14.6640625" style="3" customWidth="1"/>
    <col min="7651" max="7651" width="6.21875" style="3" customWidth="1"/>
    <col min="7652" max="7654" width="10.109375" style="3" customWidth="1"/>
    <col min="7655" max="7655" width="10.44140625" style="3" customWidth="1"/>
    <col min="7656" max="7679" width="9" style="3"/>
    <col min="7680" max="7680" width="6.44140625" style="3" customWidth="1"/>
    <col min="7681" max="7681" width="12.21875" style="3" customWidth="1"/>
    <col min="7682" max="7682" width="28.21875" style="3" customWidth="1"/>
    <col min="7683" max="7683" width="13.77734375" style="3" customWidth="1"/>
    <col min="7684" max="7684" width="5.6640625" style="3" customWidth="1"/>
    <col min="7685" max="7686" width="9.33203125" style="3" customWidth="1"/>
    <col min="7687" max="7687" width="13.109375" style="3" customWidth="1"/>
    <col min="7688" max="7692" width="9" style="3"/>
    <col min="7693" max="7693" width="9.44140625" style="3" bestFit="1" customWidth="1"/>
    <col min="7694" max="7694" width="9" style="3"/>
    <col min="7695" max="7695" width="9.44140625" style="3" bestFit="1" customWidth="1"/>
    <col min="7696" max="7902" width="9" style="3"/>
    <col min="7903" max="7903" width="5" style="3" customWidth="1"/>
    <col min="7904" max="7904" width="15" style="3" customWidth="1"/>
    <col min="7905" max="7906" width="14.6640625" style="3" customWidth="1"/>
    <col min="7907" max="7907" width="6.21875" style="3" customWidth="1"/>
    <col min="7908" max="7910" width="10.109375" style="3" customWidth="1"/>
    <col min="7911" max="7911" width="10.44140625" style="3" customWidth="1"/>
    <col min="7912" max="7935" width="9" style="3"/>
    <col min="7936" max="7936" width="6.44140625" style="3" customWidth="1"/>
    <col min="7937" max="7937" width="12.21875" style="3" customWidth="1"/>
    <col min="7938" max="7938" width="28.21875" style="3" customWidth="1"/>
    <col min="7939" max="7939" width="13.77734375" style="3" customWidth="1"/>
    <col min="7940" max="7940" width="5.6640625" style="3" customWidth="1"/>
    <col min="7941" max="7942" width="9.33203125" style="3" customWidth="1"/>
    <col min="7943" max="7943" width="13.109375" style="3" customWidth="1"/>
    <col min="7944" max="7948" width="9" style="3"/>
    <col min="7949" max="7949" width="9.44140625" style="3" bestFit="1" customWidth="1"/>
    <col min="7950" max="7950" width="9" style="3"/>
    <col min="7951" max="7951" width="9.44140625" style="3" bestFit="1" customWidth="1"/>
    <col min="7952" max="8158" width="9" style="3"/>
    <col min="8159" max="8159" width="5" style="3" customWidth="1"/>
    <col min="8160" max="8160" width="15" style="3" customWidth="1"/>
    <col min="8161" max="8162" width="14.6640625" style="3" customWidth="1"/>
    <col min="8163" max="8163" width="6.21875" style="3" customWidth="1"/>
    <col min="8164" max="8166" width="10.109375" style="3" customWidth="1"/>
    <col min="8167" max="8167" width="10.44140625" style="3" customWidth="1"/>
    <col min="8168" max="8191" width="9" style="3"/>
    <col min="8192" max="8192" width="6.44140625" style="3" customWidth="1"/>
    <col min="8193" max="8193" width="12.21875" style="3" customWidth="1"/>
    <col min="8194" max="8194" width="28.21875" style="3" customWidth="1"/>
    <col min="8195" max="8195" width="13.77734375" style="3" customWidth="1"/>
    <col min="8196" max="8196" width="5.6640625" style="3" customWidth="1"/>
    <col min="8197" max="8198" width="9.33203125" style="3" customWidth="1"/>
    <col min="8199" max="8199" width="13.109375" style="3" customWidth="1"/>
    <col min="8200" max="8204" width="9" style="3"/>
    <col min="8205" max="8205" width="9.44140625" style="3" bestFit="1" customWidth="1"/>
    <col min="8206" max="8206" width="9" style="3"/>
    <col min="8207" max="8207" width="9.44140625" style="3" bestFit="1" customWidth="1"/>
    <col min="8208" max="8414" width="9" style="3"/>
    <col min="8415" max="8415" width="5" style="3" customWidth="1"/>
    <col min="8416" max="8416" width="15" style="3" customWidth="1"/>
    <col min="8417" max="8418" width="14.6640625" style="3" customWidth="1"/>
    <col min="8419" max="8419" width="6.21875" style="3" customWidth="1"/>
    <col min="8420" max="8422" width="10.109375" style="3" customWidth="1"/>
    <col min="8423" max="8423" width="10.44140625" style="3" customWidth="1"/>
    <col min="8424" max="8447" width="9" style="3"/>
    <col min="8448" max="8448" width="6.44140625" style="3" customWidth="1"/>
    <col min="8449" max="8449" width="12.21875" style="3" customWidth="1"/>
    <col min="8450" max="8450" width="28.21875" style="3" customWidth="1"/>
    <col min="8451" max="8451" width="13.77734375" style="3" customWidth="1"/>
    <col min="8452" max="8452" width="5.6640625" style="3" customWidth="1"/>
    <col min="8453" max="8454" width="9.33203125" style="3" customWidth="1"/>
    <col min="8455" max="8455" width="13.109375" style="3" customWidth="1"/>
    <col min="8456" max="8460" width="9" style="3"/>
    <col min="8461" max="8461" width="9.44140625" style="3" bestFit="1" customWidth="1"/>
    <col min="8462" max="8462" width="9" style="3"/>
    <col min="8463" max="8463" width="9.44140625" style="3" bestFit="1" customWidth="1"/>
    <col min="8464" max="8670" width="9" style="3"/>
    <col min="8671" max="8671" width="5" style="3" customWidth="1"/>
    <col min="8672" max="8672" width="15" style="3" customWidth="1"/>
    <col min="8673" max="8674" width="14.6640625" style="3" customWidth="1"/>
    <col min="8675" max="8675" width="6.21875" style="3" customWidth="1"/>
    <col min="8676" max="8678" width="10.109375" style="3" customWidth="1"/>
    <col min="8679" max="8679" width="10.44140625" style="3" customWidth="1"/>
    <col min="8680" max="8703" width="9" style="3"/>
    <col min="8704" max="8704" width="6.44140625" style="3" customWidth="1"/>
    <col min="8705" max="8705" width="12.21875" style="3" customWidth="1"/>
    <col min="8706" max="8706" width="28.21875" style="3" customWidth="1"/>
    <col min="8707" max="8707" width="13.77734375" style="3" customWidth="1"/>
    <col min="8708" max="8708" width="5.6640625" style="3" customWidth="1"/>
    <col min="8709" max="8710" width="9.33203125" style="3" customWidth="1"/>
    <col min="8711" max="8711" width="13.109375" style="3" customWidth="1"/>
    <col min="8712" max="8716" width="9" style="3"/>
    <col min="8717" max="8717" width="9.44140625" style="3" bestFit="1" customWidth="1"/>
    <col min="8718" max="8718" width="9" style="3"/>
    <col min="8719" max="8719" width="9.44140625" style="3" bestFit="1" customWidth="1"/>
    <col min="8720" max="8926" width="9" style="3"/>
    <col min="8927" max="8927" width="5" style="3" customWidth="1"/>
    <col min="8928" max="8928" width="15" style="3" customWidth="1"/>
    <col min="8929" max="8930" width="14.6640625" style="3" customWidth="1"/>
    <col min="8931" max="8931" width="6.21875" style="3" customWidth="1"/>
    <col min="8932" max="8934" width="10.109375" style="3" customWidth="1"/>
    <col min="8935" max="8935" width="10.44140625" style="3" customWidth="1"/>
    <col min="8936" max="8959" width="9" style="3"/>
    <col min="8960" max="8960" width="6.44140625" style="3" customWidth="1"/>
    <col min="8961" max="8961" width="12.21875" style="3" customWidth="1"/>
    <col min="8962" max="8962" width="28.21875" style="3" customWidth="1"/>
    <col min="8963" max="8963" width="13.77734375" style="3" customWidth="1"/>
    <col min="8964" max="8964" width="5.6640625" style="3" customWidth="1"/>
    <col min="8965" max="8966" width="9.33203125" style="3" customWidth="1"/>
    <col min="8967" max="8967" width="13.109375" style="3" customWidth="1"/>
    <col min="8968" max="8972" width="9" style="3"/>
    <col min="8973" max="8973" width="9.44140625" style="3" bestFit="1" customWidth="1"/>
    <col min="8974" max="8974" width="9" style="3"/>
    <col min="8975" max="8975" width="9.44140625" style="3" bestFit="1" customWidth="1"/>
    <col min="8976" max="9182" width="9" style="3"/>
    <col min="9183" max="9183" width="5" style="3" customWidth="1"/>
    <col min="9184" max="9184" width="15" style="3" customWidth="1"/>
    <col min="9185" max="9186" width="14.6640625" style="3" customWidth="1"/>
    <col min="9187" max="9187" width="6.21875" style="3" customWidth="1"/>
    <col min="9188" max="9190" width="10.109375" style="3" customWidth="1"/>
    <col min="9191" max="9191" width="10.44140625" style="3" customWidth="1"/>
    <col min="9192" max="9215" width="9" style="3"/>
    <col min="9216" max="9216" width="6.44140625" style="3" customWidth="1"/>
    <col min="9217" max="9217" width="12.21875" style="3" customWidth="1"/>
    <col min="9218" max="9218" width="28.21875" style="3" customWidth="1"/>
    <col min="9219" max="9219" width="13.77734375" style="3" customWidth="1"/>
    <col min="9220" max="9220" width="5.6640625" style="3" customWidth="1"/>
    <col min="9221" max="9222" width="9.33203125" style="3" customWidth="1"/>
    <col min="9223" max="9223" width="13.109375" style="3" customWidth="1"/>
    <col min="9224" max="9228" width="9" style="3"/>
    <col min="9229" max="9229" width="9.44140625" style="3" bestFit="1" customWidth="1"/>
    <col min="9230" max="9230" width="9" style="3"/>
    <col min="9231" max="9231" width="9.44140625" style="3" bestFit="1" customWidth="1"/>
    <col min="9232" max="9438" width="9" style="3"/>
    <col min="9439" max="9439" width="5" style="3" customWidth="1"/>
    <col min="9440" max="9440" width="15" style="3" customWidth="1"/>
    <col min="9441" max="9442" width="14.6640625" style="3" customWidth="1"/>
    <col min="9443" max="9443" width="6.21875" style="3" customWidth="1"/>
    <col min="9444" max="9446" width="10.109375" style="3" customWidth="1"/>
    <col min="9447" max="9447" width="10.44140625" style="3" customWidth="1"/>
    <col min="9448" max="9471" width="9" style="3"/>
    <col min="9472" max="9472" width="6.44140625" style="3" customWidth="1"/>
    <col min="9473" max="9473" width="12.21875" style="3" customWidth="1"/>
    <col min="9474" max="9474" width="28.21875" style="3" customWidth="1"/>
    <col min="9475" max="9475" width="13.77734375" style="3" customWidth="1"/>
    <col min="9476" max="9476" width="5.6640625" style="3" customWidth="1"/>
    <col min="9477" max="9478" width="9.33203125" style="3" customWidth="1"/>
    <col min="9479" max="9479" width="13.109375" style="3" customWidth="1"/>
    <col min="9480" max="9484" width="9" style="3"/>
    <col min="9485" max="9485" width="9.44140625" style="3" bestFit="1" customWidth="1"/>
    <col min="9486" max="9486" width="9" style="3"/>
    <col min="9487" max="9487" width="9.44140625" style="3" bestFit="1" customWidth="1"/>
    <col min="9488" max="9694" width="9" style="3"/>
    <col min="9695" max="9695" width="5" style="3" customWidth="1"/>
    <col min="9696" max="9696" width="15" style="3" customWidth="1"/>
    <col min="9697" max="9698" width="14.6640625" style="3" customWidth="1"/>
    <col min="9699" max="9699" width="6.21875" style="3" customWidth="1"/>
    <col min="9700" max="9702" width="10.109375" style="3" customWidth="1"/>
    <col min="9703" max="9703" width="10.44140625" style="3" customWidth="1"/>
    <col min="9704" max="9727" width="9" style="3"/>
    <col min="9728" max="9728" width="6.44140625" style="3" customWidth="1"/>
    <col min="9729" max="9729" width="12.21875" style="3" customWidth="1"/>
    <col min="9730" max="9730" width="28.21875" style="3" customWidth="1"/>
    <col min="9731" max="9731" width="13.77734375" style="3" customWidth="1"/>
    <col min="9732" max="9732" width="5.6640625" style="3" customWidth="1"/>
    <col min="9733" max="9734" width="9.33203125" style="3" customWidth="1"/>
    <col min="9735" max="9735" width="13.109375" style="3" customWidth="1"/>
    <col min="9736" max="9740" width="9" style="3"/>
    <col min="9741" max="9741" width="9.44140625" style="3" bestFit="1" customWidth="1"/>
    <col min="9742" max="9742" width="9" style="3"/>
    <col min="9743" max="9743" width="9.44140625" style="3" bestFit="1" customWidth="1"/>
    <col min="9744" max="9950" width="9" style="3"/>
    <col min="9951" max="9951" width="5" style="3" customWidth="1"/>
    <col min="9952" max="9952" width="15" style="3" customWidth="1"/>
    <col min="9953" max="9954" width="14.6640625" style="3" customWidth="1"/>
    <col min="9955" max="9955" width="6.21875" style="3" customWidth="1"/>
    <col min="9956" max="9958" width="10.109375" style="3" customWidth="1"/>
    <col min="9959" max="9959" width="10.44140625" style="3" customWidth="1"/>
    <col min="9960" max="9983" width="9" style="3"/>
    <col min="9984" max="9984" width="6.44140625" style="3" customWidth="1"/>
    <col min="9985" max="9985" width="12.21875" style="3" customWidth="1"/>
    <col min="9986" max="9986" width="28.21875" style="3" customWidth="1"/>
    <col min="9987" max="9987" width="13.77734375" style="3" customWidth="1"/>
    <col min="9988" max="9988" width="5.6640625" style="3" customWidth="1"/>
    <col min="9989" max="9990" width="9.33203125" style="3" customWidth="1"/>
    <col min="9991" max="9991" width="13.109375" style="3" customWidth="1"/>
    <col min="9992" max="9996" width="9" style="3"/>
    <col min="9997" max="9997" width="9.44140625" style="3" bestFit="1" customWidth="1"/>
    <col min="9998" max="9998" width="9" style="3"/>
    <col min="9999" max="9999" width="9.44140625" style="3" bestFit="1" customWidth="1"/>
    <col min="10000" max="10206" width="9" style="3"/>
    <col min="10207" max="10207" width="5" style="3" customWidth="1"/>
    <col min="10208" max="10208" width="15" style="3" customWidth="1"/>
    <col min="10209" max="10210" width="14.6640625" style="3" customWidth="1"/>
    <col min="10211" max="10211" width="6.21875" style="3" customWidth="1"/>
    <col min="10212" max="10214" width="10.109375" style="3" customWidth="1"/>
    <col min="10215" max="10215" width="10.44140625" style="3" customWidth="1"/>
    <col min="10216" max="10239" width="9" style="3"/>
    <col min="10240" max="10240" width="6.44140625" style="3" customWidth="1"/>
    <col min="10241" max="10241" width="12.21875" style="3" customWidth="1"/>
    <col min="10242" max="10242" width="28.21875" style="3" customWidth="1"/>
    <col min="10243" max="10243" width="13.77734375" style="3" customWidth="1"/>
    <col min="10244" max="10244" width="5.6640625" style="3" customWidth="1"/>
    <col min="10245" max="10246" width="9.33203125" style="3" customWidth="1"/>
    <col min="10247" max="10247" width="13.109375" style="3" customWidth="1"/>
    <col min="10248" max="10252" width="9" style="3"/>
    <col min="10253" max="10253" width="9.44140625" style="3" bestFit="1" customWidth="1"/>
    <col min="10254" max="10254" width="9" style="3"/>
    <col min="10255" max="10255" width="9.44140625" style="3" bestFit="1" customWidth="1"/>
    <col min="10256" max="10462" width="9" style="3"/>
    <col min="10463" max="10463" width="5" style="3" customWidth="1"/>
    <col min="10464" max="10464" width="15" style="3" customWidth="1"/>
    <col min="10465" max="10466" width="14.6640625" style="3" customWidth="1"/>
    <col min="10467" max="10467" width="6.21875" style="3" customWidth="1"/>
    <col min="10468" max="10470" width="10.109375" style="3" customWidth="1"/>
    <col min="10471" max="10471" width="10.44140625" style="3" customWidth="1"/>
    <col min="10472" max="10495" width="9" style="3"/>
    <col min="10496" max="10496" width="6.44140625" style="3" customWidth="1"/>
    <col min="10497" max="10497" width="12.21875" style="3" customWidth="1"/>
    <col min="10498" max="10498" width="28.21875" style="3" customWidth="1"/>
    <col min="10499" max="10499" width="13.77734375" style="3" customWidth="1"/>
    <col min="10500" max="10500" width="5.6640625" style="3" customWidth="1"/>
    <col min="10501" max="10502" width="9.33203125" style="3" customWidth="1"/>
    <col min="10503" max="10503" width="13.109375" style="3" customWidth="1"/>
    <col min="10504" max="10508" width="9" style="3"/>
    <col min="10509" max="10509" width="9.44140625" style="3" bestFit="1" customWidth="1"/>
    <col min="10510" max="10510" width="9" style="3"/>
    <col min="10511" max="10511" width="9.44140625" style="3" bestFit="1" customWidth="1"/>
    <col min="10512" max="10718" width="9" style="3"/>
    <col min="10719" max="10719" width="5" style="3" customWidth="1"/>
    <col min="10720" max="10720" width="15" style="3" customWidth="1"/>
    <col min="10721" max="10722" width="14.6640625" style="3" customWidth="1"/>
    <col min="10723" max="10723" width="6.21875" style="3" customWidth="1"/>
    <col min="10724" max="10726" width="10.109375" style="3" customWidth="1"/>
    <col min="10727" max="10727" width="10.44140625" style="3" customWidth="1"/>
    <col min="10728" max="10751" width="9" style="3"/>
    <col min="10752" max="10752" width="6.44140625" style="3" customWidth="1"/>
    <col min="10753" max="10753" width="12.21875" style="3" customWidth="1"/>
    <col min="10754" max="10754" width="28.21875" style="3" customWidth="1"/>
    <col min="10755" max="10755" width="13.77734375" style="3" customWidth="1"/>
    <col min="10756" max="10756" width="5.6640625" style="3" customWidth="1"/>
    <col min="10757" max="10758" width="9.33203125" style="3" customWidth="1"/>
    <col min="10759" max="10759" width="13.109375" style="3" customWidth="1"/>
    <col min="10760" max="10764" width="9" style="3"/>
    <col min="10765" max="10765" width="9.44140625" style="3" bestFit="1" customWidth="1"/>
    <col min="10766" max="10766" width="9" style="3"/>
    <col min="10767" max="10767" width="9.44140625" style="3" bestFit="1" customWidth="1"/>
    <col min="10768" max="10974" width="9" style="3"/>
    <col min="10975" max="10975" width="5" style="3" customWidth="1"/>
    <col min="10976" max="10976" width="15" style="3" customWidth="1"/>
    <col min="10977" max="10978" width="14.6640625" style="3" customWidth="1"/>
    <col min="10979" max="10979" width="6.21875" style="3" customWidth="1"/>
    <col min="10980" max="10982" width="10.109375" style="3" customWidth="1"/>
    <col min="10983" max="10983" width="10.44140625" style="3" customWidth="1"/>
    <col min="10984" max="11007" width="9" style="3"/>
    <col min="11008" max="11008" width="6.44140625" style="3" customWidth="1"/>
    <col min="11009" max="11009" width="12.21875" style="3" customWidth="1"/>
    <col min="11010" max="11010" width="28.21875" style="3" customWidth="1"/>
    <col min="11011" max="11011" width="13.77734375" style="3" customWidth="1"/>
    <col min="11012" max="11012" width="5.6640625" style="3" customWidth="1"/>
    <col min="11013" max="11014" width="9.33203125" style="3" customWidth="1"/>
    <col min="11015" max="11015" width="13.109375" style="3" customWidth="1"/>
    <col min="11016" max="11020" width="9" style="3"/>
    <col min="11021" max="11021" width="9.44140625" style="3" bestFit="1" customWidth="1"/>
    <col min="11022" max="11022" width="9" style="3"/>
    <col min="11023" max="11023" width="9.44140625" style="3" bestFit="1" customWidth="1"/>
    <col min="11024" max="11230" width="9" style="3"/>
    <col min="11231" max="11231" width="5" style="3" customWidth="1"/>
    <col min="11232" max="11232" width="15" style="3" customWidth="1"/>
    <col min="11233" max="11234" width="14.6640625" style="3" customWidth="1"/>
    <col min="11235" max="11235" width="6.21875" style="3" customWidth="1"/>
    <col min="11236" max="11238" width="10.109375" style="3" customWidth="1"/>
    <col min="11239" max="11239" width="10.44140625" style="3" customWidth="1"/>
    <col min="11240" max="11263" width="9" style="3"/>
    <col min="11264" max="11264" width="6.44140625" style="3" customWidth="1"/>
    <col min="11265" max="11265" width="12.21875" style="3" customWidth="1"/>
    <col min="11266" max="11266" width="28.21875" style="3" customWidth="1"/>
    <col min="11267" max="11267" width="13.77734375" style="3" customWidth="1"/>
    <col min="11268" max="11268" width="5.6640625" style="3" customWidth="1"/>
    <col min="11269" max="11270" width="9.33203125" style="3" customWidth="1"/>
    <col min="11271" max="11271" width="13.109375" style="3" customWidth="1"/>
    <col min="11272" max="11276" width="9" style="3"/>
    <col min="11277" max="11277" width="9.44140625" style="3" bestFit="1" customWidth="1"/>
    <col min="11278" max="11278" width="9" style="3"/>
    <col min="11279" max="11279" width="9.44140625" style="3" bestFit="1" customWidth="1"/>
    <col min="11280" max="11486" width="9" style="3"/>
    <col min="11487" max="11487" width="5" style="3" customWidth="1"/>
    <col min="11488" max="11488" width="15" style="3" customWidth="1"/>
    <col min="11489" max="11490" width="14.6640625" style="3" customWidth="1"/>
    <col min="11491" max="11491" width="6.21875" style="3" customWidth="1"/>
    <col min="11492" max="11494" width="10.109375" style="3" customWidth="1"/>
    <col min="11495" max="11495" width="10.44140625" style="3" customWidth="1"/>
    <col min="11496" max="11519" width="9" style="3"/>
    <col min="11520" max="11520" width="6.44140625" style="3" customWidth="1"/>
    <col min="11521" max="11521" width="12.21875" style="3" customWidth="1"/>
    <col min="11522" max="11522" width="28.21875" style="3" customWidth="1"/>
    <col min="11523" max="11523" width="13.77734375" style="3" customWidth="1"/>
    <col min="11524" max="11524" width="5.6640625" style="3" customWidth="1"/>
    <col min="11525" max="11526" width="9.33203125" style="3" customWidth="1"/>
    <col min="11527" max="11527" width="13.109375" style="3" customWidth="1"/>
    <col min="11528" max="11532" width="9" style="3"/>
    <col min="11533" max="11533" width="9.44140625" style="3" bestFit="1" customWidth="1"/>
    <col min="11534" max="11534" width="9" style="3"/>
    <col min="11535" max="11535" width="9.44140625" style="3" bestFit="1" customWidth="1"/>
    <col min="11536" max="11742" width="9" style="3"/>
    <col min="11743" max="11743" width="5" style="3" customWidth="1"/>
    <col min="11744" max="11744" width="15" style="3" customWidth="1"/>
    <col min="11745" max="11746" width="14.6640625" style="3" customWidth="1"/>
    <col min="11747" max="11747" width="6.21875" style="3" customWidth="1"/>
    <col min="11748" max="11750" width="10.109375" style="3" customWidth="1"/>
    <col min="11751" max="11751" width="10.44140625" style="3" customWidth="1"/>
    <col min="11752" max="11775" width="9" style="3"/>
    <col min="11776" max="11776" width="6.44140625" style="3" customWidth="1"/>
    <col min="11777" max="11777" width="12.21875" style="3" customWidth="1"/>
    <col min="11778" max="11778" width="28.21875" style="3" customWidth="1"/>
    <col min="11779" max="11779" width="13.77734375" style="3" customWidth="1"/>
    <col min="11780" max="11780" width="5.6640625" style="3" customWidth="1"/>
    <col min="11781" max="11782" width="9.33203125" style="3" customWidth="1"/>
    <col min="11783" max="11783" width="13.109375" style="3" customWidth="1"/>
    <col min="11784" max="11788" width="9" style="3"/>
    <col min="11789" max="11789" width="9.44140625" style="3" bestFit="1" customWidth="1"/>
    <col min="11790" max="11790" width="9" style="3"/>
    <col min="11791" max="11791" width="9.44140625" style="3" bestFit="1" customWidth="1"/>
    <col min="11792" max="11998" width="9" style="3"/>
    <col min="11999" max="11999" width="5" style="3" customWidth="1"/>
    <col min="12000" max="12000" width="15" style="3" customWidth="1"/>
    <col min="12001" max="12002" width="14.6640625" style="3" customWidth="1"/>
    <col min="12003" max="12003" width="6.21875" style="3" customWidth="1"/>
    <col min="12004" max="12006" width="10.109375" style="3" customWidth="1"/>
    <col min="12007" max="12007" width="10.44140625" style="3" customWidth="1"/>
    <col min="12008" max="12031" width="9" style="3"/>
    <col min="12032" max="12032" width="6.44140625" style="3" customWidth="1"/>
    <col min="12033" max="12033" width="12.21875" style="3" customWidth="1"/>
    <col min="12034" max="12034" width="28.21875" style="3" customWidth="1"/>
    <col min="12035" max="12035" width="13.77734375" style="3" customWidth="1"/>
    <col min="12036" max="12036" width="5.6640625" style="3" customWidth="1"/>
    <col min="12037" max="12038" width="9.33203125" style="3" customWidth="1"/>
    <col min="12039" max="12039" width="13.109375" style="3" customWidth="1"/>
    <col min="12040" max="12044" width="9" style="3"/>
    <col min="12045" max="12045" width="9.44140625" style="3" bestFit="1" customWidth="1"/>
    <col min="12046" max="12046" width="9" style="3"/>
    <col min="12047" max="12047" width="9.44140625" style="3" bestFit="1" customWidth="1"/>
    <col min="12048" max="12254" width="9" style="3"/>
    <col min="12255" max="12255" width="5" style="3" customWidth="1"/>
    <col min="12256" max="12256" width="15" style="3" customWidth="1"/>
    <col min="12257" max="12258" width="14.6640625" style="3" customWidth="1"/>
    <col min="12259" max="12259" width="6.21875" style="3" customWidth="1"/>
    <col min="12260" max="12262" width="10.109375" style="3" customWidth="1"/>
    <col min="12263" max="12263" width="10.44140625" style="3" customWidth="1"/>
    <col min="12264" max="12287" width="9" style="3"/>
    <col min="12288" max="12288" width="6.44140625" style="3" customWidth="1"/>
    <col min="12289" max="12289" width="12.21875" style="3" customWidth="1"/>
    <col min="12290" max="12290" width="28.21875" style="3" customWidth="1"/>
    <col min="12291" max="12291" width="13.77734375" style="3" customWidth="1"/>
    <col min="12292" max="12292" width="5.6640625" style="3" customWidth="1"/>
    <col min="12293" max="12294" width="9.33203125" style="3" customWidth="1"/>
    <col min="12295" max="12295" width="13.109375" style="3" customWidth="1"/>
    <col min="12296" max="12300" width="9" style="3"/>
    <col min="12301" max="12301" width="9.44140625" style="3" bestFit="1" customWidth="1"/>
    <col min="12302" max="12302" width="9" style="3"/>
    <col min="12303" max="12303" width="9.44140625" style="3" bestFit="1" customWidth="1"/>
    <col min="12304" max="12510" width="9" style="3"/>
    <col min="12511" max="12511" width="5" style="3" customWidth="1"/>
    <col min="12512" max="12512" width="15" style="3" customWidth="1"/>
    <col min="12513" max="12514" width="14.6640625" style="3" customWidth="1"/>
    <col min="12515" max="12515" width="6.21875" style="3" customWidth="1"/>
    <col min="12516" max="12518" width="10.109375" style="3" customWidth="1"/>
    <col min="12519" max="12519" width="10.44140625" style="3" customWidth="1"/>
    <col min="12520" max="12543" width="9" style="3"/>
    <col min="12544" max="12544" width="6.44140625" style="3" customWidth="1"/>
    <col min="12545" max="12545" width="12.21875" style="3" customWidth="1"/>
    <col min="12546" max="12546" width="28.21875" style="3" customWidth="1"/>
    <col min="12547" max="12547" width="13.77734375" style="3" customWidth="1"/>
    <col min="12548" max="12548" width="5.6640625" style="3" customWidth="1"/>
    <col min="12549" max="12550" width="9.33203125" style="3" customWidth="1"/>
    <col min="12551" max="12551" width="13.109375" style="3" customWidth="1"/>
    <col min="12552" max="12556" width="9" style="3"/>
    <col min="12557" max="12557" width="9.44140625" style="3" bestFit="1" customWidth="1"/>
    <col min="12558" max="12558" width="9" style="3"/>
    <col min="12559" max="12559" width="9.44140625" style="3" bestFit="1" customWidth="1"/>
    <col min="12560" max="12766" width="9" style="3"/>
    <col min="12767" max="12767" width="5" style="3" customWidth="1"/>
    <col min="12768" max="12768" width="15" style="3" customWidth="1"/>
    <col min="12769" max="12770" width="14.6640625" style="3" customWidth="1"/>
    <col min="12771" max="12771" width="6.21875" style="3" customWidth="1"/>
    <col min="12772" max="12774" width="10.109375" style="3" customWidth="1"/>
    <col min="12775" max="12775" width="10.44140625" style="3" customWidth="1"/>
    <col min="12776" max="12799" width="9" style="3"/>
    <col min="12800" max="12800" width="6.44140625" style="3" customWidth="1"/>
    <col min="12801" max="12801" width="12.21875" style="3" customWidth="1"/>
    <col min="12802" max="12802" width="28.21875" style="3" customWidth="1"/>
    <col min="12803" max="12803" width="13.77734375" style="3" customWidth="1"/>
    <col min="12804" max="12804" width="5.6640625" style="3" customWidth="1"/>
    <col min="12805" max="12806" width="9.33203125" style="3" customWidth="1"/>
    <col min="12807" max="12807" width="13.109375" style="3" customWidth="1"/>
    <col min="12808" max="12812" width="9" style="3"/>
    <col min="12813" max="12813" width="9.44140625" style="3" bestFit="1" customWidth="1"/>
    <col min="12814" max="12814" width="9" style="3"/>
    <col min="12815" max="12815" width="9.44140625" style="3" bestFit="1" customWidth="1"/>
    <col min="12816" max="13022" width="9" style="3"/>
    <col min="13023" max="13023" width="5" style="3" customWidth="1"/>
    <col min="13024" max="13024" width="15" style="3" customWidth="1"/>
    <col min="13025" max="13026" width="14.6640625" style="3" customWidth="1"/>
    <col min="13027" max="13027" width="6.21875" style="3" customWidth="1"/>
    <col min="13028" max="13030" width="10.109375" style="3" customWidth="1"/>
    <col min="13031" max="13031" width="10.44140625" style="3" customWidth="1"/>
    <col min="13032" max="13055" width="9" style="3"/>
    <col min="13056" max="13056" width="6.44140625" style="3" customWidth="1"/>
    <col min="13057" max="13057" width="12.21875" style="3" customWidth="1"/>
    <col min="13058" max="13058" width="28.21875" style="3" customWidth="1"/>
    <col min="13059" max="13059" width="13.77734375" style="3" customWidth="1"/>
    <col min="13060" max="13060" width="5.6640625" style="3" customWidth="1"/>
    <col min="13061" max="13062" width="9.33203125" style="3" customWidth="1"/>
    <col min="13063" max="13063" width="13.109375" style="3" customWidth="1"/>
    <col min="13064" max="13068" width="9" style="3"/>
    <col min="13069" max="13069" width="9.44140625" style="3" bestFit="1" customWidth="1"/>
    <col min="13070" max="13070" width="9" style="3"/>
    <col min="13071" max="13071" width="9.44140625" style="3" bestFit="1" customWidth="1"/>
    <col min="13072" max="13278" width="9" style="3"/>
    <col min="13279" max="13279" width="5" style="3" customWidth="1"/>
    <col min="13280" max="13280" width="15" style="3" customWidth="1"/>
    <col min="13281" max="13282" width="14.6640625" style="3" customWidth="1"/>
    <col min="13283" max="13283" width="6.21875" style="3" customWidth="1"/>
    <col min="13284" max="13286" width="10.109375" style="3" customWidth="1"/>
    <col min="13287" max="13287" width="10.44140625" style="3" customWidth="1"/>
    <col min="13288" max="13311" width="9" style="3"/>
    <col min="13312" max="13312" width="6.44140625" style="3" customWidth="1"/>
    <col min="13313" max="13313" width="12.21875" style="3" customWidth="1"/>
    <col min="13314" max="13314" width="28.21875" style="3" customWidth="1"/>
    <col min="13315" max="13315" width="13.77734375" style="3" customWidth="1"/>
    <col min="13316" max="13316" width="5.6640625" style="3" customWidth="1"/>
    <col min="13317" max="13318" width="9.33203125" style="3" customWidth="1"/>
    <col min="13319" max="13319" width="13.109375" style="3" customWidth="1"/>
    <col min="13320" max="13324" width="9" style="3"/>
    <col min="13325" max="13325" width="9.44140625" style="3" bestFit="1" customWidth="1"/>
    <col min="13326" max="13326" width="9" style="3"/>
    <col min="13327" max="13327" width="9.44140625" style="3" bestFit="1" customWidth="1"/>
    <col min="13328" max="13534" width="9" style="3"/>
    <col min="13535" max="13535" width="5" style="3" customWidth="1"/>
    <col min="13536" max="13536" width="15" style="3" customWidth="1"/>
    <col min="13537" max="13538" width="14.6640625" style="3" customWidth="1"/>
    <col min="13539" max="13539" width="6.21875" style="3" customWidth="1"/>
    <col min="13540" max="13542" width="10.109375" style="3" customWidth="1"/>
    <col min="13543" max="13543" width="10.44140625" style="3" customWidth="1"/>
    <col min="13544" max="13567" width="9" style="3"/>
    <col min="13568" max="13568" width="6.44140625" style="3" customWidth="1"/>
    <col min="13569" max="13569" width="12.21875" style="3" customWidth="1"/>
    <col min="13570" max="13570" width="28.21875" style="3" customWidth="1"/>
    <col min="13571" max="13571" width="13.77734375" style="3" customWidth="1"/>
    <col min="13572" max="13572" width="5.6640625" style="3" customWidth="1"/>
    <col min="13573" max="13574" width="9.33203125" style="3" customWidth="1"/>
    <col min="13575" max="13575" width="13.109375" style="3" customWidth="1"/>
    <col min="13576" max="13580" width="9" style="3"/>
    <col min="13581" max="13581" width="9.44140625" style="3" bestFit="1" customWidth="1"/>
    <col min="13582" max="13582" width="9" style="3"/>
    <col min="13583" max="13583" width="9.44140625" style="3" bestFit="1" customWidth="1"/>
    <col min="13584" max="13790" width="9" style="3"/>
    <col min="13791" max="13791" width="5" style="3" customWidth="1"/>
    <col min="13792" max="13792" width="15" style="3" customWidth="1"/>
    <col min="13793" max="13794" width="14.6640625" style="3" customWidth="1"/>
    <col min="13795" max="13795" width="6.21875" style="3" customWidth="1"/>
    <col min="13796" max="13798" width="10.109375" style="3" customWidth="1"/>
    <col min="13799" max="13799" width="10.44140625" style="3" customWidth="1"/>
    <col min="13800" max="13823" width="9" style="3"/>
    <col min="13824" max="13824" width="6.44140625" style="3" customWidth="1"/>
    <col min="13825" max="13825" width="12.21875" style="3" customWidth="1"/>
    <col min="13826" max="13826" width="28.21875" style="3" customWidth="1"/>
    <col min="13827" max="13827" width="13.77734375" style="3" customWidth="1"/>
    <col min="13828" max="13828" width="5.6640625" style="3" customWidth="1"/>
    <col min="13829" max="13830" width="9.33203125" style="3" customWidth="1"/>
    <col min="13831" max="13831" width="13.109375" style="3" customWidth="1"/>
    <col min="13832" max="13836" width="9" style="3"/>
    <col min="13837" max="13837" width="9.44140625" style="3" bestFit="1" customWidth="1"/>
    <col min="13838" max="13838" width="9" style="3"/>
    <col min="13839" max="13839" width="9.44140625" style="3" bestFit="1" customWidth="1"/>
    <col min="13840" max="14046" width="9" style="3"/>
    <col min="14047" max="14047" width="5" style="3" customWidth="1"/>
    <col min="14048" max="14048" width="15" style="3" customWidth="1"/>
    <col min="14049" max="14050" width="14.6640625" style="3" customWidth="1"/>
    <col min="14051" max="14051" width="6.21875" style="3" customWidth="1"/>
    <col min="14052" max="14054" width="10.109375" style="3" customWidth="1"/>
    <col min="14055" max="14055" width="10.44140625" style="3" customWidth="1"/>
    <col min="14056" max="14079" width="9" style="3"/>
    <col min="14080" max="14080" width="6.44140625" style="3" customWidth="1"/>
    <col min="14081" max="14081" width="12.21875" style="3" customWidth="1"/>
    <col min="14082" max="14082" width="28.21875" style="3" customWidth="1"/>
    <col min="14083" max="14083" width="13.77734375" style="3" customWidth="1"/>
    <col min="14084" max="14084" width="5.6640625" style="3" customWidth="1"/>
    <col min="14085" max="14086" width="9.33203125" style="3" customWidth="1"/>
    <col min="14087" max="14087" width="13.109375" style="3" customWidth="1"/>
    <col min="14088" max="14092" width="9" style="3"/>
    <col min="14093" max="14093" width="9.44140625" style="3" bestFit="1" customWidth="1"/>
    <col min="14094" max="14094" width="9" style="3"/>
    <col min="14095" max="14095" width="9.44140625" style="3" bestFit="1" customWidth="1"/>
    <col min="14096" max="14302" width="9" style="3"/>
    <col min="14303" max="14303" width="5" style="3" customWidth="1"/>
    <col min="14304" max="14304" width="15" style="3" customWidth="1"/>
    <col min="14305" max="14306" width="14.6640625" style="3" customWidth="1"/>
    <col min="14307" max="14307" width="6.21875" style="3" customWidth="1"/>
    <col min="14308" max="14310" width="10.109375" style="3" customWidth="1"/>
    <col min="14311" max="14311" width="10.44140625" style="3" customWidth="1"/>
    <col min="14312" max="14335" width="9" style="3"/>
    <col min="14336" max="14336" width="6.44140625" style="3" customWidth="1"/>
    <col min="14337" max="14337" width="12.21875" style="3" customWidth="1"/>
    <col min="14338" max="14338" width="28.21875" style="3" customWidth="1"/>
    <col min="14339" max="14339" width="13.77734375" style="3" customWidth="1"/>
    <col min="14340" max="14340" width="5.6640625" style="3" customWidth="1"/>
    <col min="14341" max="14342" width="9.33203125" style="3" customWidth="1"/>
    <col min="14343" max="14343" width="13.109375" style="3" customWidth="1"/>
    <col min="14344" max="14348" width="9" style="3"/>
    <col min="14349" max="14349" width="9.44140625" style="3" bestFit="1" customWidth="1"/>
    <col min="14350" max="14350" width="9" style="3"/>
    <col min="14351" max="14351" width="9.44140625" style="3" bestFit="1" customWidth="1"/>
    <col min="14352" max="14558" width="9" style="3"/>
    <col min="14559" max="14559" width="5" style="3" customWidth="1"/>
    <col min="14560" max="14560" width="15" style="3" customWidth="1"/>
    <col min="14561" max="14562" width="14.6640625" style="3" customWidth="1"/>
    <col min="14563" max="14563" width="6.21875" style="3" customWidth="1"/>
    <col min="14564" max="14566" width="10.109375" style="3" customWidth="1"/>
    <col min="14567" max="14567" width="10.44140625" style="3" customWidth="1"/>
    <col min="14568" max="14591" width="9" style="3"/>
    <col min="14592" max="14592" width="6.44140625" style="3" customWidth="1"/>
    <col min="14593" max="14593" width="12.21875" style="3" customWidth="1"/>
    <col min="14594" max="14594" width="28.21875" style="3" customWidth="1"/>
    <col min="14595" max="14595" width="13.77734375" style="3" customWidth="1"/>
    <col min="14596" max="14596" width="5.6640625" style="3" customWidth="1"/>
    <col min="14597" max="14598" width="9.33203125" style="3" customWidth="1"/>
    <col min="14599" max="14599" width="13.109375" style="3" customWidth="1"/>
    <col min="14600" max="14604" width="9" style="3"/>
    <col min="14605" max="14605" width="9.44140625" style="3" bestFit="1" customWidth="1"/>
    <col min="14606" max="14606" width="9" style="3"/>
    <col min="14607" max="14607" width="9.44140625" style="3" bestFit="1" customWidth="1"/>
    <col min="14608" max="14814" width="9" style="3"/>
    <col min="14815" max="14815" width="5" style="3" customWidth="1"/>
    <col min="14816" max="14816" width="15" style="3" customWidth="1"/>
    <col min="14817" max="14818" width="14.6640625" style="3" customWidth="1"/>
    <col min="14819" max="14819" width="6.21875" style="3" customWidth="1"/>
    <col min="14820" max="14822" width="10.109375" style="3" customWidth="1"/>
    <col min="14823" max="14823" width="10.44140625" style="3" customWidth="1"/>
    <col min="14824" max="14847" width="9" style="3"/>
    <col min="14848" max="14848" width="6.44140625" style="3" customWidth="1"/>
    <col min="14849" max="14849" width="12.21875" style="3" customWidth="1"/>
    <col min="14850" max="14850" width="28.21875" style="3" customWidth="1"/>
    <col min="14851" max="14851" width="13.77734375" style="3" customWidth="1"/>
    <col min="14852" max="14852" width="5.6640625" style="3" customWidth="1"/>
    <col min="14853" max="14854" width="9.33203125" style="3" customWidth="1"/>
    <col min="14855" max="14855" width="13.109375" style="3" customWidth="1"/>
    <col min="14856" max="14860" width="9" style="3"/>
    <col min="14861" max="14861" width="9.44140625" style="3" bestFit="1" customWidth="1"/>
    <col min="14862" max="14862" width="9" style="3"/>
    <col min="14863" max="14863" width="9.44140625" style="3" bestFit="1" customWidth="1"/>
    <col min="14864" max="15070" width="9" style="3"/>
    <col min="15071" max="15071" width="5" style="3" customWidth="1"/>
    <col min="15072" max="15072" width="15" style="3" customWidth="1"/>
    <col min="15073" max="15074" width="14.6640625" style="3" customWidth="1"/>
    <col min="15075" max="15075" width="6.21875" style="3" customWidth="1"/>
    <col min="15076" max="15078" width="10.109375" style="3" customWidth="1"/>
    <col min="15079" max="15079" width="10.44140625" style="3" customWidth="1"/>
    <col min="15080" max="15103" width="9" style="3"/>
    <col min="15104" max="15104" width="6.44140625" style="3" customWidth="1"/>
    <col min="15105" max="15105" width="12.21875" style="3" customWidth="1"/>
    <col min="15106" max="15106" width="28.21875" style="3" customWidth="1"/>
    <col min="15107" max="15107" width="13.77734375" style="3" customWidth="1"/>
    <col min="15108" max="15108" width="5.6640625" style="3" customWidth="1"/>
    <col min="15109" max="15110" width="9.33203125" style="3" customWidth="1"/>
    <col min="15111" max="15111" width="13.109375" style="3" customWidth="1"/>
    <col min="15112" max="15116" width="9" style="3"/>
    <col min="15117" max="15117" width="9.44140625" style="3" bestFit="1" customWidth="1"/>
    <col min="15118" max="15118" width="9" style="3"/>
    <col min="15119" max="15119" width="9.44140625" style="3" bestFit="1" customWidth="1"/>
    <col min="15120" max="15326" width="9" style="3"/>
    <col min="15327" max="15327" width="5" style="3" customWidth="1"/>
    <col min="15328" max="15328" width="15" style="3" customWidth="1"/>
    <col min="15329" max="15330" width="14.6640625" style="3" customWidth="1"/>
    <col min="15331" max="15331" width="6.21875" style="3" customWidth="1"/>
    <col min="15332" max="15334" width="10.109375" style="3" customWidth="1"/>
    <col min="15335" max="15335" width="10.44140625" style="3" customWidth="1"/>
    <col min="15336" max="15359" width="9" style="3"/>
    <col min="15360" max="15360" width="6.44140625" style="3" customWidth="1"/>
    <col min="15361" max="15361" width="12.21875" style="3" customWidth="1"/>
    <col min="15362" max="15362" width="28.21875" style="3" customWidth="1"/>
    <col min="15363" max="15363" width="13.77734375" style="3" customWidth="1"/>
    <col min="15364" max="15364" width="5.6640625" style="3" customWidth="1"/>
    <col min="15365" max="15366" width="9.33203125" style="3" customWidth="1"/>
    <col min="15367" max="15367" width="13.109375" style="3" customWidth="1"/>
    <col min="15368" max="15372" width="9" style="3"/>
    <col min="15373" max="15373" width="9.44140625" style="3" bestFit="1" customWidth="1"/>
    <col min="15374" max="15374" width="9" style="3"/>
    <col min="15375" max="15375" width="9.44140625" style="3" bestFit="1" customWidth="1"/>
    <col min="15376" max="15582" width="9" style="3"/>
    <col min="15583" max="15583" width="5" style="3" customWidth="1"/>
    <col min="15584" max="15584" width="15" style="3" customWidth="1"/>
    <col min="15585" max="15586" width="14.6640625" style="3" customWidth="1"/>
    <col min="15587" max="15587" width="6.21875" style="3" customWidth="1"/>
    <col min="15588" max="15590" width="10.109375" style="3" customWidth="1"/>
    <col min="15591" max="15591" width="10.44140625" style="3" customWidth="1"/>
    <col min="15592" max="15615" width="9" style="3"/>
    <col min="15616" max="15616" width="6.44140625" style="3" customWidth="1"/>
    <col min="15617" max="15617" width="12.21875" style="3" customWidth="1"/>
    <col min="15618" max="15618" width="28.21875" style="3" customWidth="1"/>
    <col min="15619" max="15619" width="13.77734375" style="3" customWidth="1"/>
    <col min="15620" max="15620" width="5.6640625" style="3" customWidth="1"/>
    <col min="15621" max="15622" width="9.33203125" style="3" customWidth="1"/>
    <col min="15623" max="15623" width="13.109375" style="3" customWidth="1"/>
    <col min="15624" max="15628" width="9" style="3"/>
    <col min="15629" max="15629" width="9.44140625" style="3" bestFit="1" customWidth="1"/>
    <col min="15630" max="15630" width="9" style="3"/>
    <col min="15631" max="15631" width="9.44140625" style="3" bestFit="1" customWidth="1"/>
    <col min="15632" max="15838" width="9" style="3"/>
    <col min="15839" max="15839" width="5" style="3" customWidth="1"/>
    <col min="15840" max="15840" width="15" style="3" customWidth="1"/>
    <col min="15841" max="15842" width="14.6640625" style="3" customWidth="1"/>
    <col min="15843" max="15843" width="6.21875" style="3" customWidth="1"/>
    <col min="15844" max="15846" width="10.109375" style="3" customWidth="1"/>
    <col min="15847" max="15847" width="10.44140625" style="3" customWidth="1"/>
    <col min="15848" max="15871" width="9" style="3"/>
    <col min="15872" max="15872" width="6.44140625" style="3" customWidth="1"/>
    <col min="15873" max="15873" width="12.21875" style="3" customWidth="1"/>
    <col min="15874" max="15874" width="28.21875" style="3" customWidth="1"/>
    <col min="15875" max="15875" width="13.77734375" style="3" customWidth="1"/>
    <col min="15876" max="15876" width="5.6640625" style="3" customWidth="1"/>
    <col min="15877" max="15878" width="9.33203125" style="3" customWidth="1"/>
    <col min="15879" max="15879" width="13.109375" style="3" customWidth="1"/>
    <col min="15880" max="15884" width="9" style="3"/>
    <col min="15885" max="15885" width="9.44140625" style="3" bestFit="1" customWidth="1"/>
    <col min="15886" max="15886" width="9" style="3"/>
    <col min="15887" max="15887" width="9.44140625" style="3" bestFit="1" customWidth="1"/>
    <col min="15888" max="16094" width="9" style="3"/>
    <col min="16095" max="16095" width="5" style="3" customWidth="1"/>
    <col min="16096" max="16096" width="15" style="3" customWidth="1"/>
    <col min="16097" max="16098" width="14.6640625" style="3" customWidth="1"/>
    <col min="16099" max="16099" width="6.21875" style="3" customWidth="1"/>
    <col min="16100" max="16102" width="10.109375" style="3" customWidth="1"/>
    <col min="16103" max="16103" width="10.44140625" style="3" customWidth="1"/>
    <col min="16104" max="16127" width="9" style="3"/>
    <col min="16128" max="16128" width="6.44140625" style="3" customWidth="1"/>
    <col min="16129" max="16129" width="12.21875" style="3" customWidth="1"/>
    <col min="16130" max="16130" width="28.21875" style="3" customWidth="1"/>
    <col min="16131" max="16131" width="13.77734375" style="3" customWidth="1"/>
    <col min="16132" max="16132" width="5.6640625" style="3" customWidth="1"/>
    <col min="16133" max="16134" width="9.33203125" style="3" customWidth="1"/>
    <col min="16135" max="16135" width="13.109375" style="3" customWidth="1"/>
    <col min="16136" max="16140" width="9" style="3"/>
    <col min="16141" max="16141" width="9.44140625" style="3" bestFit="1" customWidth="1"/>
    <col min="16142" max="16142" width="9" style="3"/>
    <col min="16143" max="16143" width="9.44140625" style="3" bestFit="1" customWidth="1"/>
    <col min="16144" max="16350" width="9" style="3"/>
    <col min="16351" max="16351" width="5" style="3" customWidth="1"/>
    <col min="16352" max="16352" width="15" style="3" customWidth="1"/>
    <col min="16353" max="16354" width="14.6640625" style="3" customWidth="1"/>
    <col min="16355" max="16355" width="6.21875" style="3" customWidth="1"/>
    <col min="16356" max="16358" width="10.109375" style="3" customWidth="1"/>
    <col min="16359" max="16359" width="10.44140625" style="3" customWidth="1"/>
    <col min="16360" max="16382" width="9" style="3"/>
    <col min="16383" max="16384" width="9" style="3" customWidth="1"/>
  </cols>
  <sheetData>
    <row r="1" spans="1:241" ht="22.2">
      <c r="A1" s="136" t="s">
        <v>0</v>
      </c>
      <c r="B1" s="136"/>
      <c r="C1" s="136"/>
      <c r="D1" s="136"/>
      <c r="E1" s="136"/>
      <c r="F1" s="136"/>
      <c r="G1" s="136"/>
      <c r="H1" s="136"/>
      <c r="I1" s="1"/>
      <c r="J1" s="1"/>
      <c r="K1" s="1"/>
      <c r="L1" s="1"/>
      <c r="M1" s="2"/>
      <c r="N1" s="1"/>
      <c r="O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241" ht="15" customHeight="1">
      <c r="A2" s="143" t="s">
        <v>919</v>
      </c>
      <c r="B2" s="143"/>
      <c r="C2" s="143"/>
      <c r="D2" s="143"/>
      <c r="E2" s="143"/>
      <c r="F2" s="143"/>
      <c r="G2" s="143"/>
      <c r="H2" s="143"/>
      <c r="I2" s="1"/>
      <c r="J2" s="1"/>
      <c r="K2" s="1"/>
      <c r="L2" s="1"/>
      <c r="M2" s="2"/>
      <c r="N2" s="1"/>
      <c r="O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241">
      <c r="A3" s="137" t="s">
        <v>1</v>
      </c>
      <c r="B3" s="137"/>
      <c r="C3" s="137"/>
      <c r="D3" s="137"/>
      <c r="E3" s="137"/>
      <c r="F3" s="137"/>
      <c r="G3" s="137"/>
      <c r="H3" s="137"/>
      <c r="I3" s="1"/>
      <c r="J3" s="1"/>
      <c r="K3" s="1"/>
      <c r="L3" s="1"/>
      <c r="M3" s="2"/>
      <c r="N3" s="1"/>
      <c r="O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241" ht="21" customHeight="1">
      <c r="A4" s="137" t="s">
        <v>895</v>
      </c>
      <c r="B4" s="137"/>
      <c r="C4" s="137"/>
      <c r="D4" s="137"/>
      <c r="E4" s="137"/>
      <c r="F4" s="137"/>
      <c r="G4" s="137"/>
      <c r="H4" s="137"/>
      <c r="I4" s="1"/>
      <c r="J4" s="1"/>
      <c r="K4" s="1"/>
      <c r="L4" s="1"/>
      <c r="M4" s="2"/>
      <c r="N4" s="1"/>
      <c r="O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241" ht="31.5" customHeight="1">
      <c r="A5" s="138" t="s">
        <v>2</v>
      </c>
      <c r="B5" s="138"/>
      <c r="C5" s="138"/>
      <c r="D5" s="138"/>
      <c r="E5" s="138"/>
      <c r="F5" s="138"/>
      <c r="G5" s="138"/>
      <c r="H5" s="138"/>
      <c r="I5" s="1"/>
      <c r="J5" s="1"/>
      <c r="K5" s="1"/>
      <c r="L5" s="1"/>
      <c r="M5" s="2"/>
      <c r="N5" s="1"/>
      <c r="O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241">
      <c r="A6" s="139" t="s">
        <v>3</v>
      </c>
      <c r="B6" s="139"/>
      <c r="C6" s="139"/>
      <c r="D6" s="139"/>
      <c r="E6" s="139"/>
      <c r="F6" s="139"/>
      <c r="G6" s="139"/>
      <c r="H6" s="139"/>
      <c r="I6" s="1"/>
      <c r="J6" s="1"/>
      <c r="K6" s="1"/>
      <c r="L6" s="1"/>
      <c r="M6" s="2"/>
      <c r="N6" s="1"/>
      <c r="O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241" ht="15">
      <c r="A7" s="157" t="s">
        <v>4</v>
      </c>
      <c r="B7" s="158" t="s">
        <v>5</v>
      </c>
      <c r="C7" s="159" t="s">
        <v>6</v>
      </c>
      <c r="D7" s="159" t="s">
        <v>7</v>
      </c>
      <c r="E7" s="160" t="s">
        <v>8</v>
      </c>
      <c r="F7" s="141" t="s">
        <v>9</v>
      </c>
      <c r="G7" s="141"/>
      <c r="H7" s="156" t="s">
        <v>10</v>
      </c>
      <c r="I7" s="1"/>
      <c r="J7" s="1"/>
      <c r="K7" s="1"/>
      <c r="L7" s="1"/>
      <c r="M7" s="2"/>
      <c r="N7" s="1"/>
      <c r="O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241" ht="15">
      <c r="A8" s="157"/>
      <c r="B8" s="158"/>
      <c r="C8" s="159"/>
      <c r="D8" s="159"/>
      <c r="E8" s="160"/>
      <c r="F8" s="121" t="s">
        <v>923</v>
      </c>
      <c r="G8" s="121" t="s">
        <v>924</v>
      </c>
      <c r="H8" s="156"/>
      <c r="I8" s="1"/>
      <c r="J8" s="1"/>
      <c r="K8" s="1"/>
      <c r="L8" s="1"/>
      <c r="M8" s="2"/>
      <c r="N8" s="1"/>
      <c r="O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241" s="55" customFormat="1" ht="15" customHeight="1">
      <c r="A9" s="114">
        <v>1</v>
      </c>
      <c r="B9" s="63" t="s">
        <v>947</v>
      </c>
      <c r="C9" s="134" t="s">
        <v>948</v>
      </c>
      <c r="D9" s="114"/>
      <c r="E9" s="75" t="s">
        <v>915</v>
      </c>
      <c r="F9" s="66">
        <v>8.2170000000000007E-2</v>
      </c>
      <c r="G9" s="66">
        <v>8.2170000000000007E-2</v>
      </c>
      <c r="H9" s="66" t="s">
        <v>903</v>
      </c>
      <c r="I9" s="54"/>
      <c r="J9" s="54">
        <f>VLOOKUP(B9,[1]两家供货采购明细表!$E$20:$K$50,7,0)</f>
        <v>8.2170000000000007E-2</v>
      </c>
      <c r="K9" s="54"/>
      <c r="L9" s="54"/>
      <c r="M9" s="108"/>
      <c r="N9" s="54"/>
      <c r="O9" s="54"/>
      <c r="P9" s="108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</row>
    <row r="10" spans="1:241" s="55" customFormat="1" ht="15" customHeight="1">
      <c r="A10" s="114">
        <v>2</v>
      </c>
      <c r="B10" s="63" t="s">
        <v>897</v>
      </c>
      <c r="C10" s="134" t="s">
        <v>899</v>
      </c>
      <c r="D10" s="114"/>
      <c r="E10" s="75" t="s">
        <v>915</v>
      </c>
      <c r="F10" s="66">
        <v>2.4791520599999999E-2</v>
      </c>
      <c r="G10" s="66">
        <v>2.4791520599999999E-2</v>
      </c>
      <c r="H10" s="66" t="s">
        <v>903</v>
      </c>
      <c r="I10" s="54"/>
      <c r="J10" s="54">
        <f>VLOOKUP(B10,[1]两家供货采购明细表!$E$20:$K$50,7,0)</f>
        <v>2.4791520599999999E-2</v>
      </c>
      <c r="K10" s="54"/>
      <c r="L10" s="54"/>
      <c r="M10" s="108"/>
      <c r="N10" s="54"/>
      <c r="O10" s="54"/>
      <c r="P10" s="108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</row>
    <row r="11" spans="1:241" s="55" customFormat="1" ht="15" customHeight="1">
      <c r="A11" s="114">
        <v>3</v>
      </c>
      <c r="B11" s="63" t="s">
        <v>898</v>
      </c>
      <c r="C11" s="134" t="s">
        <v>900</v>
      </c>
      <c r="D11" s="114"/>
      <c r="E11" s="75" t="s">
        <v>915</v>
      </c>
      <c r="F11" s="66">
        <v>2.23E-2</v>
      </c>
      <c r="G11" s="66">
        <v>2.23E-2</v>
      </c>
      <c r="H11" s="66" t="s">
        <v>903</v>
      </c>
      <c r="I11" s="54"/>
      <c r="J11" s="54">
        <f>VLOOKUP(B11,[1]两家供货采购明细表!$E$20:$K$50,7,0)</f>
        <v>2.23E-2</v>
      </c>
      <c r="K11" s="54"/>
      <c r="L11" s="54"/>
      <c r="M11" s="108"/>
      <c r="N11" s="54"/>
      <c r="O11" s="54"/>
      <c r="P11" s="108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</row>
    <row r="12" spans="1:241" s="55" customFormat="1" ht="15" customHeight="1">
      <c r="A12" s="114">
        <v>4</v>
      </c>
      <c r="B12" s="131" t="s">
        <v>905</v>
      </c>
      <c r="C12" s="131" t="s">
        <v>906</v>
      </c>
      <c r="D12" s="15"/>
      <c r="E12" s="75" t="s">
        <v>915</v>
      </c>
      <c r="F12" s="66"/>
      <c r="G12" s="66">
        <v>3.1E-2</v>
      </c>
      <c r="H12" s="133" t="s">
        <v>907</v>
      </c>
      <c r="I12" s="54"/>
      <c r="J12" s="54" t="e">
        <f>VLOOKUP(B12,[1]两家供货采购明细表!$E$20:$K$50,7,0)</f>
        <v>#N/A</v>
      </c>
      <c r="K12" s="54"/>
      <c r="L12" s="54"/>
      <c r="M12" s="108"/>
      <c r="N12" s="54"/>
      <c r="O12" s="54"/>
      <c r="P12" s="108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</row>
    <row r="13" spans="1:241" s="55" customFormat="1" ht="15" customHeight="1">
      <c r="A13" s="114">
        <v>5</v>
      </c>
      <c r="B13" s="134" t="s">
        <v>943</v>
      </c>
      <c r="C13" s="134" t="s">
        <v>910</v>
      </c>
      <c r="D13" s="15"/>
      <c r="E13" s="75" t="s">
        <v>915</v>
      </c>
      <c r="F13" s="66">
        <v>2.4156E-2</v>
      </c>
      <c r="G13" s="66">
        <v>2.4156E-2</v>
      </c>
      <c r="H13" s="133" t="s">
        <v>903</v>
      </c>
      <c r="I13" s="54"/>
      <c r="J13" s="54">
        <f>VLOOKUP(B13,[1]两家供货采购明细表!$E$20:$K$50,7,0)</f>
        <v>2.4156E-2</v>
      </c>
      <c r="K13" s="54"/>
      <c r="L13" s="54"/>
      <c r="M13" s="108"/>
      <c r="N13" s="54"/>
      <c r="O13" s="54"/>
      <c r="P13" s="108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</row>
    <row r="14" spans="1:241" s="55" customFormat="1" ht="15" customHeight="1">
      <c r="A14" s="114">
        <v>6</v>
      </c>
      <c r="B14" s="131" t="s">
        <v>912</v>
      </c>
      <c r="C14" s="131" t="s">
        <v>911</v>
      </c>
      <c r="D14" s="15"/>
      <c r="E14" s="75" t="s">
        <v>915</v>
      </c>
      <c r="F14" s="66"/>
      <c r="G14" s="66">
        <v>0.5</v>
      </c>
      <c r="H14" s="135" t="s">
        <v>944</v>
      </c>
      <c r="I14" s="54"/>
      <c r="J14" s="54" t="e">
        <f>VLOOKUP(B14,[1]两家供货采购明细表!$E$20:$K$50,7,0)</f>
        <v>#N/A</v>
      </c>
      <c r="K14" s="54"/>
      <c r="L14" s="54"/>
      <c r="M14" s="108"/>
      <c r="N14" s="54"/>
      <c r="O14" s="54"/>
      <c r="P14" s="10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</row>
    <row r="15" spans="1:241" s="55" customFormat="1" ht="15" customHeight="1">
      <c r="A15" s="114">
        <v>7</v>
      </c>
      <c r="B15" s="63" t="s">
        <v>913</v>
      </c>
      <c r="C15" s="64" t="s">
        <v>945</v>
      </c>
      <c r="D15" s="15"/>
      <c r="E15" s="75" t="s">
        <v>915</v>
      </c>
      <c r="F15" s="66"/>
      <c r="G15" s="66">
        <v>6.4000000000000001E-2</v>
      </c>
      <c r="H15" s="133" t="s">
        <v>907</v>
      </c>
      <c r="I15" s="54"/>
      <c r="J15" s="54" t="e">
        <f>VLOOKUP(B15,[1]两家供货采购明细表!$E$20:$K$50,7,0)</f>
        <v>#N/A</v>
      </c>
      <c r="K15" s="54"/>
      <c r="L15" s="54"/>
      <c r="M15" s="108"/>
      <c r="N15" s="54"/>
      <c r="O15" s="54"/>
      <c r="P15" s="108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</row>
    <row r="16" spans="1:241" s="55" customFormat="1" ht="15" customHeight="1">
      <c r="A16" s="114">
        <v>8</v>
      </c>
      <c r="B16" s="63" t="s">
        <v>920</v>
      </c>
      <c r="C16" s="64" t="s">
        <v>921</v>
      </c>
      <c r="D16" s="15" t="s">
        <v>922</v>
      </c>
      <c r="E16" s="75" t="s">
        <v>915</v>
      </c>
      <c r="F16" s="66"/>
      <c r="G16" s="132">
        <v>0.42</v>
      </c>
      <c r="H16" s="135"/>
      <c r="I16" s="54"/>
      <c r="J16" s="54" t="e">
        <f>VLOOKUP(B16,[1]两家供货采购明细表!$E$20:$K$50,7,0)</f>
        <v>#N/A</v>
      </c>
      <c r="K16" s="54"/>
      <c r="L16" s="54"/>
      <c r="M16" s="108"/>
      <c r="N16" s="54"/>
      <c r="O16" s="54"/>
      <c r="P16" s="108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</row>
    <row r="17" spans="1:241" s="55" customFormat="1" ht="15" customHeight="1">
      <c r="A17" s="114">
        <v>9</v>
      </c>
      <c r="B17" s="63" t="s">
        <v>925</v>
      </c>
      <c r="C17" s="64" t="s">
        <v>929</v>
      </c>
      <c r="D17" s="15" t="s">
        <v>927</v>
      </c>
      <c r="E17" s="75" t="s">
        <v>915</v>
      </c>
      <c r="F17" s="66"/>
      <c r="G17" s="132">
        <v>0.156</v>
      </c>
      <c r="H17" s="135"/>
      <c r="I17" s="54"/>
      <c r="J17" s="54" t="e">
        <f>VLOOKUP(B17,[1]两家供货采购明细表!$E$20:$K$50,7,0)</f>
        <v>#N/A</v>
      </c>
      <c r="K17" s="54"/>
      <c r="L17" s="54"/>
      <c r="M17" s="108"/>
      <c r="N17" s="54"/>
      <c r="O17" s="54"/>
      <c r="P17" s="108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</row>
    <row r="18" spans="1:241" s="55" customFormat="1" ht="15" customHeight="1">
      <c r="A18" s="114">
        <v>10</v>
      </c>
      <c r="B18" s="63" t="s">
        <v>928</v>
      </c>
      <c r="C18" s="64" t="s">
        <v>926</v>
      </c>
      <c r="D18" s="15" t="s">
        <v>930</v>
      </c>
      <c r="E18" s="75" t="s">
        <v>915</v>
      </c>
      <c r="F18" s="66"/>
      <c r="G18" s="132">
        <v>0.28000000000000003</v>
      </c>
      <c r="H18" s="135"/>
      <c r="I18" s="54"/>
      <c r="J18" s="54" t="e">
        <f>VLOOKUP(B18,[1]两家供货采购明细表!$E$20:$K$50,7,0)</f>
        <v>#N/A</v>
      </c>
      <c r="K18" s="54"/>
      <c r="L18" s="54"/>
      <c r="M18" s="108"/>
      <c r="N18" s="54"/>
      <c r="O18" s="54"/>
      <c r="P18" s="108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</row>
    <row r="19" spans="1:241" s="55" customFormat="1" ht="15" customHeight="1">
      <c r="A19" s="114">
        <v>11</v>
      </c>
      <c r="B19" s="63" t="s">
        <v>931</v>
      </c>
      <c r="C19" s="64" t="s">
        <v>932</v>
      </c>
      <c r="D19" s="15" t="s">
        <v>933</v>
      </c>
      <c r="E19" s="75" t="s">
        <v>915</v>
      </c>
      <c r="F19" s="66"/>
      <c r="G19" s="132">
        <v>0.24</v>
      </c>
      <c r="H19" s="135"/>
      <c r="I19" s="54"/>
      <c r="J19" s="54" t="e">
        <f>VLOOKUP(B19,[1]两家供货采购明细表!$E$20:$K$50,7,0)</f>
        <v>#N/A</v>
      </c>
      <c r="K19" s="54"/>
      <c r="L19" s="54"/>
      <c r="M19" s="108"/>
      <c r="N19" s="54"/>
      <c r="O19" s="54"/>
      <c r="P19" s="108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/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/>
      <c r="FG19" s="54"/>
      <c r="FH19" s="54"/>
      <c r="FI19" s="54"/>
      <c r="FJ19" s="54"/>
      <c r="FK19" s="54"/>
      <c r="FL19" s="54"/>
      <c r="FM19" s="54"/>
      <c r="FN19" s="54"/>
      <c r="FO19" s="54"/>
      <c r="FP19" s="54"/>
      <c r="FQ19" s="54"/>
      <c r="FR19" s="54"/>
      <c r="FS19" s="54"/>
      <c r="FT19" s="54"/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/>
      <c r="GN19" s="54"/>
      <c r="GO19" s="54"/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/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/>
      <c r="HT19" s="54"/>
      <c r="HU19" s="54"/>
      <c r="HV19" s="54"/>
      <c r="HW19" s="54"/>
      <c r="HX19" s="54"/>
      <c r="HY19" s="54"/>
      <c r="HZ19" s="54"/>
      <c r="IA19" s="54"/>
      <c r="IB19" s="54"/>
      <c r="IC19" s="54"/>
      <c r="ID19" s="54"/>
      <c r="IE19" s="54"/>
      <c r="IF19" s="54"/>
      <c r="IG19" s="54"/>
    </row>
    <row r="20" spans="1:241" s="55" customFormat="1" ht="15" customHeight="1">
      <c r="A20" s="114">
        <v>12</v>
      </c>
      <c r="B20" s="63" t="s">
        <v>935</v>
      </c>
      <c r="C20" s="64" t="s">
        <v>934</v>
      </c>
      <c r="D20" s="15" t="s">
        <v>936</v>
      </c>
      <c r="E20" s="75" t="s">
        <v>915</v>
      </c>
      <c r="F20" s="66">
        <v>0.13719999999999999</v>
      </c>
      <c r="G20" s="132">
        <v>0.13719999999999999</v>
      </c>
      <c r="H20" s="135"/>
      <c r="I20" s="54"/>
      <c r="J20" s="54">
        <f>VLOOKUP(B20,[1]两家供货采购明细表!$E$20:$K$50,7,0)</f>
        <v>0.13718627999999999</v>
      </c>
      <c r="K20" s="54"/>
      <c r="L20" s="54"/>
      <c r="M20" s="108"/>
      <c r="N20" s="54"/>
      <c r="O20" s="54"/>
      <c r="P20" s="108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</row>
    <row r="21" spans="1:241" s="55" customFormat="1" ht="15" customHeight="1">
      <c r="A21" s="114">
        <v>13</v>
      </c>
      <c r="B21" s="63" t="s">
        <v>901</v>
      </c>
      <c r="C21" s="64" t="s">
        <v>902</v>
      </c>
      <c r="D21" s="15" t="s">
        <v>937</v>
      </c>
      <c r="E21" s="75" t="s">
        <v>915</v>
      </c>
      <c r="F21" s="66"/>
      <c r="G21" s="132">
        <v>2.1000000000000001E-2</v>
      </c>
      <c r="H21" s="66" t="s">
        <v>904</v>
      </c>
      <c r="I21" s="54"/>
      <c r="J21" s="54" t="e">
        <f>VLOOKUP(B21,[1]两家供货采购明细表!$E$20:$K$50,7,0)</f>
        <v>#N/A</v>
      </c>
      <c r="K21" s="54"/>
      <c r="L21" s="54"/>
      <c r="M21" s="108"/>
      <c r="N21" s="54"/>
      <c r="O21" s="54"/>
      <c r="P21" s="108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/>
      <c r="EC21" s="54"/>
      <c r="ED21" s="54"/>
      <c r="EE21" s="54"/>
      <c r="EF21" s="54"/>
      <c r="EG21" s="54"/>
      <c r="EH21" s="54"/>
      <c r="EI21" s="54"/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/>
      <c r="EW21" s="54"/>
      <c r="EX21" s="54"/>
      <c r="EY21" s="54"/>
      <c r="EZ21" s="54"/>
      <c r="FA21" s="54"/>
      <c r="FB21" s="54"/>
      <c r="FC21" s="54"/>
      <c r="FD21" s="54"/>
      <c r="FE21" s="54"/>
      <c r="FF21" s="54"/>
      <c r="FG21" s="54"/>
      <c r="FH21" s="54"/>
      <c r="FI21" s="54"/>
      <c r="FJ21" s="54"/>
      <c r="FK21" s="54"/>
      <c r="FL21" s="54"/>
      <c r="FM21" s="54"/>
      <c r="FN21" s="54"/>
      <c r="FO21" s="54"/>
      <c r="FP21" s="54"/>
      <c r="FQ21" s="54"/>
      <c r="FR21" s="54"/>
      <c r="FS21" s="54"/>
      <c r="FT21" s="54"/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/>
      <c r="GN21" s="54"/>
      <c r="GO21" s="54"/>
      <c r="GP21" s="54"/>
      <c r="GQ21" s="54"/>
      <c r="GR21" s="54"/>
      <c r="GS21" s="54"/>
      <c r="GT21" s="54"/>
      <c r="GU21" s="54"/>
      <c r="GV21" s="54"/>
      <c r="GW21" s="54"/>
      <c r="GX21" s="54"/>
      <c r="GY21" s="54"/>
      <c r="GZ21" s="54"/>
      <c r="HA21" s="54"/>
      <c r="HB21" s="54"/>
      <c r="HC21" s="54"/>
      <c r="HD21" s="54"/>
      <c r="HE21" s="54"/>
      <c r="HF21" s="54"/>
      <c r="HG21" s="54"/>
      <c r="HH21" s="54"/>
      <c r="HI21" s="54"/>
      <c r="HJ21" s="54"/>
      <c r="HK21" s="54"/>
      <c r="HL21" s="54"/>
      <c r="HM21" s="54"/>
      <c r="HN21" s="54"/>
      <c r="HO21" s="54"/>
      <c r="HP21" s="54"/>
      <c r="HQ21" s="54"/>
      <c r="HR21" s="54"/>
      <c r="HS21" s="54"/>
      <c r="HT21" s="54"/>
      <c r="HU21" s="54"/>
      <c r="HV21" s="54"/>
      <c r="HW21" s="54"/>
      <c r="HX21" s="54"/>
      <c r="HY21" s="54"/>
      <c r="HZ21" s="54"/>
      <c r="IA21" s="54"/>
      <c r="IB21" s="54"/>
      <c r="IC21" s="54"/>
      <c r="ID21" s="54"/>
      <c r="IE21" s="54"/>
      <c r="IF21" s="54"/>
      <c r="IG21" s="54"/>
    </row>
    <row r="22" spans="1:241" s="55" customFormat="1" ht="15" customHeight="1">
      <c r="A22" s="114">
        <v>14</v>
      </c>
      <c r="B22" s="63" t="s">
        <v>938</v>
      </c>
      <c r="C22" s="64" t="s">
        <v>902</v>
      </c>
      <c r="D22" s="15" t="s">
        <v>939</v>
      </c>
      <c r="E22" s="75" t="s">
        <v>915</v>
      </c>
      <c r="F22" s="66"/>
      <c r="G22" s="132">
        <v>0.17</v>
      </c>
      <c r="H22" s="135"/>
      <c r="I22" s="54"/>
      <c r="J22" s="54" t="e">
        <f>VLOOKUP(B22,[1]两家供货采购明细表!$E$20:$K$50,7,0)</f>
        <v>#N/A</v>
      </c>
      <c r="K22" s="54"/>
      <c r="L22" s="54"/>
      <c r="M22" s="108"/>
      <c r="N22" s="54"/>
      <c r="O22" s="54"/>
      <c r="P22" s="108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</row>
    <row r="23" spans="1:241" s="55" customFormat="1" ht="15" customHeight="1">
      <c r="A23" s="114">
        <v>15</v>
      </c>
      <c r="B23" s="63" t="s">
        <v>941</v>
      </c>
      <c r="C23" s="64" t="s">
        <v>940</v>
      </c>
      <c r="D23" s="15" t="s">
        <v>942</v>
      </c>
      <c r="E23" s="75" t="s">
        <v>915</v>
      </c>
      <c r="F23" s="66">
        <v>1.485E-2</v>
      </c>
      <c r="G23" s="132">
        <v>4.9599999999999998E-2</v>
      </c>
      <c r="H23" s="135" t="s">
        <v>946</v>
      </c>
      <c r="I23" s="54"/>
      <c r="J23" s="54">
        <f>VLOOKUP(B23,[1]两家供货采购明细表!$E$20:$K$50,7,0)</f>
        <v>1.485E-2</v>
      </c>
      <c r="K23" s="54"/>
      <c r="L23" s="54"/>
      <c r="M23" s="108"/>
      <c r="N23" s="54"/>
      <c r="O23" s="54"/>
      <c r="P23" s="108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/>
      <c r="EB23" s="54"/>
      <c r="EC23" s="54"/>
      <c r="ED23" s="54"/>
      <c r="EE23" s="54"/>
      <c r="EF23" s="54"/>
      <c r="EG23" s="54"/>
      <c r="EH23" s="54"/>
      <c r="EI23" s="54"/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/>
      <c r="FG23" s="54"/>
      <c r="FH23" s="54"/>
      <c r="FI23" s="54"/>
      <c r="FJ23" s="54"/>
      <c r="FK23" s="54"/>
      <c r="FL23" s="54"/>
      <c r="FM23" s="54"/>
      <c r="FN23" s="54"/>
      <c r="FO23" s="54"/>
      <c r="FP23" s="54"/>
      <c r="FQ23" s="54"/>
      <c r="FR23" s="54"/>
      <c r="FS23" s="54"/>
      <c r="FT23" s="54"/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/>
      <c r="GF23" s="54"/>
      <c r="GG23" s="54"/>
      <c r="GH23" s="54"/>
      <c r="GI23" s="54"/>
      <c r="GJ23" s="54"/>
      <c r="GK23" s="54"/>
      <c r="GL23" s="54"/>
      <c r="GM23" s="54"/>
      <c r="GN23" s="54"/>
      <c r="GO23" s="54"/>
      <c r="GP23" s="54"/>
      <c r="GQ23" s="54"/>
      <c r="GR23" s="54"/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/>
      <c r="HH23" s="54"/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54"/>
      <c r="HV23" s="54"/>
      <c r="HW23" s="54"/>
      <c r="HX23" s="54"/>
      <c r="HY23" s="54"/>
      <c r="HZ23" s="54"/>
      <c r="IA23" s="54"/>
      <c r="IB23" s="54"/>
      <c r="IC23" s="54"/>
      <c r="ID23" s="54"/>
      <c r="IE23" s="54"/>
      <c r="IF23" s="54"/>
      <c r="IG23" s="54"/>
    </row>
    <row r="24" spans="1:241" s="55" customFormat="1" ht="15" customHeight="1">
      <c r="A24" s="114"/>
      <c r="B24" s="63"/>
      <c r="C24" s="64"/>
      <c r="D24" s="15"/>
      <c r="E24" s="65"/>
      <c r="F24" s="66"/>
      <c r="G24" s="66"/>
      <c r="H24" s="130"/>
      <c r="I24" s="54"/>
      <c r="J24" s="54"/>
      <c r="K24" s="54"/>
      <c r="L24" s="54"/>
      <c r="M24" s="108"/>
      <c r="N24" s="54"/>
      <c r="O24" s="54"/>
      <c r="P24" s="108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/>
      <c r="GN24" s="54"/>
      <c r="GO24" s="54"/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/>
      <c r="HG24" s="54"/>
      <c r="HH24" s="54"/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/>
      <c r="HU24" s="54"/>
      <c r="HV24" s="54"/>
      <c r="HW24" s="54"/>
      <c r="HX24" s="54"/>
      <c r="HY24" s="54"/>
      <c r="HZ24" s="54"/>
      <c r="IA24" s="54"/>
      <c r="IB24" s="54"/>
      <c r="IC24" s="54"/>
      <c r="ID24" s="54"/>
      <c r="IE24" s="54"/>
      <c r="IF24" s="54"/>
      <c r="IG24" s="54"/>
    </row>
    <row r="25" spans="1:241" s="55" customFormat="1" ht="15" customHeight="1">
      <c r="A25" s="114"/>
      <c r="B25" s="63"/>
      <c r="C25" s="64"/>
      <c r="D25" s="15"/>
      <c r="E25" s="65"/>
      <c r="F25" s="66"/>
      <c r="G25" s="66"/>
      <c r="H25" s="130"/>
      <c r="I25" s="54"/>
      <c r="J25" s="54"/>
      <c r="K25" s="54"/>
      <c r="L25" s="54"/>
      <c r="M25" s="108"/>
      <c r="N25" s="54"/>
      <c r="O25" s="54"/>
      <c r="P25" s="108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/>
      <c r="EG25" s="54"/>
      <c r="EH25" s="54"/>
      <c r="EI25" s="54"/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/>
      <c r="FG25" s="54"/>
      <c r="FH25" s="54"/>
      <c r="FI25" s="54"/>
      <c r="FJ25" s="54"/>
      <c r="FK25" s="54"/>
      <c r="FL25" s="54"/>
      <c r="FM25" s="54"/>
      <c r="FN25" s="54"/>
      <c r="FO25" s="54"/>
      <c r="FP25" s="54"/>
      <c r="FQ25" s="54"/>
      <c r="FR25" s="54"/>
      <c r="FS25" s="54"/>
      <c r="FT25" s="54"/>
      <c r="FU25" s="54"/>
      <c r="FV25" s="54"/>
      <c r="FW25" s="54"/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/>
      <c r="GN25" s="54"/>
      <c r="GO25" s="54"/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/>
      <c r="HH25" s="54"/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54"/>
      <c r="HV25" s="54"/>
      <c r="HW25" s="54"/>
      <c r="HX25" s="54"/>
      <c r="HY25" s="54"/>
      <c r="HZ25" s="54"/>
      <c r="IA25" s="54"/>
      <c r="IB25" s="54"/>
      <c r="IC25" s="54"/>
      <c r="ID25" s="54"/>
      <c r="IE25" s="54"/>
      <c r="IF25" s="54"/>
      <c r="IG25" s="54"/>
    </row>
    <row r="26" spans="1:241" s="55" customFormat="1" ht="15" customHeight="1">
      <c r="A26" s="114"/>
      <c r="B26" s="63"/>
      <c r="C26" s="64"/>
      <c r="D26" s="15"/>
      <c r="E26" s="65"/>
      <c r="F26" s="66"/>
      <c r="G26" s="66"/>
      <c r="H26" s="130"/>
      <c r="I26" s="54"/>
      <c r="J26" s="54"/>
      <c r="K26" s="54"/>
      <c r="L26" s="54"/>
      <c r="M26" s="108"/>
      <c r="N26" s="54"/>
      <c r="O26" s="54"/>
      <c r="P26" s="108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54"/>
      <c r="CO26" s="54"/>
      <c r="CP26" s="54"/>
      <c r="CQ26" s="54"/>
      <c r="CR26" s="54"/>
      <c r="CS26" s="54"/>
      <c r="CT26" s="54"/>
      <c r="CU26" s="54"/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/>
      <c r="DN26" s="54"/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/>
      <c r="EJ26" s="54"/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/>
      <c r="FG26" s="54"/>
      <c r="FH26" s="54"/>
      <c r="FI26" s="54"/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/>
      <c r="FU26" s="54"/>
      <c r="FV26" s="54"/>
      <c r="FW26" s="54"/>
      <c r="FX26" s="54"/>
      <c r="FY26" s="54"/>
      <c r="FZ26" s="54"/>
      <c r="GA26" s="54"/>
      <c r="GB26" s="54"/>
      <c r="GC26" s="54"/>
      <c r="GD26" s="54"/>
      <c r="GE26" s="54"/>
      <c r="GF26" s="54"/>
      <c r="GG26" s="54"/>
      <c r="GH26" s="54"/>
      <c r="GI26" s="54"/>
      <c r="GJ26" s="54"/>
      <c r="GK26" s="54"/>
      <c r="GL26" s="54"/>
      <c r="GM26" s="54"/>
      <c r="GN26" s="54"/>
      <c r="GO26" s="54"/>
      <c r="GP26" s="54"/>
      <c r="GQ26" s="54"/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/>
      <c r="HI26" s="54"/>
      <c r="HJ26" s="54"/>
      <c r="HK26" s="54"/>
      <c r="HL26" s="54"/>
      <c r="HM26" s="54"/>
      <c r="HN26" s="54"/>
      <c r="HO26" s="54"/>
      <c r="HP26" s="54"/>
      <c r="HQ26" s="54"/>
      <c r="HR26" s="54"/>
      <c r="HS26" s="54"/>
      <c r="HT26" s="54"/>
      <c r="HU26" s="54"/>
      <c r="HV26" s="54"/>
      <c r="HW26" s="54"/>
      <c r="HX26" s="54"/>
      <c r="HY26" s="54"/>
      <c r="HZ26" s="54"/>
      <c r="IA26" s="54"/>
      <c r="IB26" s="54"/>
      <c r="IC26" s="54"/>
      <c r="ID26" s="54"/>
      <c r="IE26" s="54"/>
      <c r="IF26" s="54"/>
      <c r="IG26" s="54"/>
    </row>
    <row r="27" spans="1:241" s="55" customFormat="1" ht="15" customHeight="1">
      <c r="A27" s="114"/>
      <c r="B27" s="63"/>
      <c r="C27" s="64"/>
      <c r="D27" s="15"/>
      <c r="E27" s="65"/>
      <c r="F27" s="66"/>
      <c r="G27" s="66"/>
      <c r="H27" s="130"/>
      <c r="I27" s="54"/>
      <c r="J27" s="54"/>
      <c r="K27" s="54"/>
      <c r="L27" s="54"/>
      <c r="M27" s="108"/>
      <c r="N27" s="54"/>
      <c r="O27" s="54"/>
      <c r="P27" s="108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/>
      <c r="EC27" s="54"/>
      <c r="ED27" s="54"/>
      <c r="EE27" s="54"/>
      <c r="EF27" s="54"/>
      <c r="EG27" s="54"/>
      <c r="EH27" s="54"/>
      <c r="EI27" s="54"/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/>
      <c r="FG27" s="54"/>
      <c r="FH27" s="54"/>
      <c r="FI27" s="54"/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/>
      <c r="FU27" s="54"/>
      <c r="FV27" s="54"/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/>
      <c r="GN27" s="54"/>
      <c r="GO27" s="54"/>
      <c r="GP27" s="54"/>
      <c r="GQ27" s="54"/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/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/>
      <c r="HU27" s="54"/>
      <c r="HV27" s="54"/>
      <c r="HW27" s="54"/>
      <c r="HX27" s="54"/>
      <c r="HY27" s="54"/>
      <c r="HZ27" s="54"/>
      <c r="IA27" s="54"/>
      <c r="IB27" s="54"/>
      <c r="IC27" s="54"/>
      <c r="ID27" s="54"/>
      <c r="IE27" s="54"/>
      <c r="IF27" s="54"/>
      <c r="IG27" s="54"/>
    </row>
    <row r="28" spans="1:241" s="34" customFormat="1" ht="30.75" customHeight="1">
      <c r="A28" s="155" t="s">
        <v>812</v>
      </c>
      <c r="B28" s="155"/>
      <c r="C28" s="155"/>
      <c r="D28" s="155"/>
      <c r="E28" s="155"/>
      <c r="F28" s="155"/>
      <c r="G28" s="155"/>
      <c r="H28" s="155"/>
      <c r="M28" s="35"/>
      <c r="P28" s="2"/>
    </row>
    <row r="29" spans="1:241" s="34" customFormat="1" ht="35.25" customHeight="1">
      <c r="A29" s="140" t="s">
        <v>896</v>
      </c>
      <c r="B29" s="140"/>
      <c r="C29" s="140"/>
      <c r="D29" s="140"/>
      <c r="E29" s="140"/>
      <c r="F29" s="140"/>
      <c r="G29" s="140"/>
      <c r="H29" s="140"/>
      <c r="M29" s="35"/>
      <c r="P29" s="2"/>
    </row>
    <row r="30" spans="1:241" s="34" customFormat="1" ht="41.25" customHeight="1">
      <c r="A30" s="140" t="s">
        <v>813</v>
      </c>
      <c r="B30" s="140"/>
      <c r="C30" s="140"/>
      <c r="D30" s="140"/>
      <c r="E30" s="140"/>
      <c r="F30" s="140"/>
      <c r="G30" s="140"/>
      <c r="H30" s="140"/>
      <c r="M30" s="35"/>
      <c r="P30" s="2"/>
    </row>
    <row r="31" spans="1:241" s="34" customFormat="1" ht="24" customHeight="1">
      <c r="A31" s="144" t="s">
        <v>814</v>
      </c>
      <c r="B31" s="144"/>
      <c r="C31" s="144"/>
      <c r="D31" s="144"/>
      <c r="E31" s="144"/>
      <c r="F31" s="144"/>
      <c r="G31" s="144"/>
      <c r="H31" s="144"/>
      <c r="M31" s="35"/>
      <c r="P31" s="2"/>
    </row>
    <row r="32" spans="1:241" s="34" customFormat="1">
      <c r="A32" s="107"/>
      <c r="B32" s="37"/>
      <c r="C32" s="107"/>
      <c r="D32" s="107"/>
      <c r="E32" s="107"/>
      <c r="F32" s="38"/>
      <c r="G32" s="38"/>
      <c r="H32" s="39"/>
      <c r="M32" s="35"/>
      <c r="P32" s="2"/>
    </row>
    <row r="33" spans="1:16" s="34" customFormat="1">
      <c r="A33" s="40" t="s">
        <v>815</v>
      </c>
      <c r="B33" s="41"/>
      <c r="C33" s="42"/>
      <c r="D33" s="43" t="s">
        <v>816</v>
      </c>
      <c r="E33" s="42"/>
      <c r="F33" s="44"/>
      <c r="G33" s="44"/>
      <c r="H33" s="45"/>
      <c r="M33" s="35"/>
      <c r="P33" s="2"/>
    </row>
    <row r="34" spans="1:16" s="34" customFormat="1">
      <c r="A34" s="40"/>
      <c r="B34" s="41"/>
      <c r="C34" s="42"/>
      <c r="D34" s="43"/>
      <c r="E34" s="42"/>
      <c r="F34" s="44"/>
      <c r="G34" s="44"/>
      <c r="H34" s="45"/>
      <c r="M34" s="35"/>
      <c r="P34" s="2"/>
    </row>
    <row r="35" spans="1:16" s="34" customFormat="1">
      <c r="A35" s="40" t="s">
        <v>817</v>
      </c>
      <c r="B35" s="40"/>
      <c r="C35" s="107"/>
      <c r="D35" s="40" t="s">
        <v>817</v>
      </c>
      <c r="E35" s="107"/>
      <c r="F35" s="44"/>
      <c r="G35" s="44"/>
      <c r="H35" s="45"/>
      <c r="M35" s="35"/>
      <c r="P35" s="2"/>
    </row>
    <row r="36" spans="1:16" s="34" customFormat="1" ht="14.4">
      <c r="B36" s="46"/>
      <c r="F36" s="44"/>
      <c r="G36" s="44"/>
      <c r="H36" s="45"/>
      <c r="M36" s="35"/>
      <c r="P36" s="2"/>
    </row>
    <row r="37" spans="1:16">
      <c r="B37" s="47"/>
    </row>
    <row r="38" spans="1:16">
      <c r="B38" s="47"/>
    </row>
    <row r="39" spans="1:16">
      <c r="B39" s="47"/>
    </row>
    <row r="40" spans="1:16">
      <c r="B40" s="47"/>
    </row>
    <row r="41" spans="1:16">
      <c r="B41" s="47"/>
    </row>
    <row r="42" spans="1:16">
      <c r="B42" s="47"/>
    </row>
    <row r="43" spans="1:16">
      <c r="B43" s="47"/>
    </row>
    <row r="44" spans="1:16">
      <c r="B44" s="47"/>
    </row>
    <row r="45" spans="1:16">
      <c r="B45" s="47"/>
    </row>
    <row r="46" spans="1:16">
      <c r="B46" s="47"/>
    </row>
    <row r="47" spans="1:16">
      <c r="B47" s="47"/>
    </row>
    <row r="48" spans="1:16">
      <c r="B48" s="47"/>
    </row>
    <row r="49" spans="2:2">
      <c r="B49" s="47"/>
    </row>
    <row r="50" spans="2:2">
      <c r="B50" s="47"/>
    </row>
    <row r="51" spans="2:2">
      <c r="B51" s="47"/>
    </row>
    <row r="52" spans="2:2">
      <c r="B52" s="47"/>
    </row>
    <row r="53" spans="2:2">
      <c r="B53" s="47"/>
    </row>
    <row r="54" spans="2:2">
      <c r="B54" s="47"/>
    </row>
    <row r="55" spans="2:2">
      <c r="B55" s="47"/>
    </row>
    <row r="56" spans="2:2">
      <c r="B56" s="47"/>
    </row>
    <row r="57" spans="2:2">
      <c r="B57" s="47"/>
    </row>
    <row r="58" spans="2:2">
      <c r="B58" s="47"/>
    </row>
  </sheetData>
  <mergeCells count="17">
    <mergeCell ref="A6:H6"/>
    <mergeCell ref="A1:H1"/>
    <mergeCell ref="A2:H2"/>
    <mergeCell ref="A3:H3"/>
    <mergeCell ref="A4:H4"/>
    <mergeCell ref="A5:H5"/>
    <mergeCell ref="A31:H31"/>
    <mergeCell ref="H7:H8"/>
    <mergeCell ref="A28:H28"/>
    <mergeCell ref="A29:H29"/>
    <mergeCell ref="A30:H30"/>
    <mergeCell ref="A7:A8"/>
    <mergeCell ref="B7:B8"/>
    <mergeCell ref="C7:C8"/>
    <mergeCell ref="D7:D8"/>
    <mergeCell ref="E7:E8"/>
    <mergeCell ref="F7:G7"/>
  </mergeCells>
  <phoneticPr fontId="1" type="noConversion"/>
  <conditionalFormatting sqref="B1:B1048576">
    <cfRule type="duplicateValues" dxfId="1" priority="1"/>
  </conditionalFormatting>
  <conditionalFormatting sqref="D12:D1048576 D1 D3:D8">
    <cfRule type="duplicateValues" dxfId="0" priority="4"/>
  </conditionalFormatting>
  <pageMargins left="0.34" right="0.23622047244094491" top="0.43307086614173229" bottom="0.39370078740157483" header="0.35433070866141736" footer="0.15748031496062992"/>
  <pageSetup paperSize="9" fitToHeight="2" orientation="portrait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三浦GY1</vt:lpstr>
      <vt:lpstr>三浦GY2</vt:lpstr>
      <vt:lpstr>三浦 (苏宁)GY</vt:lpstr>
      <vt:lpstr>三浦GY3</vt:lpstr>
      <vt:lpstr>Sheet1</vt:lpstr>
      <vt:lpstr>Sheet2</vt:lpstr>
      <vt:lpstr>Sheet3</vt:lpstr>
      <vt:lpstr>三浦GY1!Print_Area</vt:lpstr>
      <vt:lpstr>三浦GY2!Print_Area</vt:lpstr>
      <vt:lpstr>三浦GY3!Print_Area</vt:lpstr>
      <vt:lpstr>'三浦 (苏宁)GY'!Print_Titles</vt:lpstr>
      <vt:lpstr>三浦GY1!Print_Titles</vt:lpstr>
      <vt:lpstr>三浦GY2!Print_Titles</vt:lpstr>
      <vt:lpstr>三浦GY3!Print_Titles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2021-12-09T05:55:34Z</dcterms:modified>
</cp:coreProperties>
</file>