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未定价厂家\长生\内部讨论方案-2021.12.10\"/>
    </mc:Choice>
  </mc:AlternateContent>
  <xr:revisionPtr revIDLastSave="0" documentId="13_ncr:1_{C509D200-08FA-4516-9416-701031F670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2" l="1"/>
  <c r="N85" i="2"/>
  <c r="H6" i="2"/>
  <c r="I6" i="2" s="1"/>
  <c r="K6" i="2" s="1"/>
  <c r="L6" i="2" s="1"/>
  <c r="N6" i="2" s="1"/>
  <c r="J6" i="2"/>
  <c r="H7" i="2"/>
  <c r="I7" i="2" s="1"/>
  <c r="K7" i="2" s="1"/>
  <c r="L7" i="2" s="1"/>
  <c r="N7" i="2" s="1"/>
  <c r="J7" i="2"/>
  <c r="H8" i="2"/>
  <c r="I8" i="2" s="1"/>
  <c r="J8" i="2"/>
  <c r="N11" i="2"/>
  <c r="H12" i="2"/>
  <c r="I12" i="2" s="1"/>
  <c r="J12" i="2"/>
  <c r="H13" i="2"/>
  <c r="I13" i="2" s="1"/>
  <c r="J13" i="2"/>
  <c r="H14" i="2"/>
  <c r="I14" i="2" s="1"/>
  <c r="K14" i="2" s="1"/>
  <c r="L14" i="2" s="1"/>
  <c r="N14" i="2" s="1"/>
  <c r="J14" i="2"/>
  <c r="H15" i="2"/>
  <c r="I15" i="2" s="1"/>
  <c r="J15" i="2"/>
  <c r="H16" i="2"/>
  <c r="I16" i="2" s="1"/>
  <c r="J16" i="2"/>
  <c r="H17" i="2"/>
  <c r="I17" i="2" s="1"/>
  <c r="J17" i="2"/>
  <c r="H18" i="2"/>
  <c r="I18" i="2" s="1"/>
  <c r="J18" i="2"/>
  <c r="H19" i="2"/>
  <c r="I19" i="2" s="1"/>
  <c r="J19" i="2"/>
  <c r="H20" i="2"/>
  <c r="I20" i="2" s="1"/>
  <c r="J20" i="2"/>
  <c r="H21" i="2"/>
  <c r="I21" i="2" s="1"/>
  <c r="J21" i="2"/>
  <c r="H22" i="2"/>
  <c r="I22" i="2" s="1"/>
  <c r="J22" i="2"/>
  <c r="H23" i="2"/>
  <c r="I23" i="2" s="1"/>
  <c r="J23" i="2"/>
  <c r="H24" i="2"/>
  <c r="I24" i="2" s="1"/>
  <c r="J24" i="2"/>
  <c r="H25" i="2"/>
  <c r="I25" i="2" s="1"/>
  <c r="J25" i="2"/>
  <c r="H26" i="2"/>
  <c r="I26" i="2" s="1"/>
  <c r="J26" i="2"/>
  <c r="H27" i="2"/>
  <c r="I27" i="2" s="1"/>
  <c r="J27" i="2"/>
  <c r="H28" i="2"/>
  <c r="I28" i="2" s="1"/>
  <c r="J28" i="2"/>
  <c r="H29" i="2"/>
  <c r="I29" i="2" s="1"/>
  <c r="J29" i="2"/>
  <c r="H30" i="2"/>
  <c r="I30" i="2" s="1"/>
  <c r="K30" i="2" s="1"/>
  <c r="L30" i="2" s="1"/>
  <c r="N30" i="2" s="1"/>
  <c r="J30" i="2"/>
  <c r="N31" i="2"/>
  <c r="N32" i="2"/>
  <c r="H33" i="2"/>
  <c r="I33" i="2" s="1"/>
  <c r="J33" i="2"/>
  <c r="N34" i="2"/>
  <c r="N35" i="2"/>
  <c r="H36" i="2"/>
  <c r="I36" i="2" s="1"/>
  <c r="K36" i="2" s="1"/>
  <c r="L36" i="2" s="1"/>
  <c r="N36" i="2" s="1"/>
  <c r="J36" i="2"/>
  <c r="H37" i="2"/>
  <c r="I37" i="2" s="1"/>
  <c r="J37" i="2"/>
  <c r="H38" i="2"/>
  <c r="I38" i="2" s="1"/>
  <c r="J38" i="2"/>
  <c r="H39" i="2"/>
  <c r="I39" i="2" s="1"/>
  <c r="J39" i="2"/>
  <c r="H40" i="2"/>
  <c r="I40" i="2" s="1"/>
  <c r="K40" i="2" s="1"/>
  <c r="L40" i="2" s="1"/>
  <c r="N40" i="2" s="1"/>
  <c r="J40" i="2"/>
  <c r="H41" i="2"/>
  <c r="I41" i="2" s="1"/>
  <c r="J41" i="2"/>
  <c r="H42" i="2"/>
  <c r="I42" i="2" s="1"/>
  <c r="J42" i="2"/>
  <c r="H43" i="2"/>
  <c r="I43" i="2" s="1"/>
  <c r="J43" i="2"/>
  <c r="H44" i="2"/>
  <c r="I44" i="2" s="1"/>
  <c r="J44" i="2"/>
  <c r="H45" i="2"/>
  <c r="I45" i="2" s="1"/>
  <c r="J45" i="2"/>
  <c r="H46" i="2"/>
  <c r="I46" i="2" s="1"/>
  <c r="J46" i="2"/>
  <c r="H47" i="2"/>
  <c r="I47" i="2" s="1"/>
  <c r="J47" i="2"/>
  <c r="H48" i="2"/>
  <c r="I48" i="2" s="1"/>
  <c r="J48" i="2"/>
  <c r="H49" i="2"/>
  <c r="I49" i="2" s="1"/>
  <c r="J49" i="2"/>
  <c r="H50" i="2"/>
  <c r="I50" i="2" s="1"/>
  <c r="J50" i="2"/>
  <c r="H51" i="2"/>
  <c r="I51" i="2" s="1"/>
  <c r="J51" i="2"/>
  <c r="H52" i="2"/>
  <c r="I52" i="2" s="1"/>
  <c r="J52" i="2"/>
  <c r="H54" i="2"/>
  <c r="I54" i="2" s="1"/>
  <c r="J54" i="2"/>
  <c r="H55" i="2"/>
  <c r="I55" i="2" s="1"/>
  <c r="J55" i="2"/>
  <c r="H56" i="2"/>
  <c r="I56" i="2" s="1"/>
  <c r="J56" i="2"/>
  <c r="H57" i="2"/>
  <c r="I57" i="2" s="1"/>
  <c r="J57" i="2"/>
  <c r="H58" i="2"/>
  <c r="I58" i="2" s="1"/>
  <c r="J58" i="2"/>
  <c r="H59" i="2"/>
  <c r="I59" i="2" s="1"/>
  <c r="J59" i="2"/>
  <c r="H60" i="2"/>
  <c r="I60" i="2" s="1"/>
  <c r="J60" i="2"/>
  <c r="H61" i="2"/>
  <c r="I61" i="2" s="1"/>
  <c r="K61" i="2" s="1"/>
  <c r="L61" i="2" s="1"/>
  <c r="N61" i="2" s="1"/>
  <c r="J61" i="2"/>
  <c r="H62" i="2"/>
  <c r="I62" i="2" s="1"/>
  <c r="J62" i="2"/>
  <c r="H63" i="2"/>
  <c r="I63" i="2" s="1"/>
  <c r="J63" i="2"/>
  <c r="H64" i="2"/>
  <c r="I64" i="2" s="1"/>
  <c r="J64" i="2"/>
  <c r="H65" i="2"/>
  <c r="I65" i="2" s="1"/>
  <c r="J65" i="2"/>
  <c r="H66" i="2"/>
  <c r="I66" i="2" s="1"/>
  <c r="J66" i="2"/>
  <c r="H67" i="2"/>
  <c r="I67" i="2" s="1"/>
  <c r="J67" i="2"/>
  <c r="H68" i="2"/>
  <c r="I68" i="2" s="1"/>
  <c r="J68" i="2"/>
  <c r="H69" i="2"/>
  <c r="I69" i="2" s="1"/>
  <c r="K69" i="2" s="1"/>
  <c r="L69" i="2" s="1"/>
  <c r="N69" i="2" s="1"/>
  <c r="J69" i="2"/>
  <c r="H70" i="2"/>
  <c r="I70" i="2" s="1"/>
  <c r="J70" i="2"/>
  <c r="H71" i="2"/>
  <c r="I71" i="2" s="1"/>
  <c r="J71" i="2"/>
  <c r="H72" i="2"/>
  <c r="I72" i="2" s="1"/>
  <c r="J72" i="2"/>
  <c r="H73" i="2"/>
  <c r="I73" i="2" s="1"/>
  <c r="K73" i="2" s="1"/>
  <c r="L73" i="2" s="1"/>
  <c r="N73" i="2" s="1"/>
  <c r="J73" i="2"/>
  <c r="H74" i="2"/>
  <c r="I74" i="2" s="1"/>
  <c r="J74" i="2"/>
  <c r="H75" i="2"/>
  <c r="I75" i="2" s="1"/>
  <c r="J75" i="2"/>
  <c r="H76" i="2"/>
  <c r="I76" i="2" s="1"/>
  <c r="J76" i="2"/>
  <c r="H77" i="2"/>
  <c r="I77" i="2" s="1"/>
  <c r="K77" i="2" s="1"/>
  <c r="L77" i="2" s="1"/>
  <c r="N77" i="2" s="1"/>
  <c r="J77" i="2"/>
  <c r="H78" i="2"/>
  <c r="I78" i="2" s="1"/>
  <c r="J78" i="2"/>
  <c r="H79" i="2"/>
  <c r="I79" i="2" s="1"/>
  <c r="J79" i="2"/>
  <c r="H80" i="2"/>
  <c r="I80" i="2" s="1"/>
  <c r="J80" i="2"/>
  <c r="H81" i="2"/>
  <c r="I81" i="2" s="1"/>
  <c r="K81" i="2" s="1"/>
  <c r="L81" i="2" s="1"/>
  <c r="N81" i="2" s="1"/>
  <c r="J81" i="2"/>
  <c r="H82" i="2"/>
  <c r="I82" i="2" s="1"/>
  <c r="J82" i="2"/>
  <c r="H83" i="2"/>
  <c r="I83" i="2" s="1"/>
  <c r="J83" i="2"/>
  <c r="H84" i="2"/>
  <c r="I84" i="2" s="1"/>
  <c r="J84" i="2"/>
  <c r="H86" i="2"/>
  <c r="I86" i="2" s="1"/>
  <c r="J86" i="2"/>
  <c r="H87" i="2"/>
  <c r="I87" i="2" s="1"/>
  <c r="J87" i="2"/>
  <c r="H88" i="2"/>
  <c r="I88" i="2" s="1"/>
  <c r="J88" i="2"/>
  <c r="H3" i="2"/>
  <c r="I3" i="2" s="1"/>
  <c r="J3" i="2"/>
  <c r="K87" i="2" l="1"/>
  <c r="L87" i="2" s="1"/>
  <c r="N87" i="2" s="1"/>
  <c r="K82" i="2"/>
  <c r="L82" i="2" s="1"/>
  <c r="N82" i="2" s="1"/>
  <c r="K78" i="2"/>
  <c r="L78" i="2" s="1"/>
  <c r="N78" i="2" s="1"/>
  <c r="K62" i="2"/>
  <c r="L62" i="2" s="1"/>
  <c r="N62" i="2" s="1"/>
  <c r="K58" i="2"/>
  <c r="L58" i="2" s="1"/>
  <c r="N58" i="2" s="1"/>
  <c r="K54" i="2"/>
  <c r="L54" i="2" s="1"/>
  <c r="N54" i="2" s="1"/>
  <c r="K49" i="2"/>
  <c r="L49" i="2" s="1"/>
  <c r="N49" i="2" s="1"/>
  <c r="K45" i="2"/>
  <c r="L45" i="2" s="1"/>
  <c r="N45" i="2" s="1"/>
  <c r="K41" i="2"/>
  <c r="L41" i="2" s="1"/>
  <c r="N41" i="2" s="1"/>
  <c r="K37" i="2"/>
  <c r="L37" i="2" s="1"/>
  <c r="N37" i="2" s="1"/>
  <c r="K29" i="2"/>
  <c r="L29" i="2" s="1"/>
  <c r="N29" i="2" s="1"/>
  <c r="K25" i="2"/>
  <c r="L25" i="2" s="1"/>
  <c r="N25" i="2" s="1"/>
  <c r="K21" i="2"/>
  <c r="L21" i="2" s="1"/>
  <c r="N21" i="2" s="1"/>
  <c r="K17" i="2"/>
  <c r="L17" i="2" s="1"/>
  <c r="N17" i="2" s="1"/>
  <c r="K13" i="2"/>
  <c r="L13" i="2" s="1"/>
  <c r="N13" i="2" s="1"/>
  <c r="N9" i="2"/>
  <c r="K68" i="2"/>
  <c r="L68" i="2" s="1"/>
  <c r="N68" i="2" s="1"/>
  <c r="K60" i="2"/>
  <c r="L60" i="2" s="1"/>
  <c r="N60" i="2" s="1"/>
  <c r="K56" i="2"/>
  <c r="L56" i="2" s="1"/>
  <c r="N56" i="2" s="1"/>
  <c r="K51" i="2"/>
  <c r="L51" i="2" s="1"/>
  <c r="N51" i="2" s="1"/>
  <c r="K47" i="2"/>
  <c r="L47" i="2" s="1"/>
  <c r="N47" i="2" s="1"/>
  <c r="K43" i="2"/>
  <c r="L43" i="2" s="1"/>
  <c r="N43" i="2" s="1"/>
  <c r="K75" i="2"/>
  <c r="L75" i="2" s="1"/>
  <c r="N75" i="2" s="1"/>
  <c r="K71" i="2"/>
  <c r="L71" i="2" s="1"/>
  <c r="N71" i="2" s="1"/>
  <c r="K67" i="2"/>
  <c r="L67" i="2" s="1"/>
  <c r="N67" i="2" s="1"/>
  <c r="K63" i="2"/>
  <c r="L63" i="2" s="1"/>
  <c r="N63" i="2" s="1"/>
  <c r="K46" i="2"/>
  <c r="L46" i="2" s="1"/>
  <c r="N46" i="2" s="1"/>
  <c r="K38" i="2"/>
  <c r="L38" i="2" s="1"/>
  <c r="N38" i="2" s="1"/>
  <c r="K33" i="2"/>
  <c r="L33" i="2" s="1"/>
  <c r="N33" i="2" s="1"/>
  <c r="K28" i="2"/>
  <c r="L28" i="2" s="1"/>
  <c r="N28" i="2" s="1"/>
  <c r="K12" i="2"/>
  <c r="L12" i="2" s="1"/>
  <c r="N12" i="2" s="1"/>
  <c r="K8" i="2"/>
  <c r="L8" i="2" s="1"/>
  <c r="N8" i="2" s="1"/>
  <c r="K24" i="2"/>
  <c r="L24" i="2" s="1"/>
  <c r="N24" i="2" s="1"/>
  <c r="K20" i="2"/>
  <c r="L20" i="2" s="1"/>
  <c r="N20" i="2" s="1"/>
  <c r="K16" i="2"/>
  <c r="L16" i="2" s="1"/>
  <c r="N16" i="2" s="1"/>
  <c r="K3" i="2"/>
  <c r="L3" i="2" s="1"/>
  <c r="N3" i="2" s="1"/>
  <c r="K80" i="2"/>
  <c r="L80" i="2" s="1"/>
  <c r="N80" i="2" s="1"/>
  <c r="K65" i="2"/>
  <c r="L65" i="2" s="1"/>
  <c r="N65" i="2" s="1"/>
  <c r="K76" i="2"/>
  <c r="L76" i="2" s="1"/>
  <c r="N76" i="2" s="1"/>
  <c r="K57" i="2"/>
  <c r="L57" i="2" s="1"/>
  <c r="N57" i="2" s="1"/>
  <c r="K52" i="2"/>
  <c r="L52" i="2" s="1"/>
  <c r="N52" i="2" s="1"/>
  <c r="K48" i="2"/>
  <c r="L48" i="2" s="1"/>
  <c r="N48" i="2" s="1"/>
  <c r="K88" i="2"/>
  <c r="L88" i="2" s="1"/>
  <c r="N88" i="2" s="1"/>
  <c r="K83" i="2"/>
  <c r="L83" i="2" s="1"/>
  <c r="N83" i="2" s="1"/>
  <c r="K79" i="2"/>
  <c r="L79" i="2" s="1"/>
  <c r="N79" i="2" s="1"/>
  <c r="K72" i="2"/>
  <c r="L72" i="2" s="1"/>
  <c r="N72" i="2" s="1"/>
  <c r="K64" i="2"/>
  <c r="L64" i="2" s="1"/>
  <c r="N64" i="2" s="1"/>
  <c r="K44" i="2"/>
  <c r="L44" i="2" s="1"/>
  <c r="N44" i="2" s="1"/>
  <c r="K27" i="2"/>
  <c r="L27" i="2" s="1"/>
  <c r="N27" i="2" s="1"/>
  <c r="K23" i="2"/>
  <c r="L23" i="2" s="1"/>
  <c r="N23" i="2" s="1"/>
  <c r="K19" i="2"/>
  <c r="L19" i="2" s="1"/>
  <c r="N19" i="2" s="1"/>
  <c r="K15" i="2"/>
  <c r="L15" i="2" s="1"/>
  <c r="N15" i="2" s="1"/>
  <c r="K26" i="2"/>
  <c r="L26" i="2" s="1"/>
  <c r="N26" i="2" s="1"/>
  <c r="K22" i="2"/>
  <c r="L22" i="2" s="1"/>
  <c r="N22" i="2" s="1"/>
  <c r="K18" i="2"/>
  <c r="L18" i="2" s="1"/>
  <c r="N18" i="2" s="1"/>
  <c r="N10" i="2"/>
  <c r="K84" i="2"/>
  <c r="L84" i="2" s="1"/>
  <c r="N84" i="2" s="1"/>
  <c r="K74" i="2"/>
  <c r="L74" i="2" s="1"/>
  <c r="N74" i="2" s="1"/>
  <c r="K59" i="2"/>
  <c r="L59" i="2" s="1"/>
  <c r="N59" i="2" s="1"/>
  <c r="K55" i="2"/>
  <c r="L55" i="2" s="1"/>
  <c r="N55" i="2" s="1"/>
  <c r="K50" i="2"/>
  <c r="L50" i="2" s="1"/>
  <c r="N50" i="2" s="1"/>
  <c r="K39" i="2"/>
  <c r="L39" i="2" s="1"/>
  <c r="N39" i="2" s="1"/>
  <c r="K86" i="2"/>
  <c r="L86" i="2" s="1"/>
  <c r="N86" i="2" s="1"/>
  <c r="K70" i="2"/>
  <c r="L70" i="2" s="1"/>
  <c r="N70" i="2" s="1"/>
  <c r="K66" i="2"/>
  <c r="L66" i="2" s="1"/>
  <c r="N66" i="2" s="1"/>
  <c r="K42" i="2"/>
  <c r="L42" i="2" s="1"/>
  <c r="N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G2" authorId="0" shapeId="0" xr:uid="{F912BCC2-CEF1-4E9E-99F8-1194F8CC56EA}">
      <text>
        <r>
          <rPr>
            <b/>
            <sz val="9"/>
            <color indexed="81"/>
            <rFont val="宋体"/>
            <family val="3"/>
            <charset val="134"/>
          </rPr>
          <t>内部意见:</t>
        </r>
        <r>
          <rPr>
            <sz val="9"/>
            <color indexed="81"/>
            <rFont val="宋体"/>
            <family val="3"/>
            <charset val="134"/>
          </rPr>
          <t xml:space="preserve">
差价按照1100元/吨</t>
        </r>
      </text>
    </comment>
    <comment ref="I2" authorId="0" shapeId="0" xr:uid="{D98C32C9-40AC-4256-9A70-A8BC03947C0C}">
      <text>
        <r>
          <rPr>
            <b/>
            <sz val="9"/>
            <color indexed="81"/>
            <rFont val="宋体"/>
            <family val="3"/>
            <charset val="134"/>
          </rPr>
          <t>内部意见:</t>
        </r>
        <r>
          <rPr>
            <sz val="9"/>
            <color indexed="81"/>
            <rFont val="宋体"/>
            <family val="3"/>
            <charset val="134"/>
          </rPr>
          <t xml:space="preserve">
6%改为3%</t>
        </r>
      </text>
    </comment>
    <comment ref="J2" authorId="0" shapeId="0" xr:uid="{5DD1B6B6-9FB4-4E57-8179-B7B1300F4057}">
      <text>
        <r>
          <rPr>
            <b/>
            <sz val="9"/>
            <color indexed="81"/>
            <rFont val="宋体"/>
            <family val="3"/>
            <charset val="134"/>
          </rPr>
          <t>内部意见:</t>
        </r>
        <r>
          <rPr>
            <sz val="9"/>
            <color indexed="81"/>
            <rFont val="宋体"/>
            <family val="3"/>
            <charset val="134"/>
          </rPr>
          <t xml:space="preserve">
降3%运费</t>
        </r>
      </text>
    </comment>
  </commentList>
</comments>
</file>

<file path=xl/sharedStrings.xml><?xml version="1.0" encoding="utf-8"?>
<sst xmlns="http://schemas.openxmlformats.org/spreadsheetml/2006/main" count="204" uniqueCount="196">
  <si>
    <t>序号</t>
  </si>
  <si>
    <t>产品代码</t>
  </si>
  <si>
    <t>产品名称</t>
  </si>
  <si>
    <r>
      <rPr>
        <sz val="11"/>
        <color theme="1"/>
        <rFont val="宋体"/>
        <family val="3"/>
        <charset val="134"/>
        <scheme val="minor"/>
      </rPr>
      <t xml:space="preserve">产品重量
</t>
    </r>
    <r>
      <rPr>
        <sz val="11"/>
        <color theme="1"/>
        <rFont val="SimSun"/>
        <charset val="134"/>
      </rPr>
      <t>㎏</t>
    </r>
  </si>
  <si>
    <t>材质</t>
  </si>
  <si>
    <t>差价</t>
  </si>
  <si>
    <t>K1宽车座盆</t>
  </si>
  <si>
    <t>SLT0000409</t>
  </si>
  <si>
    <t>K1左舵第二排单人座垫骨架焊接总成</t>
  </si>
  <si>
    <t>SLT0000412</t>
  </si>
  <si>
    <t>K1左舵第三排单人座垫骨架焊接总成</t>
  </si>
  <si>
    <t>SLT0000413</t>
  </si>
  <si>
    <t>K1左舵第四排单人座垫骨架焊接总成</t>
  </si>
  <si>
    <t>SLT0000393</t>
  </si>
  <si>
    <t>SLT0001038</t>
  </si>
  <si>
    <t>K1左舵第二排双人联体座骨架总成
（联体靠背无头枕）</t>
  </si>
  <si>
    <t>SLT0000463</t>
  </si>
  <si>
    <t>K1左舵第四排双人座垫骨架焊接总成
（三点式）</t>
  </si>
  <si>
    <t>SLT0000508</t>
  </si>
  <si>
    <t>K1左舵侧翻座椅左折叠支撑总成</t>
  </si>
  <si>
    <t>SLT0000509</t>
  </si>
  <si>
    <t>K1左舵左前旋转支架总成</t>
  </si>
  <si>
    <t>SLT0000524</t>
  </si>
  <si>
    <t>K1左舵左后旋转支架总成</t>
  </si>
  <si>
    <t>BSP0000002</t>
  </si>
  <si>
    <t>K1左舵折叠板拉簧</t>
  </si>
  <si>
    <t>SLT0000530</t>
  </si>
  <si>
    <t>K1左舵侧翻座椅右折叠支撑总成</t>
  </si>
  <si>
    <t>SLT0000531</t>
  </si>
  <si>
    <t>K1左舵右前旋转支架总成</t>
  </si>
  <si>
    <t>SLT0000537</t>
  </si>
  <si>
    <t>K1左舵右后旋转支架总成</t>
  </si>
  <si>
    <t>SLT0001032</t>
  </si>
  <si>
    <t>K1左舵第一排三人联体座垫骨架焊接总成</t>
  </si>
  <si>
    <t>K1窄车座盆</t>
  </si>
  <si>
    <t>SLT0000448</t>
  </si>
  <si>
    <t>K1左舵第四排四人联体左座骨架总成
（三点式）</t>
  </si>
  <si>
    <t>SLT0000461</t>
  </si>
  <si>
    <t>K1左舵第四排四人联体右座骨架总成
（三点式）</t>
  </si>
  <si>
    <t>SLT0000647</t>
  </si>
  <si>
    <t>K1窄车左舵乘客第三排单人座垫骨架总成</t>
  </si>
  <si>
    <t>SLT0000653</t>
  </si>
  <si>
    <t>K1窄车左舵乘客第四排单人座垫骨架总成</t>
  </si>
  <si>
    <t>SLT0000637</t>
  </si>
  <si>
    <t>K1窄车左舵乘客第三排双人联体座垫
骨架总成</t>
  </si>
  <si>
    <t>SLT0000635</t>
  </si>
  <si>
    <t>K1窄车左舵乘客第一排三人联体座垫
骨架总成</t>
  </si>
  <si>
    <t>SLT0000636</t>
  </si>
  <si>
    <t>K1窄车左舵乘客二排三人座垫骨架总成</t>
  </si>
  <si>
    <t>SLT0000563</t>
  </si>
  <si>
    <t>K1右舵第二排单人座垫骨架焊接总成</t>
  </si>
  <si>
    <t>SLT0000582</t>
  </si>
  <si>
    <t>K1右舵第二排双人座垫骨架焊接总成
（三点式）</t>
  </si>
  <si>
    <t>SLT0000566</t>
  </si>
  <si>
    <t>K1右舵单人三排座骨架总成</t>
  </si>
  <si>
    <t>SLT0000579</t>
  </si>
  <si>
    <t>K1右舵第一排双人座垫骨架焊接总成
（三点式）</t>
  </si>
  <si>
    <t>SLT0000576</t>
  </si>
  <si>
    <t>K1右舵第一排三人联体座垫骨架焊接总成</t>
  </si>
  <si>
    <t>SLT0000648</t>
  </si>
  <si>
    <t>K1窄车左舵座椅前旋转支架左</t>
  </si>
  <si>
    <t>SLT0000597</t>
  </si>
  <si>
    <t>K1窄车左后旋转支架</t>
  </si>
  <si>
    <t>SLT0000606</t>
  </si>
  <si>
    <t>K1窄车右后旋转支架</t>
  </si>
  <si>
    <t>SLT0002353</t>
  </si>
  <si>
    <t>K1窄车左舵右前旋转支架总成</t>
  </si>
  <si>
    <t>SLT0000607</t>
  </si>
  <si>
    <t>K1窄车左舵双人座垫骨架总成(带折叠座）</t>
  </si>
  <si>
    <t>SLT0000473</t>
  </si>
  <si>
    <t>K1窄车左舵第一排双人座垫骨架焊接总成</t>
  </si>
  <si>
    <t>SLT0000496</t>
  </si>
  <si>
    <t>K1窄车左舵第二排双人座垫骨架焊接总成</t>
  </si>
  <si>
    <t>SLT0000498</t>
  </si>
  <si>
    <t>K1窄车左舵第三排双人座垫骨架焊接总成</t>
  </si>
  <si>
    <t>SLT0001061</t>
  </si>
  <si>
    <t>K1窄车左舵乘客二排双人连体座骨架总成</t>
  </si>
  <si>
    <t>SLT0000639</t>
  </si>
  <si>
    <t>K1窄车左舵长轴14人二排双人联体座骨架
总成（三点式）</t>
  </si>
  <si>
    <t>SLT0000640</t>
  </si>
  <si>
    <t>K1窄车左舵长轴14人三排双人联体座
骨架总成</t>
  </si>
  <si>
    <t>SLT0000654</t>
  </si>
  <si>
    <t>K1窄车左舵长轴14人第二排单人座垫骨架
焊接总成</t>
  </si>
  <si>
    <t>SLT0001600</t>
  </si>
  <si>
    <t>K1窄车左舵长轴14人第三排单人座垫骨架
焊接总成</t>
  </si>
  <si>
    <t>SLT0000631</t>
  </si>
  <si>
    <t>K1窄车左舵长轴14人乘客第三排三人联体座垫骨架
总成（三点式）</t>
  </si>
  <si>
    <t>SLT0000483</t>
  </si>
  <si>
    <t>K1窄车左舵长轴15人乘客第一排三人联体座垫
骨架总成</t>
  </si>
  <si>
    <t>SLT0000612</t>
  </si>
  <si>
    <t>K1窄车左舵长轴15人乘客二排三人座垫
骨架总成</t>
  </si>
  <si>
    <t>SLT0001611</t>
  </si>
  <si>
    <t>K1宽车右舵四排单人座骨架</t>
  </si>
  <si>
    <t>SLT0001596</t>
  </si>
  <si>
    <t>K1窄车右舵第四排单人座垫骨架总成</t>
  </si>
  <si>
    <t>SLT0001595</t>
  </si>
  <si>
    <t>K1窄车右舵乘客第二排单人座垫骨架总成</t>
  </si>
  <si>
    <t>SLT0001594</t>
  </si>
  <si>
    <t>K1窄车右舵11人乘客第三排双人联体座垫
骨架总成</t>
  </si>
  <si>
    <t>SLT0000599</t>
  </si>
  <si>
    <t>K1窄车左舵右前旋转支架总成（1.5人）</t>
  </si>
  <si>
    <t>SLT0000588</t>
  </si>
  <si>
    <t>K1窄车左前旋转支架总成（1.5人）</t>
  </si>
  <si>
    <t>SLT0001593</t>
  </si>
  <si>
    <t>K1窄车右舵11人乘客第二排双人联体座垫
骨架总成</t>
  </si>
  <si>
    <t>SLT0001592</t>
  </si>
  <si>
    <t>K1窄车右舵乘客第一排三人联体座垫
骨架总成B</t>
  </si>
  <si>
    <t>SLT0000553</t>
  </si>
  <si>
    <t>K1右舵第一排四人联体座垫骨架焊接总成</t>
  </si>
  <si>
    <t>SLT0001597</t>
  </si>
  <si>
    <t>K1窄车左舵全包15座乘客第四排单人座垫
骨架总成</t>
  </si>
  <si>
    <t>SLT0000470</t>
  </si>
  <si>
    <t>K1宽车左舵一排三人座垫骨架总成
（新状态）</t>
  </si>
  <si>
    <t>SLT0000487</t>
  </si>
  <si>
    <t>K1一排三人座骨架总成（5990）</t>
  </si>
  <si>
    <t>SLT0000497</t>
  </si>
  <si>
    <t>K1二排双人座总成（5990）</t>
  </si>
  <si>
    <t>SLT0000493</t>
  </si>
  <si>
    <t>K1二排单人座骨架总成（5990）</t>
  </si>
  <si>
    <t>SLT0000495</t>
  </si>
  <si>
    <t>K1三排单人座骨架总成（5990）</t>
  </si>
  <si>
    <t>SLT0000471</t>
  </si>
  <si>
    <t>K1右背左调角器连接板</t>
  </si>
  <si>
    <t>K1窄车左舵长轴14人第一排三人座骨架</t>
  </si>
  <si>
    <t>SLT0000474</t>
  </si>
  <si>
    <t>K1一排双人座骨架（5990）
FTK1-7261100</t>
  </si>
  <si>
    <t>SLT0000613</t>
  </si>
  <si>
    <t>K1乘客第三排双人联体(5990)
FTK1-7281100</t>
  </si>
  <si>
    <t>SLT0000657</t>
  </si>
  <si>
    <t>长轴15座海外秘鲁15座改装一排双人
FTK1Z-7231100-1</t>
  </si>
  <si>
    <t>SLT0000658</t>
  </si>
  <si>
    <t>长轴15座海外秘鲁15座改装二排双人
FTK1Z-7241100-1</t>
  </si>
  <si>
    <t>SLT0000659</t>
  </si>
  <si>
    <t>长轴15座海外秘鲁15座改装三排双人
FTK1Z-7251100-1</t>
  </si>
  <si>
    <t>SLT0000559</t>
  </si>
  <si>
    <t>K1宽车右舵二排双人座骨架7251</t>
  </si>
  <si>
    <t>SLT0000577</t>
  </si>
  <si>
    <t>K1连接板（右舵）</t>
  </si>
  <si>
    <t>SHT0000089</t>
  </si>
  <si>
    <t>M4座盆</t>
  </si>
  <si>
    <t>SHT0000103</t>
  </si>
  <si>
    <t>M4副司机底座</t>
  </si>
  <si>
    <t>SLT0001063</t>
  </si>
  <si>
    <t>K1出口马来二排双人</t>
  </si>
  <si>
    <t>SLT0001040</t>
  </si>
  <si>
    <t>K1出口马来一排双人</t>
  </si>
  <si>
    <t>SLT0001052</t>
  </si>
  <si>
    <t>K1出口马来二排单人</t>
  </si>
  <si>
    <t>SLT0001058</t>
  </si>
  <si>
    <t>K1出口马来三排单人</t>
  </si>
  <si>
    <t>SHT0000104</t>
  </si>
  <si>
    <t>M4右舵骨架</t>
  </si>
  <si>
    <t>1033座垫（欧马可右舵座盆）</t>
  </si>
  <si>
    <t>SLT0001076</t>
  </si>
  <si>
    <t>5990右舵三排双人</t>
  </si>
  <si>
    <t>SLT0001062</t>
  </si>
  <si>
    <t>5990右舵二排双人</t>
  </si>
  <si>
    <t>SLT0001057</t>
  </si>
  <si>
    <t>5990右舵二排单人</t>
  </si>
  <si>
    <t>SLT0001060</t>
  </si>
  <si>
    <t>5990右舵三排单人</t>
  </si>
  <si>
    <t>SLT0001816</t>
  </si>
  <si>
    <t>K1窄车右舵三排单人座</t>
  </si>
  <si>
    <t>SLT0001598</t>
  </si>
  <si>
    <t>5990右舵一排三人</t>
  </si>
  <si>
    <t>SLT0001591</t>
  </si>
  <si>
    <t>K1右舵第一排四人联体座垫</t>
  </si>
  <si>
    <t>固定14人一排三人</t>
  </si>
  <si>
    <t>固定宽车二排双人</t>
  </si>
  <si>
    <t>潍坊转黄骅产品核算（未税）</t>
  </si>
  <si>
    <t>2020年
未税价格</t>
  </si>
  <si>
    <t>材料增价</t>
  </si>
  <si>
    <r>
      <rPr>
        <sz val="11"/>
        <color theme="1"/>
        <rFont val="宋体"/>
        <family val="3"/>
        <charset val="134"/>
        <scheme val="minor"/>
      </rPr>
      <t>运费差价
3</t>
    </r>
    <r>
      <rPr>
        <sz val="11"/>
        <color theme="1"/>
        <rFont val="SimSun"/>
        <charset val="134"/>
      </rPr>
      <t>％</t>
    </r>
  </si>
  <si>
    <t>补差价
合计</t>
  </si>
  <si>
    <t>本年产品
价格</t>
  </si>
  <si>
    <t>普材</t>
  </si>
  <si>
    <t>ST12</t>
  </si>
  <si>
    <t>K1左舵第一排双人座垫骨架焊接
总成（三点式）</t>
  </si>
  <si>
    <t>K1左舵第二排双人座垫骨架焊接
总成（三点式）</t>
  </si>
  <si>
    <t>长生公司</t>
  </si>
  <si>
    <t>2021.11.26</t>
  </si>
  <si>
    <t>SLT0000401</t>
    <phoneticPr fontId="8" type="noConversion"/>
  </si>
  <si>
    <t>SLT0000656</t>
    <phoneticPr fontId="8" type="noConversion"/>
  </si>
  <si>
    <t>2021年6月设变，按照新产品定价</t>
    <phoneticPr fontId="8" type="noConversion"/>
  </si>
  <si>
    <t>SBS0010148</t>
    <phoneticPr fontId="8" type="noConversion"/>
  </si>
  <si>
    <t>涨幅</t>
    <phoneticPr fontId="8" type="noConversion"/>
  </si>
  <si>
    <t>SBS0010150</t>
    <phoneticPr fontId="8" type="noConversion"/>
  </si>
  <si>
    <t>备注</t>
    <phoneticPr fontId="8" type="noConversion"/>
  </si>
  <si>
    <r>
      <rPr>
        <sz val="11"/>
        <color theme="1"/>
        <rFont val="宋体"/>
        <family val="3"/>
        <charset val="134"/>
        <scheme val="minor"/>
      </rPr>
      <t>含3</t>
    </r>
    <r>
      <rPr>
        <sz val="11"/>
        <color theme="1"/>
        <rFont val="SimSun"/>
        <charset val="134"/>
      </rPr>
      <t>％</t>
    </r>
    <r>
      <rPr>
        <sz val="11"/>
        <color theme="1"/>
        <rFont val="宋体"/>
        <family val="3"/>
        <charset val="134"/>
        <scheme val="minor"/>
      </rPr>
      <t>利</t>
    </r>
    <phoneticPr fontId="8" type="noConversion"/>
  </si>
  <si>
    <t>需重新核算</t>
    <phoneticPr fontId="8" type="noConversion"/>
  </si>
  <si>
    <t>需重新核算价格</t>
    <phoneticPr fontId="8" type="noConversion"/>
  </si>
  <si>
    <t>SLT0000325</t>
    <phoneticPr fontId="8" type="noConversion"/>
  </si>
  <si>
    <t>SLT0000348</t>
    <phoneticPr fontId="8" type="noConversion"/>
  </si>
  <si>
    <t>SLT0000055</t>
    <phoneticPr fontId="8" type="noConversion"/>
  </si>
  <si>
    <t>长生要求重新核算</t>
  </si>
  <si>
    <t>长生要求重新核算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</si>
</sst>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_ "/>
  </numFmts>
  <fonts count="1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10" fontId="0" fillId="3" borderId="1" xfId="1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0" fontId="0" fillId="0" borderId="1" xfId="1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4"/>
  <sheetViews>
    <sheetView tabSelected="1" zoomScale="80" zoomScaleNormal="80" workbookViewId="0">
      <selection activeCell="G86" sqref="G86"/>
    </sheetView>
  </sheetViews>
  <sheetFormatPr defaultColWidth="9" defaultRowHeight="14.4"/>
  <cols>
    <col min="1" max="1" width="6.33203125" customWidth="1"/>
    <col min="2" max="2" width="13.109375" customWidth="1"/>
    <col min="3" max="3" width="32" customWidth="1"/>
    <col min="4" max="4" width="10.88671875" customWidth="1"/>
    <col min="6" max="6" width="7.6640625" customWidth="1"/>
    <col min="8" max="8" width="10" customWidth="1"/>
    <col min="9" max="9" width="9.88671875" customWidth="1"/>
    <col min="10" max="10" width="9.33203125"/>
    <col min="11" max="11" width="10.21875" customWidth="1"/>
    <col min="12" max="12" width="24.5546875" customWidth="1"/>
    <col min="13" max="13" width="38" customWidth="1"/>
    <col min="14" max="14" width="11.5546875" customWidth="1"/>
  </cols>
  <sheetData>
    <row r="1" spans="1:14" ht="34.950000000000003" customHeight="1">
      <c r="A1" s="35" t="s">
        <v>169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36" customHeight="1">
      <c r="A2" s="1" t="s">
        <v>0</v>
      </c>
      <c r="B2" s="1" t="s">
        <v>1</v>
      </c>
      <c r="C2" s="1" t="s">
        <v>2</v>
      </c>
      <c r="D2" s="2" t="s">
        <v>170</v>
      </c>
      <c r="E2" s="3" t="s">
        <v>3</v>
      </c>
      <c r="F2" s="1" t="s">
        <v>4</v>
      </c>
      <c r="G2" s="16" t="s">
        <v>5</v>
      </c>
      <c r="H2" s="1" t="s">
        <v>171</v>
      </c>
      <c r="I2" s="17" t="s">
        <v>188</v>
      </c>
      <c r="J2" s="3" t="s">
        <v>172</v>
      </c>
      <c r="K2" s="2" t="s">
        <v>173</v>
      </c>
      <c r="L2" s="2" t="s">
        <v>174</v>
      </c>
      <c r="M2" s="12" t="s">
        <v>187</v>
      </c>
      <c r="N2" s="13" t="s">
        <v>185</v>
      </c>
    </row>
    <row r="3" spans="1:14" ht="57" customHeight="1">
      <c r="A3" s="1">
        <v>1</v>
      </c>
      <c r="B3" s="1" t="s">
        <v>24</v>
      </c>
      <c r="C3" s="4" t="s">
        <v>25</v>
      </c>
      <c r="D3" s="1">
        <v>0.43590000000000001</v>
      </c>
      <c r="E3" s="1">
        <v>1.4999999999999999E-2</v>
      </c>
      <c r="F3" s="1" t="s">
        <v>175</v>
      </c>
      <c r="G3" s="1">
        <v>1.1000000000000001</v>
      </c>
      <c r="H3" s="1">
        <f>E3*G3</f>
        <v>1.6500000000000001E-2</v>
      </c>
      <c r="I3" s="1">
        <f>H3*1.03</f>
        <v>1.6995E-2</v>
      </c>
      <c r="J3" s="1">
        <f>D3*0.03</f>
        <v>1.3077E-2</v>
      </c>
      <c r="K3" s="9">
        <f>I3-J3</f>
        <v>3.9179999999999996E-3</v>
      </c>
      <c r="L3" s="10">
        <f>D3+K3</f>
        <v>0.43981799999999999</v>
      </c>
      <c r="M3" s="11"/>
      <c r="N3" s="14">
        <f>(L3-D3)/D3</f>
        <v>8.9883000688230717E-3</v>
      </c>
    </row>
    <row r="4" spans="1:14" s="23" customFormat="1" ht="57" customHeight="1">
      <c r="A4" s="16">
        <v>2</v>
      </c>
      <c r="B4" s="17" t="s">
        <v>184</v>
      </c>
      <c r="C4" s="18" t="s">
        <v>167</v>
      </c>
      <c r="D4" s="16"/>
      <c r="E4" s="16"/>
      <c r="F4" s="16"/>
      <c r="G4" s="16"/>
      <c r="H4" s="16"/>
      <c r="I4" s="16"/>
      <c r="J4" s="16"/>
      <c r="K4" s="19"/>
      <c r="L4" s="24" t="s">
        <v>189</v>
      </c>
      <c r="M4" s="21" t="s">
        <v>183</v>
      </c>
      <c r="N4" s="22"/>
    </row>
    <row r="5" spans="1:14" s="23" customFormat="1" ht="57" customHeight="1">
      <c r="A5" s="16">
        <v>3</v>
      </c>
      <c r="B5" s="17" t="s">
        <v>186</v>
      </c>
      <c r="C5" s="18" t="s">
        <v>168</v>
      </c>
      <c r="D5" s="16"/>
      <c r="E5" s="16"/>
      <c r="F5" s="16"/>
      <c r="G5" s="16"/>
      <c r="H5" s="16"/>
      <c r="I5" s="16"/>
      <c r="J5" s="16"/>
      <c r="K5" s="19"/>
      <c r="L5" s="24" t="s">
        <v>189</v>
      </c>
      <c r="M5" s="21" t="s">
        <v>183</v>
      </c>
      <c r="N5" s="22"/>
    </row>
    <row r="6" spans="1:14" ht="57" customHeight="1">
      <c r="A6" s="1">
        <v>4</v>
      </c>
      <c r="B6" s="1" t="s">
        <v>138</v>
      </c>
      <c r="C6" s="4" t="s">
        <v>139</v>
      </c>
      <c r="D6" s="1">
        <v>18.965499999999999</v>
      </c>
      <c r="E6" s="1">
        <v>1.7</v>
      </c>
      <c r="F6" s="1" t="s">
        <v>176</v>
      </c>
      <c r="G6" s="1">
        <v>1.1000000000000001</v>
      </c>
      <c r="H6" s="1">
        <f>E6*G6</f>
        <v>1.87</v>
      </c>
      <c r="I6" s="1">
        <f t="shared" ref="I6:I67" si="0">H6*1.03</f>
        <v>1.9261000000000001</v>
      </c>
      <c r="J6" s="1">
        <f t="shared" ref="J6:J30" si="1">D6*0.03</f>
        <v>0.56896499999999994</v>
      </c>
      <c r="K6" s="9">
        <f>I6-J6</f>
        <v>1.3571350000000002</v>
      </c>
      <c r="L6" s="10">
        <f t="shared" ref="L6:L30" si="2">D6+K6</f>
        <v>20.322634999999998</v>
      </c>
      <c r="M6" s="11"/>
      <c r="N6" s="14">
        <f t="shared" ref="N6:N37" si="3">(L6-D6)/D6</f>
        <v>7.1558092325538461E-2</v>
      </c>
    </row>
    <row r="7" spans="1:14" ht="57" customHeight="1">
      <c r="A7" s="1">
        <v>5</v>
      </c>
      <c r="B7" s="1" t="s">
        <v>140</v>
      </c>
      <c r="C7" s="4" t="s">
        <v>141</v>
      </c>
      <c r="D7" s="1">
        <v>55.051299999999998</v>
      </c>
      <c r="E7" s="1">
        <v>5.55</v>
      </c>
      <c r="F7" s="1"/>
      <c r="G7" s="1">
        <v>1.1000000000000001</v>
      </c>
      <c r="H7" s="1">
        <f t="shared" ref="H7:H38" si="4">E7*G7</f>
        <v>6.1050000000000004</v>
      </c>
      <c r="I7" s="1">
        <f t="shared" si="0"/>
        <v>6.2881500000000008</v>
      </c>
      <c r="J7" s="1">
        <f t="shared" si="1"/>
        <v>1.6515389999999999</v>
      </c>
      <c r="K7" s="9">
        <f t="shared" ref="K7:K38" si="5">I7-J7</f>
        <v>4.6366110000000011</v>
      </c>
      <c r="L7" s="10">
        <f t="shared" si="2"/>
        <v>59.687911</v>
      </c>
      <c r="M7" s="11"/>
      <c r="N7" s="14">
        <f t="shared" si="3"/>
        <v>8.422346066305432E-2</v>
      </c>
    </row>
    <row r="8" spans="1:14" ht="57" customHeight="1">
      <c r="A8" s="1">
        <v>6</v>
      </c>
      <c r="B8" s="1" t="s">
        <v>150</v>
      </c>
      <c r="C8" s="4" t="s">
        <v>151</v>
      </c>
      <c r="D8" s="1">
        <v>55.051299999999998</v>
      </c>
      <c r="E8" s="1">
        <v>5.55</v>
      </c>
      <c r="F8" s="1"/>
      <c r="G8" s="1">
        <v>1.1000000000000001</v>
      </c>
      <c r="H8" s="1">
        <f t="shared" si="4"/>
        <v>6.1050000000000004</v>
      </c>
      <c r="I8" s="1">
        <f t="shared" si="0"/>
        <v>6.2881500000000008</v>
      </c>
      <c r="J8" s="1">
        <f t="shared" si="1"/>
        <v>1.6515389999999999</v>
      </c>
      <c r="K8" s="9">
        <f t="shared" si="5"/>
        <v>4.6366110000000011</v>
      </c>
      <c r="L8" s="10">
        <f t="shared" si="2"/>
        <v>59.687911</v>
      </c>
      <c r="M8" s="11"/>
      <c r="N8" s="14">
        <f t="shared" si="3"/>
        <v>8.422346066305432E-2</v>
      </c>
    </row>
    <row r="9" spans="1:14" s="23" customFormat="1" ht="57" customHeight="1">
      <c r="A9" s="16">
        <v>7</v>
      </c>
      <c r="B9" s="17" t="s">
        <v>193</v>
      </c>
      <c r="C9" s="18" t="s">
        <v>152</v>
      </c>
      <c r="D9" s="16"/>
      <c r="E9" s="16"/>
      <c r="F9" s="16"/>
      <c r="G9" s="16"/>
      <c r="H9" s="16"/>
      <c r="I9" s="16"/>
      <c r="J9" s="16"/>
      <c r="K9" s="19"/>
      <c r="L9" s="24" t="s">
        <v>195</v>
      </c>
      <c r="M9" s="26"/>
      <c r="N9" s="22" t="e">
        <f t="shared" si="3"/>
        <v>#VALUE!</v>
      </c>
    </row>
    <row r="10" spans="1:14" s="23" customFormat="1" ht="57" customHeight="1">
      <c r="A10" s="16">
        <v>8</v>
      </c>
      <c r="B10" s="17" t="s">
        <v>191</v>
      </c>
      <c r="C10" s="18" t="s">
        <v>6</v>
      </c>
      <c r="D10" s="16"/>
      <c r="E10" s="16"/>
      <c r="F10" s="16"/>
      <c r="G10" s="16"/>
      <c r="H10" s="16"/>
      <c r="I10" s="16"/>
      <c r="J10" s="16"/>
      <c r="K10" s="19"/>
      <c r="L10" s="20" t="s">
        <v>194</v>
      </c>
      <c r="M10" s="26"/>
      <c r="N10" s="22" t="e">
        <f t="shared" si="3"/>
        <v>#VALUE!</v>
      </c>
    </row>
    <row r="11" spans="1:14" s="23" customFormat="1" ht="57" customHeight="1">
      <c r="A11" s="16">
        <v>9</v>
      </c>
      <c r="B11" s="17" t="s">
        <v>192</v>
      </c>
      <c r="C11" s="18" t="s">
        <v>34</v>
      </c>
      <c r="D11" s="16"/>
      <c r="E11" s="16"/>
      <c r="F11" s="16"/>
      <c r="G11" s="16"/>
      <c r="H11" s="16"/>
      <c r="I11" s="16"/>
      <c r="J11" s="16"/>
      <c r="K11" s="19"/>
      <c r="L11" s="20" t="s">
        <v>194</v>
      </c>
      <c r="M11" s="26"/>
      <c r="N11" s="22" t="e">
        <f t="shared" si="3"/>
        <v>#VALUE!</v>
      </c>
    </row>
    <row r="12" spans="1:14" ht="57" customHeight="1">
      <c r="A12" s="1">
        <v>10</v>
      </c>
      <c r="B12" s="1" t="s">
        <v>13</v>
      </c>
      <c r="C12" s="5" t="s">
        <v>177</v>
      </c>
      <c r="D12" s="1">
        <v>110.0856</v>
      </c>
      <c r="E12" s="1">
        <v>11.1</v>
      </c>
      <c r="F12" s="1"/>
      <c r="G12" s="1">
        <v>1.1000000000000001</v>
      </c>
      <c r="H12" s="1">
        <f t="shared" si="4"/>
        <v>12.21</v>
      </c>
      <c r="I12" s="1">
        <f t="shared" si="0"/>
        <v>12.576300000000002</v>
      </c>
      <c r="J12" s="1">
        <f t="shared" si="1"/>
        <v>3.3025679999999999</v>
      </c>
      <c r="K12" s="9">
        <f t="shared" si="5"/>
        <v>9.2737320000000025</v>
      </c>
      <c r="L12" s="10">
        <f t="shared" si="2"/>
        <v>119.35933199999999</v>
      </c>
      <c r="M12" s="11"/>
      <c r="N12" s="14">
        <f t="shared" si="3"/>
        <v>8.4241099653360615E-2</v>
      </c>
    </row>
    <row r="13" spans="1:14" s="33" customFormat="1" ht="57" customHeight="1">
      <c r="A13" s="15">
        <v>11</v>
      </c>
      <c r="B13" s="27" t="s">
        <v>181</v>
      </c>
      <c r="C13" s="34" t="s">
        <v>178</v>
      </c>
      <c r="D13" s="15">
        <v>110.0855</v>
      </c>
      <c r="E13" s="15">
        <v>11.25</v>
      </c>
      <c r="F13" s="15"/>
      <c r="G13" s="15">
        <v>1.1000000000000001</v>
      </c>
      <c r="H13" s="15">
        <f t="shared" si="4"/>
        <v>12.375000000000002</v>
      </c>
      <c r="I13" s="15">
        <f t="shared" si="0"/>
        <v>12.746250000000002</v>
      </c>
      <c r="J13" s="15">
        <f t="shared" si="1"/>
        <v>3.302565</v>
      </c>
      <c r="K13" s="29">
        <f t="shared" si="5"/>
        <v>9.4436850000000021</v>
      </c>
      <c r="L13" s="30">
        <f t="shared" si="2"/>
        <v>119.529185</v>
      </c>
      <c r="M13" s="31"/>
      <c r="N13" s="32">
        <f t="shared" si="3"/>
        <v>8.5785003474572061E-2</v>
      </c>
    </row>
    <row r="14" spans="1:14" ht="57" customHeight="1">
      <c r="A14" s="1">
        <v>12</v>
      </c>
      <c r="B14" s="1" t="s">
        <v>7</v>
      </c>
      <c r="C14" s="6" t="s">
        <v>8</v>
      </c>
      <c r="D14" s="1">
        <v>64.4786</v>
      </c>
      <c r="E14" s="1">
        <v>5.95</v>
      </c>
      <c r="F14" s="1"/>
      <c r="G14" s="1">
        <v>1.1000000000000001</v>
      </c>
      <c r="H14" s="1">
        <f t="shared" si="4"/>
        <v>6.5450000000000008</v>
      </c>
      <c r="I14" s="1">
        <f t="shared" si="0"/>
        <v>6.7413500000000006</v>
      </c>
      <c r="J14" s="1">
        <f t="shared" si="1"/>
        <v>1.934358</v>
      </c>
      <c r="K14" s="9">
        <f t="shared" si="5"/>
        <v>4.806992000000001</v>
      </c>
      <c r="L14" s="10">
        <f t="shared" si="2"/>
        <v>69.285592000000008</v>
      </c>
      <c r="M14" s="11"/>
      <c r="N14" s="14">
        <f t="shared" si="3"/>
        <v>7.4551742748757074E-2</v>
      </c>
    </row>
    <row r="15" spans="1:14" ht="57" customHeight="1">
      <c r="A15" s="1">
        <v>13</v>
      </c>
      <c r="B15" s="1" t="s">
        <v>9</v>
      </c>
      <c r="C15" s="6" t="s">
        <v>10</v>
      </c>
      <c r="D15" s="1">
        <v>64.4786</v>
      </c>
      <c r="E15" s="1">
        <v>5.75</v>
      </c>
      <c r="F15" s="1"/>
      <c r="G15" s="1">
        <v>1.1000000000000001</v>
      </c>
      <c r="H15" s="1">
        <f t="shared" si="4"/>
        <v>6.3250000000000002</v>
      </c>
      <c r="I15" s="1">
        <f t="shared" si="0"/>
        <v>6.5147500000000003</v>
      </c>
      <c r="J15" s="1">
        <f t="shared" si="1"/>
        <v>1.934358</v>
      </c>
      <c r="K15" s="9">
        <f t="shared" si="5"/>
        <v>4.5803919999999998</v>
      </c>
      <c r="L15" s="10">
        <f t="shared" si="2"/>
        <v>69.058992000000003</v>
      </c>
      <c r="M15" s="11"/>
      <c r="N15" s="14">
        <f t="shared" si="3"/>
        <v>7.1037398454681142E-2</v>
      </c>
    </row>
    <row r="16" spans="1:14" ht="57" customHeight="1">
      <c r="A16" s="1">
        <v>14</v>
      </c>
      <c r="B16" s="1" t="s">
        <v>11</v>
      </c>
      <c r="C16" s="6" t="s">
        <v>12</v>
      </c>
      <c r="D16" s="1">
        <v>64.4786</v>
      </c>
      <c r="E16" s="1">
        <v>5.75</v>
      </c>
      <c r="F16" s="1"/>
      <c r="G16" s="1">
        <v>1.1000000000000001</v>
      </c>
      <c r="H16" s="1">
        <f t="shared" si="4"/>
        <v>6.3250000000000002</v>
      </c>
      <c r="I16" s="1">
        <f t="shared" si="0"/>
        <v>6.5147500000000003</v>
      </c>
      <c r="J16" s="1">
        <f t="shared" si="1"/>
        <v>1.934358</v>
      </c>
      <c r="K16" s="9">
        <f t="shared" si="5"/>
        <v>4.5803919999999998</v>
      </c>
      <c r="L16" s="10">
        <f t="shared" si="2"/>
        <v>69.058992000000003</v>
      </c>
      <c r="M16" s="11"/>
      <c r="N16" s="14">
        <f t="shared" si="3"/>
        <v>7.1037398454681142E-2</v>
      </c>
    </row>
    <row r="17" spans="1:14" ht="57" customHeight="1">
      <c r="A17" s="1">
        <v>15</v>
      </c>
      <c r="B17" s="1" t="s">
        <v>16</v>
      </c>
      <c r="C17" s="7" t="s">
        <v>17</v>
      </c>
      <c r="D17" s="1">
        <v>109.9</v>
      </c>
      <c r="E17" s="1">
        <v>10.85</v>
      </c>
      <c r="F17" s="1"/>
      <c r="G17" s="1">
        <v>1.1000000000000001</v>
      </c>
      <c r="H17" s="1">
        <f t="shared" si="4"/>
        <v>11.935</v>
      </c>
      <c r="I17" s="1">
        <f t="shared" si="0"/>
        <v>12.293050000000001</v>
      </c>
      <c r="J17" s="1">
        <f t="shared" si="1"/>
        <v>3.2970000000000002</v>
      </c>
      <c r="K17" s="9">
        <f t="shared" si="5"/>
        <v>8.9960500000000003</v>
      </c>
      <c r="L17" s="10">
        <f t="shared" si="2"/>
        <v>118.89605</v>
      </c>
      <c r="M17" s="11"/>
      <c r="N17" s="14">
        <f t="shared" si="3"/>
        <v>8.1856687898089142E-2</v>
      </c>
    </row>
    <row r="18" spans="1:14" ht="57" customHeight="1">
      <c r="A18" s="1">
        <v>16</v>
      </c>
      <c r="B18" s="1" t="s">
        <v>35</v>
      </c>
      <c r="C18" s="7" t="s">
        <v>36</v>
      </c>
      <c r="D18" s="1">
        <v>110.0856</v>
      </c>
      <c r="E18" s="1">
        <v>11</v>
      </c>
      <c r="F18" s="1"/>
      <c r="G18" s="1">
        <v>1.1000000000000001</v>
      </c>
      <c r="H18" s="1">
        <f t="shared" si="4"/>
        <v>12.100000000000001</v>
      </c>
      <c r="I18" s="1">
        <f t="shared" si="0"/>
        <v>12.463000000000001</v>
      </c>
      <c r="J18" s="1">
        <f t="shared" si="1"/>
        <v>3.3025679999999999</v>
      </c>
      <c r="K18" s="9">
        <f t="shared" si="5"/>
        <v>9.1604320000000001</v>
      </c>
      <c r="L18" s="10">
        <f t="shared" si="2"/>
        <v>119.246032</v>
      </c>
      <c r="M18" s="11"/>
      <c r="N18" s="14">
        <f t="shared" si="3"/>
        <v>8.3211900557384436E-2</v>
      </c>
    </row>
    <row r="19" spans="1:14" ht="57" customHeight="1">
      <c r="A19" s="1">
        <v>17</v>
      </c>
      <c r="B19" s="1" t="s">
        <v>37</v>
      </c>
      <c r="C19" s="7" t="s">
        <v>38</v>
      </c>
      <c r="D19" s="1">
        <v>112.42749999999999</v>
      </c>
      <c r="E19" s="1">
        <v>11.05</v>
      </c>
      <c r="F19" s="1"/>
      <c r="G19" s="1">
        <v>1.1000000000000001</v>
      </c>
      <c r="H19" s="1">
        <f t="shared" si="4"/>
        <v>12.155000000000001</v>
      </c>
      <c r="I19" s="1">
        <f t="shared" si="0"/>
        <v>12.519650000000002</v>
      </c>
      <c r="J19" s="1">
        <f t="shared" si="1"/>
        <v>3.3728249999999997</v>
      </c>
      <c r="K19" s="9">
        <f t="shared" si="5"/>
        <v>9.1468250000000033</v>
      </c>
      <c r="L19" s="10">
        <f t="shared" si="2"/>
        <v>121.574325</v>
      </c>
      <c r="M19" s="11"/>
      <c r="N19" s="14">
        <f t="shared" si="3"/>
        <v>8.1357541526761751E-2</v>
      </c>
    </row>
    <row r="20" spans="1:14" ht="57" customHeight="1">
      <c r="A20" s="1">
        <v>18</v>
      </c>
      <c r="B20" s="1" t="s">
        <v>69</v>
      </c>
      <c r="C20" s="6" t="s">
        <v>70</v>
      </c>
      <c r="D20" s="1">
        <v>112.76049999999999</v>
      </c>
      <c r="E20" s="1">
        <v>11.15</v>
      </c>
      <c r="F20" s="1"/>
      <c r="G20" s="1">
        <v>1.1000000000000001</v>
      </c>
      <c r="H20" s="1">
        <f t="shared" si="4"/>
        <v>12.265000000000001</v>
      </c>
      <c r="I20" s="1">
        <f t="shared" si="0"/>
        <v>12.632950000000001</v>
      </c>
      <c r="J20" s="1">
        <f t="shared" si="1"/>
        <v>3.3828149999999995</v>
      </c>
      <c r="K20" s="9">
        <f t="shared" si="5"/>
        <v>9.250135000000002</v>
      </c>
      <c r="L20" s="10">
        <f t="shared" si="2"/>
        <v>122.01063499999999</v>
      </c>
      <c r="M20" s="11"/>
      <c r="N20" s="14">
        <f t="shared" si="3"/>
        <v>8.2033469166951201E-2</v>
      </c>
    </row>
    <row r="21" spans="1:14" ht="57" customHeight="1">
      <c r="A21" s="1">
        <v>19</v>
      </c>
      <c r="B21" s="1" t="s">
        <v>71</v>
      </c>
      <c r="C21" s="6" t="s">
        <v>72</v>
      </c>
      <c r="D21" s="1">
        <v>109.8974</v>
      </c>
      <c r="E21" s="1">
        <v>11.3</v>
      </c>
      <c r="F21" s="1"/>
      <c r="G21" s="1">
        <v>1.1000000000000001</v>
      </c>
      <c r="H21" s="1">
        <f t="shared" si="4"/>
        <v>12.430000000000001</v>
      </c>
      <c r="I21" s="1">
        <f t="shared" si="0"/>
        <v>12.802900000000001</v>
      </c>
      <c r="J21" s="1">
        <f t="shared" si="1"/>
        <v>3.2969219999999999</v>
      </c>
      <c r="K21" s="9">
        <f t="shared" si="5"/>
        <v>9.5059780000000007</v>
      </c>
      <c r="L21" s="10">
        <f t="shared" si="2"/>
        <v>119.403378</v>
      </c>
      <c r="M21" s="11"/>
      <c r="N21" s="14">
        <f t="shared" si="3"/>
        <v>8.6498661478797478E-2</v>
      </c>
    </row>
    <row r="22" spans="1:14" ht="57" customHeight="1">
      <c r="A22" s="1">
        <v>20</v>
      </c>
      <c r="B22" s="1" t="s">
        <v>73</v>
      </c>
      <c r="C22" s="6" t="s">
        <v>74</v>
      </c>
      <c r="D22" s="1">
        <v>108.64109999999999</v>
      </c>
      <c r="E22" s="1">
        <v>11.2</v>
      </c>
      <c r="F22" s="1"/>
      <c r="G22" s="1">
        <v>1.1000000000000001</v>
      </c>
      <c r="H22" s="1">
        <f t="shared" si="4"/>
        <v>12.32</v>
      </c>
      <c r="I22" s="1">
        <f t="shared" si="0"/>
        <v>12.6896</v>
      </c>
      <c r="J22" s="1">
        <f t="shared" si="1"/>
        <v>3.2592329999999996</v>
      </c>
      <c r="K22" s="9">
        <f t="shared" si="5"/>
        <v>9.4303670000000004</v>
      </c>
      <c r="L22" s="10">
        <f t="shared" si="2"/>
        <v>118.071467</v>
      </c>
      <c r="M22" s="11"/>
      <c r="N22" s="14">
        <f t="shared" si="3"/>
        <v>8.6802941060059258E-2</v>
      </c>
    </row>
    <row r="23" spans="1:14" ht="57" customHeight="1">
      <c r="A23" s="1">
        <v>21</v>
      </c>
      <c r="B23" s="1" t="s">
        <v>87</v>
      </c>
      <c r="C23" s="7" t="s">
        <v>88</v>
      </c>
      <c r="D23" s="1">
        <v>149.40170000000001</v>
      </c>
      <c r="E23" s="1">
        <v>15</v>
      </c>
      <c r="F23" s="1"/>
      <c r="G23" s="1">
        <v>1.1000000000000001</v>
      </c>
      <c r="H23" s="1">
        <f t="shared" si="4"/>
        <v>16.5</v>
      </c>
      <c r="I23" s="1">
        <f t="shared" si="0"/>
        <v>16.995000000000001</v>
      </c>
      <c r="J23" s="1">
        <f t="shared" si="1"/>
        <v>4.4820510000000002</v>
      </c>
      <c r="K23" s="9">
        <f t="shared" si="5"/>
        <v>12.512949000000001</v>
      </c>
      <c r="L23" s="10">
        <f t="shared" si="2"/>
        <v>161.914649</v>
      </c>
      <c r="M23" s="11"/>
      <c r="N23" s="14">
        <f t="shared" si="3"/>
        <v>8.3753725693884284E-2</v>
      </c>
    </row>
    <row r="24" spans="1:14" ht="57" customHeight="1">
      <c r="A24" s="1">
        <v>22</v>
      </c>
      <c r="B24" s="1" t="s">
        <v>111</v>
      </c>
      <c r="C24" s="7" t="s">
        <v>112</v>
      </c>
      <c r="D24" s="1">
        <v>159.5829</v>
      </c>
      <c r="E24" s="1">
        <v>16.5</v>
      </c>
      <c r="F24" s="1"/>
      <c r="G24" s="1">
        <v>1.1000000000000001</v>
      </c>
      <c r="H24" s="1">
        <f t="shared" si="4"/>
        <v>18.150000000000002</v>
      </c>
      <c r="I24" s="1">
        <f t="shared" si="0"/>
        <v>18.694500000000001</v>
      </c>
      <c r="J24" s="1">
        <f t="shared" si="1"/>
        <v>4.7874869999999996</v>
      </c>
      <c r="K24" s="9">
        <f t="shared" si="5"/>
        <v>13.907013000000003</v>
      </c>
      <c r="L24" s="10">
        <f t="shared" si="2"/>
        <v>173.489913</v>
      </c>
      <c r="M24" s="11"/>
      <c r="N24" s="14">
        <f t="shared" si="3"/>
        <v>8.7146010004831381E-2</v>
      </c>
    </row>
    <row r="25" spans="1:14" ht="57" customHeight="1">
      <c r="A25" s="1">
        <v>23</v>
      </c>
      <c r="B25" s="1" t="s">
        <v>113</v>
      </c>
      <c r="C25" s="6" t="s">
        <v>114</v>
      </c>
      <c r="D25" s="1">
        <v>122.16419999999999</v>
      </c>
      <c r="E25" s="1">
        <v>11.8</v>
      </c>
      <c r="F25" s="1"/>
      <c r="G25" s="1">
        <v>1.1000000000000001</v>
      </c>
      <c r="H25" s="1">
        <f t="shared" si="4"/>
        <v>12.980000000000002</v>
      </c>
      <c r="I25" s="1">
        <f t="shared" si="0"/>
        <v>13.369400000000002</v>
      </c>
      <c r="J25" s="1">
        <f t="shared" si="1"/>
        <v>3.6649259999999995</v>
      </c>
      <c r="K25" s="9">
        <f t="shared" si="5"/>
        <v>9.7044740000000029</v>
      </c>
      <c r="L25" s="10">
        <f t="shared" si="2"/>
        <v>131.868674</v>
      </c>
      <c r="M25" s="11"/>
      <c r="N25" s="14">
        <f t="shared" si="3"/>
        <v>7.9437953181046531E-2</v>
      </c>
    </row>
    <row r="26" spans="1:14" ht="57" customHeight="1">
      <c r="A26" s="1">
        <v>24</v>
      </c>
      <c r="B26" s="1" t="s">
        <v>115</v>
      </c>
      <c r="C26" s="6" t="s">
        <v>116</v>
      </c>
      <c r="D26" s="1">
        <v>129.20330000000001</v>
      </c>
      <c r="E26" s="1">
        <v>13.2</v>
      </c>
      <c r="F26" s="1"/>
      <c r="G26" s="1">
        <v>1.1000000000000001</v>
      </c>
      <c r="H26" s="1">
        <f t="shared" si="4"/>
        <v>14.52</v>
      </c>
      <c r="I26" s="1">
        <f t="shared" si="0"/>
        <v>14.9556</v>
      </c>
      <c r="J26" s="1">
        <f t="shared" si="1"/>
        <v>3.8760990000000004</v>
      </c>
      <c r="K26" s="9">
        <f t="shared" si="5"/>
        <v>11.079501</v>
      </c>
      <c r="L26" s="10">
        <f t="shared" si="2"/>
        <v>140.28280100000001</v>
      </c>
      <c r="M26" s="11"/>
      <c r="N26" s="14">
        <f t="shared" si="3"/>
        <v>8.575246143093862E-2</v>
      </c>
    </row>
    <row r="27" spans="1:14" ht="57" customHeight="1">
      <c r="A27" s="1">
        <v>25</v>
      </c>
      <c r="B27" s="1" t="s">
        <v>117</v>
      </c>
      <c r="C27" s="6" t="s">
        <v>118</v>
      </c>
      <c r="D27" s="1">
        <v>71.555800000000005</v>
      </c>
      <c r="E27" s="1">
        <v>5.9</v>
      </c>
      <c r="F27" s="1"/>
      <c r="G27" s="1">
        <v>1.1000000000000001</v>
      </c>
      <c r="H27" s="1">
        <f t="shared" si="4"/>
        <v>6.4900000000000011</v>
      </c>
      <c r="I27" s="1">
        <f t="shared" si="0"/>
        <v>6.6847000000000012</v>
      </c>
      <c r="J27" s="1">
        <f t="shared" si="1"/>
        <v>2.146674</v>
      </c>
      <c r="K27" s="9">
        <f t="shared" si="5"/>
        <v>4.5380260000000012</v>
      </c>
      <c r="L27" s="10">
        <f t="shared" si="2"/>
        <v>76.093826000000007</v>
      </c>
      <c r="M27" s="11"/>
      <c r="N27" s="14">
        <f t="shared" si="3"/>
        <v>6.3419401362293515E-2</v>
      </c>
    </row>
    <row r="28" spans="1:14" ht="57" customHeight="1">
      <c r="A28" s="1">
        <v>26</v>
      </c>
      <c r="B28" s="1" t="s">
        <v>119</v>
      </c>
      <c r="C28" s="6" t="s">
        <v>120</v>
      </c>
      <c r="D28" s="1">
        <v>71.555800000000005</v>
      </c>
      <c r="E28" s="1">
        <v>5.55</v>
      </c>
      <c r="F28" s="1"/>
      <c r="G28" s="1">
        <v>1.1000000000000001</v>
      </c>
      <c r="H28" s="1">
        <f t="shared" si="4"/>
        <v>6.1050000000000004</v>
      </c>
      <c r="I28" s="1">
        <f t="shared" si="0"/>
        <v>6.2881500000000008</v>
      </c>
      <c r="J28" s="1">
        <f t="shared" si="1"/>
        <v>2.146674</v>
      </c>
      <c r="K28" s="9">
        <f t="shared" si="5"/>
        <v>4.1414760000000008</v>
      </c>
      <c r="L28" s="10">
        <f t="shared" si="2"/>
        <v>75.697276000000002</v>
      </c>
      <c r="M28" s="11"/>
      <c r="N28" s="14">
        <f t="shared" si="3"/>
        <v>5.7877572467920101E-2</v>
      </c>
    </row>
    <row r="29" spans="1:14" ht="57" customHeight="1">
      <c r="A29" s="1">
        <v>27</v>
      </c>
      <c r="B29" s="1" t="s">
        <v>121</v>
      </c>
      <c r="C29" s="6" t="s">
        <v>122</v>
      </c>
      <c r="D29" s="1">
        <v>8.0310000000000006</v>
      </c>
      <c r="E29" s="1">
        <v>0.63500000000000001</v>
      </c>
      <c r="F29" s="1"/>
      <c r="G29" s="1">
        <v>1.1000000000000001</v>
      </c>
      <c r="H29" s="1">
        <f t="shared" si="4"/>
        <v>0.69850000000000012</v>
      </c>
      <c r="I29" s="1">
        <f t="shared" si="0"/>
        <v>0.71945500000000018</v>
      </c>
      <c r="J29" s="1">
        <f t="shared" si="1"/>
        <v>0.24093000000000001</v>
      </c>
      <c r="K29" s="9">
        <f t="shared" si="5"/>
        <v>0.4785250000000002</v>
      </c>
      <c r="L29" s="10">
        <f t="shared" si="2"/>
        <v>8.509525</v>
      </c>
      <c r="M29" s="11"/>
      <c r="N29" s="14">
        <f t="shared" si="3"/>
        <v>5.9584734155148721E-2</v>
      </c>
    </row>
    <row r="30" spans="1:14" ht="57" customHeight="1">
      <c r="A30" s="1">
        <v>28</v>
      </c>
      <c r="B30" s="1" t="s">
        <v>124</v>
      </c>
      <c r="C30" s="7" t="s">
        <v>125</v>
      </c>
      <c r="D30" s="1">
        <v>110.09</v>
      </c>
      <c r="E30" s="1">
        <v>11</v>
      </c>
      <c r="F30" s="1"/>
      <c r="G30" s="1">
        <v>1.1000000000000001</v>
      </c>
      <c r="H30" s="1">
        <f t="shared" si="4"/>
        <v>12.100000000000001</v>
      </c>
      <c r="I30" s="1">
        <f t="shared" si="0"/>
        <v>12.463000000000001</v>
      </c>
      <c r="J30" s="1">
        <f t="shared" si="1"/>
        <v>3.3027000000000002</v>
      </c>
      <c r="K30" s="9">
        <f t="shared" si="5"/>
        <v>9.1603000000000012</v>
      </c>
      <c r="L30" s="10">
        <f t="shared" si="2"/>
        <v>119.25030000000001</v>
      </c>
      <c r="M30" s="11"/>
      <c r="N30" s="14">
        <f t="shared" si="3"/>
        <v>8.3207375783449958E-2</v>
      </c>
    </row>
    <row r="31" spans="1:14" s="23" customFormat="1" ht="57" customHeight="1">
      <c r="A31" s="16">
        <v>29</v>
      </c>
      <c r="B31" s="16" t="s">
        <v>18</v>
      </c>
      <c r="C31" s="25" t="s">
        <v>19</v>
      </c>
      <c r="D31" s="16"/>
      <c r="E31" s="16"/>
      <c r="F31" s="16"/>
      <c r="G31" s="16"/>
      <c r="H31" s="16"/>
      <c r="I31" s="16"/>
      <c r="J31" s="16"/>
      <c r="K31" s="19"/>
      <c r="L31" s="24" t="s">
        <v>190</v>
      </c>
      <c r="M31" s="26"/>
      <c r="N31" s="22" t="e">
        <f t="shared" si="3"/>
        <v>#VALUE!</v>
      </c>
    </row>
    <row r="32" spans="1:14" s="23" customFormat="1" ht="57" customHeight="1">
      <c r="A32" s="16">
        <v>30</v>
      </c>
      <c r="B32" s="16" t="s">
        <v>20</v>
      </c>
      <c r="C32" s="25" t="s">
        <v>21</v>
      </c>
      <c r="D32" s="16"/>
      <c r="E32" s="16"/>
      <c r="F32" s="16"/>
      <c r="G32" s="16"/>
      <c r="H32" s="16"/>
      <c r="I32" s="16"/>
      <c r="J32" s="16"/>
      <c r="K32" s="19"/>
      <c r="L32" s="24" t="s">
        <v>190</v>
      </c>
      <c r="M32" s="26"/>
      <c r="N32" s="22" t="e">
        <f t="shared" si="3"/>
        <v>#VALUE!</v>
      </c>
    </row>
    <row r="33" spans="1:14" ht="57" customHeight="1">
      <c r="A33" s="1">
        <v>31</v>
      </c>
      <c r="B33" s="1" t="s">
        <v>22</v>
      </c>
      <c r="C33" s="6" t="s">
        <v>23</v>
      </c>
      <c r="D33" s="1">
        <v>19.820499999999999</v>
      </c>
      <c r="E33" s="1">
        <v>1.35</v>
      </c>
      <c r="F33" s="1"/>
      <c r="G33" s="1">
        <v>1.1000000000000001</v>
      </c>
      <c r="H33" s="1">
        <f t="shared" si="4"/>
        <v>1.4850000000000003</v>
      </c>
      <c r="I33" s="1">
        <f t="shared" si="0"/>
        <v>1.5295500000000004</v>
      </c>
      <c r="J33" s="1">
        <f>D33*0.03</f>
        <v>0.594615</v>
      </c>
      <c r="K33" s="9">
        <f t="shared" si="5"/>
        <v>0.9349350000000004</v>
      </c>
      <c r="L33" s="10">
        <f>D33+K33</f>
        <v>20.755434999999999</v>
      </c>
      <c r="M33" s="11"/>
      <c r="N33" s="14">
        <f t="shared" si="3"/>
        <v>4.7170101662420194E-2</v>
      </c>
    </row>
    <row r="34" spans="1:14" s="23" customFormat="1" ht="57" customHeight="1">
      <c r="A34" s="16">
        <v>32</v>
      </c>
      <c r="B34" s="16" t="s">
        <v>26</v>
      </c>
      <c r="C34" s="25" t="s">
        <v>27</v>
      </c>
      <c r="D34" s="16"/>
      <c r="E34" s="16"/>
      <c r="F34" s="16"/>
      <c r="G34" s="16"/>
      <c r="H34" s="16"/>
      <c r="I34" s="16"/>
      <c r="J34" s="16"/>
      <c r="K34" s="19"/>
      <c r="L34" s="24" t="s">
        <v>190</v>
      </c>
      <c r="M34" s="26"/>
      <c r="N34" s="22" t="e">
        <f t="shared" si="3"/>
        <v>#VALUE!</v>
      </c>
    </row>
    <row r="35" spans="1:14" s="23" customFormat="1" ht="57" customHeight="1">
      <c r="A35" s="16">
        <v>33</v>
      </c>
      <c r="B35" s="16" t="s">
        <v>28</v>
      </c>
      <c r="C35" s="25" t="s">
        <v>29</v>
      </c>
      <c r="D35" s="16"/>
      <c r="E35" s="16"/>
      <c r="F35" s="16"/>
      <c r="G35" s="16"/>
      <c r="H35" s="16"/>
      <c r="I35" s="16"/>
      <c r="J35" s="16"/>
      <c r="K35" s="19"/>
      <c r="L35" s="24" t="s">
        <v>190</v>
      </c>
      <c r="M35" s="26"/>
      <c r="N35" s="22" t="e">
        <f t="shared" si="3"/>
        <v>#VALUE!</v>
      </c>
    </row>
    <row r="36" spans="1:14" ht="57" customHeight="1">
      <c r="A36" s="1">
        <v>34</v>
      </c>
      <c r="B36" s="1" t="s">
        <v>30</v>
      </c>
      <c r="C36" s="6" t="s">
        <v>31</v>
      </c>
      <c r="D36" s="1">
        <v>19.820499999999999</v>
      </c>
      <c r="E36" s="1">
        <v>1.35</v>
      </c>
      <c r="F36" s="1"/>
      <c r="G36" s="1">
        <v>1.1000000000000001</v>
      </c>
      <c r="H36" s="1">
        <f t="shared" si="4"/>
        <v>1.4850000000000003</v>
      </c>
      <c r="I36" s="1">
        <f t="shared" si="0"/>
        <v>1.5295500000000004</v>
      </c>
      <c r="J36" s="1">
        <f t="shared" ref="J36:J52" si="6">D36*0.03</f>
        <v>0.594615</v>
      </c>
      <c r="K36" s="9">
        <f t="shared" si="5"/>
        <v>0.9349350000000004</v>
      </c>
      <c r="L36" s="10">
        <f t="shared" ref="L36:L52" si="7">D36+K36</f>
        <v>20.755434999999999</v>
      </c>
      <c r="M36" s="11"/>
      <c r="N36" s="14">
        <f t="shared" si="3"/>
        <v>4.7170101662420194E-2</v>
      </c>
    </row>
    <row r="37" spans="1:14" ht="57" customHeight="1">
      <c r="A37" s="1">
        <v>35</v>
      </c>
      <c r="B37" s="1" t="s">
        <v>49</v>
      </c>
      <c r="C37" s="6" t="s">
        <v>50</v>
      </c>
      <c r="D37" s="1">
        <v>71.557199999999995</v>
      </c>
      <c r="E37" s="1">
        <v>5.95</v>
      </c>
      <c r="F37" s="1"/>
      <c r="G37" s="1">
        <v>1.1000000000000001</v>
      </c>
      <c r="H37" s="1">
        <f t="shared" si="4"/>
        <v>6.5450000000000008</v>
      </c>
      <c r="I37" s="1">
        <f t="shared" si="0"/>
        <v>6.7413500000000006</v>
      </c>
      <c r="J37" s="1">
        <f t="shared" si="6"/>
        <v>2.1467159999999996</v>
      </c>
      <c r="K37" s="9">
        <f t="shared" si="5"/>
        <v>4.594634000000001</v>
      </c>
      <c r="L37" s="10">
        <f t="shared" si="7"/>
        <v>76.151833999999994</v>
      </c>
      <c r="M37" s="11"/>
      <c r="N37" s="14">
        <f t="shared" si="3"/>
        <v>6.4209247986226403E-2</v>
      </c>
    </row>
    <row r="38" spans="1:14" ht="57" customHeight="1">
      <c r="A38" s="1">
        <v>36</v>
      </c>
      <c r="B38" s="1" t="s">
        <v>51</v>
      </c>
      <c r="C38" s="7" t="s">
        <v>52</v>
      </c>
      <c r="D38" s="1">
        <v>110.08499999999999</v>
      </c>
      <c r="E38" s="1">
        <v>11.25</v>
      </c>
      <c r="F38" s="1"/>
      <c r="G38" s="1">
        <v>1.1000000000000001</v>
      </c>
      <c r="H38" s="1">
        <f t="shared" si="4"/>
        <v>12.375000000000002</v>
      </c>
      <c r="I38" s="1">
        <f t="shared" si="0"/>
        <v>12.746250000000002</v>
      </c>
      <c r="J38" s="1">
        <f t="shared" si="6"/>
        <v>3.3025499999999997</v>
      </c>
      <c r="K38" s="9">
        <f t="shared" si="5"/>
        <v>9.4437000000000015</v>
      </c>
      <c r="L38" s="10">
        <f t="shared" si="7"/>
        <v>119.5287</v>
      </c>
      <c r="M38" s="11"/>
      <c r="N38" s="14">
        <f t="shared" ref="N38:N69" si="8">(L38-D38)/D38</f>
        <v>8.578552936367359E-2</v>
      </c>
    </row>
    <row r="39" spans="1:14" ht="57" customHeight="1">
      <c r="A39" s="1">
        <v>37</v>
      </c>
      <c r="B39" s="1" t="s">
        <v>53</v>
      </c>
      <c r="C39" s="6" t="s">
        <v>54</v>
      </c>
      <c r="D39" s="1">
        <v>64.478800000000007</v>
      </c>
      <c r="E39" s="1">
        <v>5.75</v>
      </c>
      <c r="F39" s="1"/>
      <c r="G39" s="1">
        <v>1.1000000000000001</v>
      </c>
      <c r="H39" s="1">
        <f t="shared" ref="H39:H70" si="9">E39*G39</f>
        <v>6.3250000000000002</v>
      </c>
      <c r="I39" s="1">
        <f t="shared" si="0"/>
        <v>6.5147500000000003</v>
      </c>
      <c r="J39" s="1">
        <f t="shared" si="6"/>
        <v>1.9343640000000002</v>
      </c>
      <c r="K39" s="9">
        <f t="shared" ref="K39:K70" si="10">I39-J39</f>
        <v>4.5803859999999998</v>
      </c>
      <c r="L39" s="10">
        <f t="shared" si="7"/>
        <v>69.059186000000011</v>
      </c>
      <c r="M39" s="11"/>
      <c r="N39" s="14">
        <f t="shared" si="8"/>
        <v>7.1037085057414281E-2</v>
      </c>
    </row>
    <row r="40" spans="1:14" ht="57" customHeight="1">
      <c r="A40" s="1">
        <v>38</v>
      </c>
      <c r="B40" s="1" t="s">
        <v>55</v>
      </c>
      <c r="C40" s="7" t="s">
        <v>56</v>
      </c>
      <c r="D40" s="1">
        <v>111.48</v>
      </c>
      <c r="E40" s="1">
        <v>11.1</v>
      </c>
      <c r="F40" s="1"/>
      <c r="G40" s="1">
        <v>1.1000000000000001</v>
      </c>
      <c r="H40" s="1">
        <f t="shared" si="9"/>
        <v>12.21</v>
      </c>
      <c r="I40" s="1">
        <f t="shared" si="0"/>
        <v>12.576300000000002</v>
      </c>
      <c r="J40" s="1">
        <f t="shared" si="6"/>
        <v>3.3443999999999998</v>
      </c>
      <c r="K40" s="9">
        <f t="shared" si="10"/>
        <v>9.2319000000000013</v>
      </c>
      <c r="L40" s="10">
        <f t="shared" si="7"/>
        <v>120.7119</v>
      </c>
      <c r="M40" s="11"/>
      <c r="N40" s="14">
        <f t="shared" si="8"/>
        <v>8.2812163616792209E-2</v>
      </c>
    </row>
    <row r="41" spans="1:14" ht="57" customHeight="1">
      <c r="A41" s="1">
        <v>39</v>
      </c>
      <c r="B41" s="1" t="s">
        <v>57</v>
      </c>
      <c r="C41" s="6" t="s">
        <v>58</v>
      </c>
      <c r="D41" s="8">
        <v>122.27</v>
      </c>
      <c r="E41" s="1">
        <v>15.1</v>
      </c>
      <c r="F41" s="1"/>
      <c r="G41" s="1">
        <v>1.1000000000000001</v>
      </c>
      <c r="H41" s="1">
        <f t="shared" si="9"/>
        <v>16.61</v>
      </c>
      <c r="I41" s="1">
        <f t="shared" si="0"/>
        <v>17.1083</v>
      </c>
      <c r="J41" s="1">
        <f t="shared" si="6"/>
        <v>3.6680999999999999</v>
      </c>
      <c r="K41" s="9">
        <f t="shared" si="10"/>
        <v>13.440200000000001</v>
      </c>
      <c r="L41" s="10">
        <f t="shared" si="7"/>
        <v>135.71019999999999</v>
      </c>
      <c r="M41" s="11"/>
      <c r="N41" s="14">
        <f t="shared" si="8"/>
        <v>0.10992230309969732</v>
      </c>
    </row>
    <row r="42" spans="1:14" ht="57" customHeight="1">
      <c r="A42" s="1">
        <v>40</v>
      </c>
      <c r="B42" s="1" t="s">
        <v>61</v>
      </c>
      <c r="C42" s="6" t="s">
        <v>62</v>
      </c>
      <c r="D42" s="1">
        <v>19.820499999999999</v>
      </c>
      <c r="E42" s="1">
        <v>1.345</v>
      </c>
      <c r="F42" s="1"/>
      <c r="G42" s="1">
        <v>1.1000000000000001</v>
      </c>
      <c r="H42" s="1">
        <f t="shared" si="9"/>
        <v>1.4795</v>
      </c>
      <c r="I42" s="1">
        <f t="shared" si="0"/>
        <v>1.5238850000000002</v>
      </c>
      <c r="J42" s="1">
        <f t="shared" si="6"/>
        <v>0.594615</v>
      </c>
      <c r="K42" s="9">
        <f t="shared" si="10"/>
        <v>0.92927000000000015</v>
      </c>
      <c r="L42" s="10">
        <f t="shared" si="7"/>
        <v>20.749769999999998</v>
      </c>
      <c r="M42" s="11"/>
      <c r="N42" s="14">
        <f t="shared" si="8"/>
        <v>4.6884286471077875E-2</v>
      </c>
    </row>
    <row r="43" spans="1:14" ht="57" customHeight="1">
      <c r="A43" s="1">
        <v>41</v>
      </c>
      <c r="B43" s="1" t="s">
        <v>99</v>
      </c>
      <c r="C43" s="6" t="s">
        <v>100</v>
      </c>
      <c r="D43" s="1">
        <v>10.948700000000001</v>
      </c>
      <c r="E43" s="1">
        <v>0.7</v>
      </c>
      <c r="F43" s="1"/>
      <c r="G43" s="1">
        <v>1.1000000000000001</v>
      </c>
      <c r="H43" s="1">
        <f t="shared" si="9"/>
        <v>0.77</v>
      </c>
      <c r="I43" s="1">
        <f t="shared" si="0"/>
        <v>0.79310000000000003</v>
      </c>
      <c r="J43" s="1">
        <f t="shared" si="6"/>
        <v>0.328461</v>
      </c>
      <c r="K43" s="9">
        <f t="shared" si="10"/>
        <v>0.46463900000000002</v>
      </c>
      <c r="L43" s="10">
        <f t="shared" si="7"/>
        <v>11.413339000000001</v>
      </c>
      <c r="M43" s="11"/>
      <c r="N43" s="14">
        <f t="shared" si="8"/>
        <v>4.2437823668563392E-2</v>
      </c>
    </row>
    <row r="44" spans="1:14" ht="57" customHeight="1">
      <c r="A44" s="1">
        <v>42</v>
      </c>
      <c r="B44" s="1" t="s">
        <v>101</v>
      </c>
      <c r="C44" s="6" t="s">
        <v>102</v>
      </c>
      <c r="D44" s="1">
        <v>10.948700000000001</v>
      </c>
      <c r="E44" s="1">
        <v>0.7</v>
      </c>
      <c r="F44" s="1"/>
      <c r="G44" s="1">
        <v>1.1000000000000001</v>
      </c>
      <c r="H44" s="1">
        <f t="shared" si="9"/>
        <v>0.77</v>
      </c>
      <c r="I44" s="1">
        <f t="shared" si="0"/>
        <v>0.79310000000000003</v>
      </c>
      <c r="J44" s="1">
        <f t="shared" si="6"/>
        <v>0.328461</v>
      </c>
      <c r="K44" s="9">
        <f t="shared" si="10"/>
        <v>0.46463900000000002</v>
      </c>
      <c r="L44" s="10">
        <f t="shared" si="7"/>
        <v>11.413339000000001</v>
      </c>
      <c r="M44" s="11"/>
      <c r="N44" s="14">
        <f t="shared" si="8"/>
        <v>4.2437823668563392E-2</v>
      </c>
    </row>
    <row r="45" spans="1:14" ht="57" customHeight="1">
      <c r="A45" s="1">
        <v>43</v>
      </c>
      <c r="B45" s="1" t="s">
        <v>107</v>
      </c>
      <c r="C45" s="6" t="s">
        <v>108</v>
      </c>
      <c r="D45" s="1">
        <v>185.30330000000001</v>
      </c>
      <c r="E45" s="1">
        <v>16.25</v>
      </c>
      <c r="F45" s="1"/>
      <c r="G45" s="1">
        <v>1.1000000000000001</v>
      </c>
      <c r="H45" s="1">
        <f t="shared" si="9"/>
        <v>17.875</v>
      </c>
      <c r="I45" s="1">
        <f t="shared" si="0"/>
        <v>18.411249999999999</v>
      </c>
      <c r="J45" s="1">
        <f t="shared" si="6"/>
        <v>5.5590989999999998</v>
      </c>
      <c r="K45" s="9">
        <f t="shared" si="10"/>
        <v>12.852150999999999</v>
      </c>
      <c r="L45" s="10">
        <f t="shared" si="7"/>
        <v>198.155451</v>
      </c>
      <c r="M45" s="11"/>
      <c r="N45" s="14">
        <f t="shared" si="8"/>
        <v>6.9357377877242291E-2</v>
      </c>
    </row>
    <row r="46" spans="1:14" ht="57" customHeight="1">
      <c r="A46" s="1">
        <v>44</v>
      </c>
      <c r="B46" s="1" t="s">
        <v>134</v>
      </c>
      <c r="C46" s="6" t="s">
        <v>135</v>
      </c>
      <c r="D46" s="1">
        <v>119.7265</v>
      </c>
      <c r="E46" s="1">
        <v>11.85</v>
      </c>
      <c r="F46" s="1"/>
      <c r="G46" s="1">
        <v>1.1000000000000001</v>
      </c>
      <c r="H46" s="1">
        <f t="shared" si="9"/>
        <v>13.035</v>
      </c>
      <c r="I46" s="1">
        <f t="shared" si="0"/>
        <v>13.42605</v>
      </c>
      <c r="J46" s="1">
        <f t="shared" si="6"/>
        <v>3.5917949999999998</v>
      </c>
      <c r="K46" s="9">
        <f t="shared" si="10"/>
        <v>9.8342550000000006</v>
      </c>
      <c r="L46" s="10">
        <f t="shared" si="7"/>
        <v>129.560755</v>
      </c>
      <c r="M46" s="11"/>
      <c r="N46" s="14">
        <f t="shared" si="8"/>
        <v>8.2139334232605138E-2</v>
      </c>
    </row>
    <row r="47" spans="1:14" ht="57" customHeight="1">
      <c r="A47" s="1">
        <v>45</v>
      </c>
      <c r="B47" s="1" t="s">
        <v>136</v>
      </c>
      <c r="C47" s="6" t="s">
        <v>137</v>
      </c>
      <c r="D47" s="1">
        <v>8.0310000000000006</v>
      </c>
      <c r="E47" s="1">
        <v>0.63500000000000001</v>
      </c>
      <c r="F47" s="1"/>
      <c r="G47" s="1">
        <v>1.1000000000000001</v>
      </c>
      <c r="H47" s="1">
        <f t="shared" si="9"/>
        <v>0.69850000000000012</v>
      </c>
      <c r="I47" s="1">
        <f t="shared" si="0"/>
        <v>0.71945500000000018</v>
      </c>
      <c r="J47" s="1">
        <f t="shared" si="6"/>
        <v>0.24093000000000001</v>
      </c>
      <c r="K47" s="9">
        <f t="shared" si="10"/>
        <v>0.4785250000000002</v>
      </c>
      <c r="L47" s="10">
        <f t="shared" si="7"/>
        <v>8.509525</v>
      </c>
      <c r="M47" s="11"/>
      <c r="N47" s="14">
        <f t="shared" si="8"/>
        <v>5.9584734155148721E-2</v>
      </c>
    </row>
    <row r="48" spans="1:14" ht="57" customHeight="1">
      <c r="A48" s="1">
        <v>46</v>
      </c>
      <c r="B48" s="1" t="s">
        <v>39</v>
      </c>
      <c r="C48" s="6" t="s">
        <v>40</v>
      </c>
      <c r="D48" s="1">
        <v>64.478499999999997</v>
      </c>
      <c r="E48" s="1">
        <v>5.45</v>
      </c>
      <c r="F48" s="1"/>
      <c r="G48" s="1">
        <v>1.1000000000000001</v>
      </c>
      <c r="H48" s="1">
        <f t="shared" si="9"/>
        <v>5.995000000000001</v>
      </c>
      <c r="I48" s="1">
        <f t="shared" si="0"/>
        <v>6.1748500000000011</v>
      </c>
      <c r="J48" s="1">
        <f t="shared" si="6"/>
        <v>1.9343549999999998</v>
      </c>
      <c r="K48" s="9">
        <f t="shared" si="10"/>
        <v>4.240495000000001</v>
      </c>
      <c r="L48" s="10">
        <f t="shared" si="7"/>
        <v>68.718994999999993</v>
      </c>
      <c r="M48" s="11"/>
      <c r="N48" s="14">
        <f t="shared" si="8"/>
        <v>6.5766030537310824E-2</v>
      </c>
    </row>
    <row r="49" spans="1:14" ht="57" customHeight="1">
      <c r="A49" s="1">
        <v>47</v>
      </c>
      <c r="B49" s="1" t="s">
        <v>41</v>
      </c>
      <c r="C49" s="6" t="s">
        <v>42</v>
      </c>
      <c r="D49" s="1">
        <v>64.478700000000003</v>
      </c>
      <c r="E49" s="1">
        <v>5.45</v>
      </c>
      <c r="F49" s="1"/>
      <c r="G49" s="1">
        <v>1.1000000000000001</v>
      </c>
      <c r="H49" s="1">
        <f t="shared" si="9"/>
        <v>5.995000000000001</v>
      </c>
      <c r="I49" s="1">
        <f t="shared" si="0"/>
        <v>6.1748500000000011</v>
      </c>
      <c r="J49" s="1">
        <f t="shared" si="6"/>
        <v>1.934361</v>
      </c>
      <c r="K49" s="9">
        <f t="shared" si="10"/>
        <v>4.2404890000000011</v>
      </c>
      <c r="L49" s="10">
        <f t="shared" si="7"/>
        <v>68.719189</v>
      </c>
      <c r="M49" s="11"/>
      <c r="N49" s="14">
        <f t="shared" si="8"/>
        <v>6.5765733490284334E-2</v>
      </c>
    </row>
    <row r="50" spans="1:14" ht="57" customHeight="1">
      <c r="A50" s="1">
        <v>48</v>
      </c>
      <c r="B50" s="1" t="s">
        <v>43</v>
      </c>
      <c r="C50" s="7" t="s">
        <v>44</v>
      </c>
      <c r="D50" s="1">
        <v>110.0853</v>
      </c>
      <c r="E50" s="1">
        <v>11</v>
      </c>
      <c r="F50" s="1"/>
      <c r="G50" s="1">
        <v>1.1000000000000001</v>
      </c>
      <c r="H50" s="1">
        <f t="shared" si="9"/>
        <v>12.100000000000001</v>
      </c>
      <c r="I50" s="1">
        <f t="shared" si="0"/>
        <v>12.463000000000001</v>
      </c>
      <c r="J50" s="1">
        <f t="shared" si="6"/>
        <v>3.302559</v>
      </c>
      <c r="K50" s="9">
        <f t="shared" si="10"/>
        <v>9.1604410000000005</v>
      </c>
      <c r="L50" s="10">
        <f t="shared" si="7"/>
        <v>119.24574100000001</v>
      </c>
      <c r="M50" s="11"/>
      <c r="N50" s="14">
        <f t="shared" si="8"/>
        <v>8.3212209077869664E-2</v>
      </c>
    </row>
    <row r="51" spans="1:14" ht="57" customHeight="1">
      <c r="A51" s="1">
        <v>49</v>
      </c>
      <c r="B51" s="1" t="s">
        <v>45</v>
      </c>
      <c r="C51" s="7" t="s">
        <v>46</v>
      </c>
      <c r="D51" s="1">
        <v>120.8973</v>
      </c>
      <c r="E51" s="1">
        <v>11.3</v>
      </c>
      <c r="F51" s="1"/>
      <c r="G51" s="1">
        <v>1.1000000000000001</v>
      </c>
      <c r="H51" s="1">
        <f t="shared" si="9"/>
        <v>12.430000000000001</v>
      </c>
      <c r="I51" s="1">
        <f t="shared" si="0"/>
        <v>12.802900000000001</v>
      </c>
      <c r="J51" s="1">
        <f t="shared" si="6"/>
        <v>3.626919</v>
      </c>
      <c r="K51" s="9">
        <f t="shared" si="10"/>
        <v>9.1759810000000002</v>
      </c>
      <c r="L51" s="10">
        <f t="shared" si="7"/>
        <v>130.07328100000001</v>
      </c>
      <c r="M51" s="11"/>
      <c r="N51" s="14">
        <f t="shared" si="8"/>
        <v>7.5898973757064933E-2</v>
      </c>
    </row>
    <row r="52" spans="1:14" ht="57" customHeight="1">
      <c r="A52" s="1">
        <v>50</v>
      </c>
      <c r="B52" s="1" t="s">
        <v>47</v>
      </c>
      <c r="C52" s="6" t="s">
        <v>48</v>
      </c>
      <c r="D52" s="1">
        <v>119.1027</v>
      </c>
      <c r="E52" s="1">
        <v>11.5</v>
      </c>
      <c r="F52" s="1"/>
      <c r="G52" s="1">
        <v>1.1000000000000001</v>
      </c>
      <c r="H52" s="1">
        <f t="shared" si="9"/>
        <v>12.65</v>
      </c>
      <c r="I52" s="1">
        <f t="shared" si="0"/>
        <v>13.029500000000001</v>
      </c>
      <c r="J52" s="1">
        <f t="shared" si="6"/>
        <v>3.5730809999999997</v>
      </c>
      <c r="K52" s="9">
        <f t="shared" si="10"/>
        <v>9.4564190000000004</v>
      </c>
      <c r="L52" s="10">
        <f t="shared" si="7"/>
        <v>128.55911900000001</v>
      </c>
      <c r="M52" s="11"/>
      <c r="N52" s="14">
        <f t="shared" si="8"/>
        <v>7.9397184110855681E-2</v>
      </c>
    </row>
    <row r="53" spans="1:14" s="23" customFormat="1" ht="57" customHeight="1">
      <c r="A53" s="16">
        <v>51</v>
      </c>
      <c r="B53" s="16" t="s">
        <v>59</v>
      </c>
      <c r="C53" s="25" t="s">
        <v>60</v>
      </c>
      <c r="D53" s="16"/>
      <c r="E53" s="16"/>
      <c r="F53" s="16"/>
      <c r="G53" s="16"/>
      <c r="H53" s="16"/>
      <c r="I53" s="16"/>
      <c r="J53" s="16"/>
      <c r="K53" s="19"/>
      <c r="L53" s="24" t="s">
        <v>190</v>
      </c>
      <c r="M53" s="26"/>
      <c r="N53" s="22" t="e">
        <f t="shared" si="8"/>
        <v>#VALUE!</v>
      </c>
    </row>
    <row r="54" spans="1:14" ht="57" customHeight="1">
      <c r="A54" s="1">
        <v>52</v>
      </c>
      <c r="B54" s="1" t="s">
        <v>63</v>
      </c>
      <c r="C54" s="6" t="s">
        <v>64</v>
      </c>
      <c r="D54" s="1">
        <v>19.820499999999999</v>
      </c>
      <c r="E54" s="1">
        <v>1.345</v>
      </c>
      <c r="F54" s="1"/>
      <c r="G54" s="1">
        <v>1.1000000000000001</v>
      </c>
      <c r="H54" s="1">
        <f t="shared" si="9"/>
        <v>1.4795</v>
      </c>
      <c r="I54" s="1">
        <f t="shared" si="0"/>
        <v>1.5238850000000002</v>
      </c>
      <c r="J54" s="1">
        <f t="shared" ref="J54:J84" si="11">D54*0.03</f>
        <v>0.594615</v>
      </c>
      <c r="K54" s="9">
        <f t="shared" si="10"/>
        <v>0.92927000000000015</v>
      </c>
      <c r="L54" s="10">
        <f t="shared" ref="L54:L84" si="12">D54+K54</f>
        <v>20.749769999999998</v>
      </c>
      <c r="M54" s="11"/>
      <c r="N54" s="14">
        <f t="shared" si="8"/>
        <v>4.6884286471077875E-2</v>
      </c>
    </row>
    <row r="55" spans="1:14" ht="57" customHeight="1">
      <c r="A55" s="1">
        <v>53</v>
      </c>
      <c r="B55" s="1" t="s">
        <v>67</v>
      </c>
      <c r="C55" s="6" t="s">
        <v>68</v>
      </c>
      <c r="D55" s="1">
        <v>108.64100000000001</v>
      </c>
      <c r="E55" s="1">
        <v>11</v>
      </c>
      <c r="F55" s="1"/>
      <c r="G55" s="1">
        <v>1.1000000000000001</v>
      </c>
      <c r="H55" s="1">
        <f t="shared" si="9"/>
        <v>12.100000000000001</v>
      </c>
      <c r="I55" s="1">
        <f t="shared" si="0"/>
        <v>12.463000000000001</v>
      </c>
      <c r="J55" s="1">
        <f t="shared" si="11"/>
        <v>3.2592300000000001</v>
      </c>
      <c r="K55" s="9">
        <f t="shared" si="10"/>
        <v>9.2037700000000005</v>
      </c>
      <c r="L55" s="10">
        <f t="shared" si="12"/>
        <v>117.84477000000001</v>
      </c>
      <c r="M55" s="11"/>
      <c r="N55" s="14">
        <f t="shared" si="8"/>
        <v>8.4717279848307778E-2</v>
      </c>
    </row>
    <row r="56" spans="1:14" ht="57" customHeight="1">
      <c r="A56" s="1">
        <v>54</v>
      </c>
      <c r="B56" s="1" t="s">
        <v>77</v>
      </c>
      <c r="C56" s="7" t="s">
        <v>78</v>
      </c>
      <c r="D56" s="1">
        <v>111.82899999999999</v>
      </c>
      <c r="E56" s="1">
        <v>11.15</v>
      </c>
      <c r="F56" s="1"/>
      <c r="G56" s="1">
        <v>1.1000000000000001</v>
      </c>
      <c r="H56" s="1">
        <f t="shared" si="9"/>
        <v>12.265000000000001</v>
      </c>
      <c r="I56" s="1">
        <f t="shared" si="0"/>
        <v>12.632950000000001</v>
      </c>
      <c r="J56" s="1">
        <f t="shared" si="11"/>
        <v>3.3548699999999996</v>
      </c>
      <c r="K56" s="9">
        <f t="shared" si="10"/>
        <v>9.278080000000001</v>
      </c>
      <c r="L56" s="10">
        <f t="shared" si="12"/>
        <v>121.10708</v>
      </c>
      <c r="M56" s="11"/>
      <c r="N56" s="14">
        <f t="shared" si="8"/>
        <v>8.2966672330075417E-2</v>
      </c>
    </row>
    <row r="57" spans="1:14" ht="57" customHeight="1">
      <c r="A57" s="1">
        <v>55</v>
      </c>
      <c r="B57" s="1" t="s">
        <v>79</v>
      </c>
      <c r="C57" s="7" t="s">
        <v>80</v>
      </c>
      <c r="D57" s="1">
        <v>112.90430000000001</v>
      </c>
      <c r="E57" s="1">
        <v>11.05</v>
      </c>
      <c r="F57" s="1"/>
      <c r="G57" s="1">
        <v>1.1000000000000001</v>
      </c>
      <c r="H57" s="1">
        <f t="shared" si="9"/>
        <v>12.155000000000001</v>
      </c>
      <c r="I57" s="1">
        <f t="shared" si="0"/>
        <v>12.519650000000002</v>
      </c>
      <c r="J57" s="1">
        <f t="shared" si="11"/>
        <v>3.3871290000000003</v>
      </c>
      <c r="K57" s="9">
        <f t="shared" si="10"/>
        <v>9.1325210000000023</v>
      </c>
      <c r="L57" s="10">
        <f t="shared" si="12"/>
        <v>122.036821</v>
      </c>
      <c r="M57" s="11"/>
      <c r="N57" s="14">
        <f t="shared" si="8"/>
        <v>8.0887273558225822E-2</v>
      </c>
    </row>
    <row r="58" spans="1:14" ht="57" customHeight="1">
      <c r="A58" s="1">
        <v>56</v>
      </c>
      <c r="B58" s="1" t="s">
        <v>81</v>
      </c>
      <c r="C58" s="7" t="s">
        <v>82</v>
      </c>
      <c r="D58" s="1">
        <v>71.555499999999995</v>
      </c>
      <c r="E58" s="1">
        <v>5.55</v>
      </c>
      <c r="F58" s="1"/>
      <c r="G58" s="1">
        <v>1.1000000000000001</v>
      </c>
      <c r="H58" s="1">
        <f t="shared" si="9"/>
        <v>6.1050000000000004</v>
      </c>
      <c r="I58" s="1">
        <f t="shared" si="0"/>
        <v>6.2881500000000008</v>
      </c>
      <c r="J58" s="1">
        <f t="shared" si="11"/>
        <v>2.1466649999999996</v>
      </c>
      <c r="K58" s="9">
        <f t="shared" si="10"/>
        <v>4.1414850000000012</v>
      </c>
      <c r="L58" s="10">
        <f t="shared" si="12"/>
        <v>75.696984999999998</v>
      </c>
      <c r="M58" s="11"/>
      <c r="N58" s="14">
        <f t="shared" si="8"/>
        <v>5.7877940899022484E-2</v>
      </c>
    </row>
    <row r="59" spans="1:14" ht="57" customHeight="1">
      <c r="A59" s="1">
        <v>57</v>
      </c>
      <c r="B59" s="1" t="s">
        <v>85</v>
      </c>
      <c r="C59" s="7" t="s">
        <v>86</v>
      </c>
      <c r="D59" s="1">
        <v>185.44239999999999</v>
      </c>
      <c r="E59" s="1">
        <v>18.100000000000001</v>
      </c>
      <c r="F59" s="1"/>
      <c r="G59" s="1">
        <v>1.1000000000000001</v>
      </c>
      <c r="H59" s="1">
        <f t="shared" si="9"/>
        <v>19.910000000000004</v>
      </c>
      <c r="I59" s="1">
        <f t="shared" si="0"/>
        <v>20.507300000000004</v>
      </c>
      <c r="J59" s="1">
        <f t="shared" si="11"/>
        <v>5.5632719999999996</v>
      </c>
      <c r="K59" s="9">
        <f t="shared" si="10"/>
        <v>14.944028000000005</v>
      </c>
      <c r="L59" s="10">
        <f t="shared" si="12"/>
        <v>200.386428</v>
      </c>
      <c r="M59" s="11"/>
      <c r="N59" s="14">
        <f t="shared" si="8"/>
        <v>8.0585820718454909E-2</v>
      </c>
    </row>
    <row r="60" spans="1:14" ht="57" customHeight="1">
      <c r="A60" s="1">
        <v>58</v>
      </c>
      <c r="B60" s="1" t="s">
        <v>89</v>
      </c>
      <c r="C60" s="7" t="s">
        <v>90</v>
      </c>
      <c r="D60" s="1">
        <v>109.8974</v>
      </c>
      <c r="E60" s="1">
        <v>11</v>
      </c>
      <c r="F60" s="1"/>
      <c r="G60" s="1">
        <v>1.1000000000000001</v>
      </c>
      <c r="H60" s="1">
        <f t="shared" si="9"/>
        <v>12.100000000000001</v>
      </c>
      <c r="I60" s="1">
        <f t="shared" si="0"/>
        <v>12.463000000000001</v>
      </c>
      <c r="J60" s="1">
        <f t="shared" si="11"/>
        <v>3.2969219999999999</v>
      </c>
      <c r="K60" s="9">
        <f t="shared" si="10"/>
        <v>9.1660780000000006</v>
      </c>
      <c r="L60" s="10">
        <f t="shared" si="12"/>
        <v>119.063478</v>
      </c>
      <c r="M60" s="11"/>
      <c r="N60" s="14">
        <f t="shared" si="8"/>
        <v>8.340577666077631E-2</v>
      </c>
    </row>
    <row r="61" spans="1:14" ht="57" customHeight="1">
      <c r="A61" s="1">
        <v>59</v>
      </c>
      <c r="B61" s="1" t="s">
        <v>126</v>
      </c>
      <c r="C61" s="7" t="s">
        <v>127</v>
      </c>
      <c r="D61" s="1">
        <v>127.44670000000001</v>
      </c>
      <c r="E61" s="1">
        <v>13</v>
      </c>
      <c r="F61" s="1"/>
      <c r="G61" s="1">
        <v>1.1000000000000001</v>
      </c>
      <c r="H61" s="1">
        <f t="shared" si="9"/>
        <v>14.3</v>
      </c>
      <c r="I61" s="1">
        <f t="shared" si="0"/>
        <v>14.729000000000001</v>
      </c>
      <c r="J61" s="1">
        <f t="shared" si="11"/>
        <v>3.823401</v>
      </c>
      <c r="K61" s="9">
        <f t="shared" si="10"/>
        <v>10.905599</v>
      </c>
      <c r="L61" s="10">
        <f t="shared" si="12"/>
        <v>138.35229900000002</v>
      </c>
      <c r="M61" s="11"/>
      <c r="N61" s="14">
        <f t="shared" si="8"/>
        <v>8.5569881370015921E-2</v>
      </c>
    </row>
    <row r="62" spans="1:14" s="33" customFormat="1" ht="57" customHeight="1">
      <c r="A62" s="15">
        <v>60</v>
      </c>
      <c r="B62" s="27" t="s">
        <v>182</v>
      </c>
      <c r="C62" s="28" t="s">
        <v>123</v>
      </c>
      <c r="D62" s="15">
        <v>159.583</v>
      </c>
      <c r="E62" s="15">
        <v>14.75</v>
      </c>
      <c r="F62" s="15"/>
      <c r="G62" s="15">
        <v>1.1000000000000001</v>
      </c>
      <c r="H62" s="15">
        <f t="shared" si="9"/>
        <v>16.225000000000001</v>
      </c>
      <c r="I62" s="15">
        <f t="shared" si="0"/>
        <v>16.711750000000002</v>
      </c>
      <c r="J62" s="15">
        <f t="shared" si="11"/>
        <v>4.78749</v>
      </c>
      <c r="K62" s="29">
        <f t="shared" si="10"/>
        <v>11.924260000000002</v>
      </c>
      <c r="L62" s="30">
        <f t="shared" si="12"/>
        <v>171.50726</v>
      </c>
      <c r="M62" s="31"/>
      <c r="N62" s="32">
        <f t="shared" si="8"/>
        <v>7.4721367564214256E-2</v>
      </c>
    </row>
    <row r="63" spans="1:14" ht="57" customHeight="1">
      <c r="A63" s="1">
        <v>61</v>
      </c>
      <c r="B63" s="1" t="s">
        <v>128</v>
      </c>
      <c r="C63" s="7" t="s">
        <v>129</v>
      </c>
      <c r="D63" s="1">
        <v>123.82559999999999</v>
      </c>
      <c r="E63" s="1">
        <v>12.15</v>
      </c>
      <c r="F63" s="1"/>
      <c r="G63" s="1">
        <v>1.1000000000000001</v>
      </c>
      <c r="H63" s="1">
        <f t="shared" si="9"/>
        <v>13.365000000000002</v>
      </c>
      <c r="I63" s="1">
        <f t="shared" si="0"/>
        <v>13.765950000000002</v>
      </c>
      <c r="J63" s="1">
        <f t="shared" si="11"/>
        <v>3.7147679999999998</v>
      </c>
      <c r="K63" s="9">
        <f t="shared" si="10"/>
        <v>10.051182000000003</v>
      </c>
      <c r="L63" s="10">
        <f t="shared" si="12"/>
        <v>133.87678199999999</v>
      </c>
      <c r="M63" s="11"/>
      <c r="N63" s="14">
        <f t="shared" si="8"/>
        <v>8.1172083963251526E-2</v>
      </c>
    </row>
    <row r="64" spans="1:14" ht="57" customHeight="1">
      <c r="A64" s="1">
        <v>62</v>
      </c>
      <c r="B64" s="1" t="s">
        <v>130</v>
      </c>
      <c r="C64" s="7" t="s">
        <v>131</v>
      </c>
      <c r="D64" s="1">
        <v>121.0051</v>
      </c>
      <c r="E64" s="1">
        <v>12.25</v>
      </c>
      <c r="F64" s="1"/>
      <c r="G64" s="1">
        <v>1.1000000000000001</v>
      </c>
      <c r="H64" s="1">
        <f t="shared" si="9"/>
        <v>13.475000000000001</v>
      </c>
      <c r="I64" s="1">
        <f t="shared" si="0"/>
        <v>13.879250000000003</v>
      </c>
      <c r="J64" s="1">
        <f t="shared" si="11"/>
        <v>3.630153</v>
      </c>
      <c r="K64" s="9">
        <f t="shared" si="10"/>
        <v>10.249097000000003</v>
      </c>
      <c r="L64" s="10">
        <f t="shared" si="12"/>
        <v>131.254197</v>
      </c>
      <c r="M64" s="11"/>
      <c r="N64" s="14">
        <f t="shared" si="8"/>
        <v>8.469971100391642E-2</v>
      </c>
    </row>
    <row r="65" spans="1:14" ht="57" customHeight="1">
      <c r="A65" s="1">
        <v>63</v>
      </c>
      <c r="B65" s="1" t="s">
        <v>132</v>
      </c>
      <c r="C65" s="7" t="s">
        <v>133</v>
      </c>
      <c r="D65" s="1">
        <v>119.7231</v>
      </c>
      <c r="E65" s="1">
        <v>12.1</v>
      </c>
      <c r="F65" s="1"/>
      <c r="G65" s="1">
        <v>1.1000000000000001</v>
      </c>
      <c r="H65" s="1">
        <f t="shared" si="9"/>
        <v>13.31</v>
      </c>
      <c r="I65" s="1">
        <f t="shared" si="0"/>
        <v>13.709300000000001</v>
      </c>
      <c r="J65" s="1">
        <f t="shared" si="11"/>
        <v>3.5916929999999998</v>
      </c>
      <c r="K65" s="9">
        <f t="shared" si="10"/>
        <v>10.117607000000001</v>
      </c>
      <c r="L65" s="10">
        <f t="shared" si="12"/>
        <v>129.84070700000001</v>
      </c>
      <c r="M65" s="11"/>
      <c r="N65" s="14">
        <f t="shared" si="8"/>
        <v>8.4508394787639204E-2</v>
      </c>
    </row>
    <row r="66" spans="1:14" ht="57" customHeight="1">
      <c r="A66" s="1">
        <v>64</v>
      </c>
      <c r="B66" s="1" t="s">
        <v>14</v>
      </c>
      <c r="C66" s="7" t="s">
        <v>15</v>
      </c>
      <c r="D66" s="1">
        <v>110.0855</v>
      </c>
      <c r="E66" s="1">
        <v>11</v>
      </c>
      <c r="F66" s="1"/>
      <c r="G66" s="1">
        <v>1.1000000000000001</v>
      </c>
      <c r="H66" s="1">
        <f t="shared" si="9"/>
        <v>12.100000000000001</v>
      </c>
      <c r="I66" s="1">
        <f t="shared" si="0"/>
        <v>12.463000000000001</v>
      </c>
      <c r="J66" s="1">
        <f t="shared" si="11"/>
        <v>3.302565</v>
      </c>
      <c r="K66" s="9">
        <f t="shared" si="10"/>
        <v>9.1604350000000014</v>
      </c>
      <c r="L66" s="10">
        <f t="shared" si="12"/>
        <v>119.245935</v>
      </c>
      <c r="M66" s="11"/>
      <c r="N66" s="14">
        <f t="shared" si="8"/>
        <v>8.3212003397359388E-2</v>
      </c>
    </row>
    <row r="67" spans="1:14" ht="57" customHeight="1">
      <c r="A67" s="1">
        <v>65</v>
      </c>
      <c r="B67" s="1" t="s">
        <v>32</v>
      </c>
      <c r="C67" s="6" t="s">
        <v>33</v>
      </c>
      <c r="D67" s="1">
        <v>150.18799999999999</v>
      </c>
      <c r="E67" s="1">
        <v>11</v>
      </c>
      <c r="F67" s="1"/>
      <c r="G67" s="1">
        <v>1.1000000000000001</v>
      </c>
      <c r="H67" s="1">
        <f t="shared" si="9"/>
        <v>12.100000000000001</v>
      </c>
      <c r="I67" s="1">
        <f t="shared" si="0"/>
        <v>12.463000000000001</v>
      </c>
      <c r="J67" s="1">
        <f t="shared" si="11"/>
        <v>4.5056399999999996</v>
      </c>
      <c r="K67" s="9">
        <f t="shared" si="10"/>
        <v>7.9573600000000013</v>
      </c>
      <c r="L67" s="10">
        <f t="shared" si="12"/>
        <v>158.14535999999998</v>
      </c>
      <c r="M67" s="11"/>
      <c r="N67" s="14">
        <f t="shared" si="8"/>
        <v>5.298266173063091E-2</v>
      </c>
    </row>
    <row r="68" spans="1:14" ht="57" customHeight="1">
      <c r="A68" s="1">
        <v>66</v>
      </c>
      <c r="B68" s="1" t="s">
        <v>75</v>
      </c>
      <c r="C68" s="6" t="s">
        <v>76</v>
      </c>
      <c r="D68" s="1">
        <v>109.8974</v>
      </c>
      <c r="E68" s="1">
        <v>11</v>
      </c>
      <c r="F68" s="1"/>
      <c r="G68" s="1">
        <v>1.1000000000000001</v>
      </c>
      <c r="H68" s="1">
        <f t="shared" si="9"/>
        <v>12.100000000000001</v>
      </c>
      <c r="I68" s="1">
        <f t="shared" ref="I68:I88" si="13">H68*1.03</f>
        <v>12.463000000000001</v>
      </c>
      <c r="J68" s="1">
        <f t="shared" si="11"/>
        <v>3.2969219999999999</v>
      </c>
      <c r="K68" s="9">
        <f t="shared" si="10"/>
        <v>9.1660780000000006</v>
      </c>
      <c r="L68" s="10">
        <f t="shared" si="12"/>
        <v>119.063478</v>
      </c>
      <c r="M68" s="11"/>
      <c r="N68" s="14">
        <f t="shared" si="8"/>
        <v>8.340577666077631E-2</v>
      </c>
    </row>
    <row r="69" spans="1:14" ht="57" customHeight="1">
      <c r="A69" s="1">
        <v>67</v>
      </c>
      <c r="B69" s="1" t="s">
        <v>142</v>
      </c>
      <c r="C69" s="6" t="s">
        <v>143</v>
      </c>
      <c r="D69" s="1">
        <v>105.9046</v>
      </c>
      <c r="E69" s="1">
        <v>11</v>
      </c>
      <c r="F69" s="1"/>
      <c r="G69" s="1">
        <v>1.1000000000000001</v>
      </c>
      <c r="H69" s="1">
        <f t="shared" si="9"/>
        <v>12.100000000000001</v>
      </c>
      <c r="I69" s="1">
        <f t="shared" si="13"/>
        <v>12.463000000000001</v>
      </c>
      <c r="J69" s="1">
        <f t="shared" si="11"/>
        <v>3.1771379999999998</v>
      </c>
      <c r="K69" s="9">
        <f t="shared" si="10"/>
        <v>9.2858620000000016</v>
      </c>
      <c r="L69" s="10">
        <f t="shared" si="12"/>
        <v>115.190462</v>
      </c>
      <c r="M69" s="11"/>
      <c r="N69" s="14">
        <f t="shared" si="8"/>
        <v>8.7681384944563262E-2</v>
      </c>
    </row>
    <row r="70" spans="1:14" ht="57" customHeight="1">
      <c r="A70" s="1">
        <v>68</v>
      </c>
      <c r="B70" s="1" t="s">
        <v>144</v>
      </c>
      <c r="C70" s="6" t="s">
        <v>145</v>
      </c>
      <c r="D70" s="1">
        <v>105.9044</v>
      </c>
      <c r="E70" s="1">
        <v>11</v>
      </c>
      <c r="F70" s="1"/>
      <c r="G70" s="1">
        <v>1.1000000000000001</v>
      </c>
      <c r="H70" s="1">
        <f t="shared" si="9"/>
        <v>12.100000000000001</v>
      </c>
      <c r="I70" s="1">
        <f t="shared" si="13"/>
        <v>12.463000000000001</v>
      </c>
      <c r="J70" s="1">
        <f t="shared" si="11"/>
        <v>3.1771319999999998</v>
      </c>
      <c r="K70" s="9">
        <f t="shared" si="10"/>
        <v>9.2858680000000007</v>
      </c>
      <c r="L70" s="10">
        <f t="shared" si="12"/>
        <v>115.190268</v>
      </c>
      <c r="M70" s="11"/>
      <c r="N70" s="14">
        <f t="shared" ref="N70:N88" si="14">(L70-D70)/D70</f>
        <v>8.768160718534837E-2</v>
      </c>
    </row>
    <row r="71" spans="1:14" ht="57" customHeight="1">
      <c r="A71" s="1">
        <v>69</v>
      </c>
      <c r="B71" s="1" t="s">
        <v>146</v>
      </c>
      <c r="C71" s="6" t="s">
        <v>147</v>
      </c>
      <c r="D71" s="1">
        <v>76.830399999999997</v>
      </c>
      <c r="E71" s="1">
        <v>6</v>
      </c>
      <c r="F71" s="1"/>
      <c r="G71" s="1">
        <v>1.1000000000000001</v>
      </c>
      <c r="H71" s="1">
        <f t="shared" ref="H71:H88" si="15">E71*G71</f>
        <v>6.6000000000000005</v>
      </c>
      <c r="I71" s="1">
        <f t="shared" si="13"/>
        <v>6.7980000000000009</v>
      </c>
      <c r="J71" s="1">
        <f t="shared" si="11"/>
        <v>2.3049119999999998</v>
      </c>
      <c r="K71" s="9">
        <f t="shared" ref="K71:K88" si="16">I71-J71</f>
        <v>4.4930880000000011</v>
      </c>
      <c r="L71" s="10">
        <f t="shared" si="12"/>
        <v>81.323487999999998</v>
      </c>
      <c r="M71" s="11"/>
      <c r="N71" s="14">
        <f t="shared" si="14"/>
        <v>5.8480601428601182E-2</v>
      </c>
    </row>
    <row r="72" spans="1:14" ht="57" customHeight="1">
      <c r="A72" s="1">
        <v>70</v>
      </c>
      <c r="B72" s="1" t="s">
        <v>148</v>
      </c>
      <c r="C72" s="6" t="s">
        <v>149</v>
      </c>
      <c r="D72" s="1">
        <v>72.5608</v>
      </c>
      <c r="E72" s="1">
        <v>6</v>
      </c>
      <c r="F72" s="1"/>
      <c r="G72" s="1">
        <v>1.1000000000000001</v>
      </c>
      <c r="H72" s="1">
        <f t="shared" si="15"/>
        <v>6.6000000000000005</v>
      </c>
      <c r="I72" s="1">
        <f t="shared" si="13"/>
        <v>6.7980000000000009</v>
      </c>
      <c r="J72" s="1">
        <f t="shared" si="11"/>
        <v>2.1768239999999999</v>
      </c>
      <c r="K72" s="9">
        <f t="shared" si="16"/>
        <v>4.6211760000000011</v>
      </c>
      <c r="L72" s="10">
        <f t="shared" si="12"/>
        <v>77.181976000000006</v>
      </c>
      <c r="M72" s="11"/>
      <c r="N72" s="14">
        <f t="shared" si="14"/>
        <v>6.3686949427239029E-2</v>
      </c>
    </row>
    <row r="73" spans="1:14" ht="57" customHeight="1">
      <c r="A73" s="1">
        <v>71</v>
      </c>
      <c r="B73" s="1" t="s">
        <v>153</v>
      </c>
      <c r="C73" s="6" t="s">
        <v>154</v>
      </c>
      <c r="D73" s="1">
        <v>128.20500000000001</v>
      </c>
      <c r="E73" s="1">
        <v>13</v>
      </c>
      <c r="F73" s="1"/>
      <c r="G73" s="1">
        <v>1.1000000000000001</v>
      </c>
      <c r="H73" s="1">
        <f t="shared" si="15"/>
        <v>14.3</v>
      </c>
      <c r="I73" s="1">
        <f t="shared" si="13"/>
        <v>14.729000000000001</v>
      </c>
      <c r="J73" s="1">
        <f t="shared" si="11"/>
        <v>3.8461500000000002</v>
      </c>
      <c r="K73" s="9">
        <f t="shared" si="16"/>
        <v>10.882850000000001</v>
      </c>
      <c r="L73" s="10">
        <f t="shared" si="12"/>
        <v>139.08785</v>
      </c>
      <c r="M73" s="11"/>
      <c r="N73" s="14">
        <f t="shared" si="14"/>
        <v>8.4886314886314804E-2</v>
      </c>
    </row>
    <row r="74" spans="1:14" ht="57" customHeight="1">
      <c r="A74" s="1">
        <v>72</v>
      </c>
      <c r="B74" s="1" t="s">
        <v>155</v>
      </c>
      <c r="C74" s="6" t="s">
        <v>156</v>
      </c>
      <c r="D74" s="1">
        <v>129.20249999999999</v>
      </c>
      <c r="E74" s="1">
        <v>13.2</v>
      </c>
      <c r="F74" s="1"/>
      <c r="G74" s="1">
        <v>1.1000000000000001</v>
      </c>
      <c r="H74" s="1">
        <f t="shared" si="15"/>
        <v>14.52</v>
      </c>
      <c r="I74" s="1">
        <f t="shared" si="13"/>
        <v>14.9556</v>
      </c>
      <c r="J74" s="1">
        <f t="shared" si="11"/>
        <v>3.8760749999999993</v>
      </c>
      <c r="K74" s="9">
        <f t="shared" si="16"/>
        <v>11.079525</v>
      </c>
      <c r="L74" s="10">
        <f t="shared" si="12"/>
        <v>140.28202499999998</v>
      </c>
      <c r="M74" s="11"/>
      <c r="N74" s="14">
        <f t="shared" si="14"/>
        <v>8.5753178150577508E-2</v>
      </c>
    </row>
    <row r="75" spans="1:14" ht="57" customHeight="1">
      <c r="A75" s="1">
        <v>73</v>
      </c>
      <c r="B75" s="1" t="s">
        <v>157</v>
      </c>
      <c r="C75" s="6" t="s">
        <v>158</v>
      </c>
      <c r="D75" s="1">
        <v>71.555000000000007</v>
      </c>
      <c r="E75" s="1">
        <v>5.9</v>
      </c>
      <c r="F75" s="1"/>
      <c r="G75" s="1">
        <v>1.1000000000000001</v>
      </c>
      <c r="H75" s="1">
        <f t="shared" si="15"/>
        <v>6.4900000000000011</v>
      </c>
      <c r="I75" s="1">
        <f t="shared" si="13"/>
        <v>6.6847000000000012</v>
      </c>
      <c r="J75" s="1">
        <f t="shared" si="11"/>
        <v>2.1466500000000002</v>
      </c>
      <c r="K75" s="9">
        <f t="shared" si="16"/>
        <v>4.538050000000001</v>
      </c>
      <c r="L75" s="10">
        <f t="shared" si="12"/>
        <v>76.093050000000005</v>
      </c>
      <c r="M75" s="11"/>
      <c r="N75" s="14">
        <f t="shared" si="14"/>
        <v>6.3420445810914647E-2</v>
      </c>
    </row>
    <row r="76" spans="1:14" ht="57" customHeight="1">
      <c r="A76" s="1">
        <v>74</v>
      </c>
      <c r="B76" s="1" t="s">
        <v>159</v>
      </c>
      <c r="C76" s="6" t="s">
        <v>160</v>
      </c>
      <c r="D76" s="1">
        <v>71.555000000000007</v>
      </c>
      <c r="E76" s="1">
        <v>5.55</v>
      </c>
      <c r="F76" s="1"/>
      <c r="G76" s="1">
        <v>1.1000000000000001</v>
      </c>
      <c r="H76" s="1">
        <f t="shared" si="15"/>
        <v>6.1050000000000004</v>
      </c>
      <c r="I76" s="1">
        <f t="shared" si="13"/>
        <v>6.2881500000000008</v>
      </c>
      <c r="J76" s="1">
        <f t="shared" si="11"/>
        <v>2.1466500000000002</v>
      </c>
      <c r="K76" s="9">
        <f t="shared" si="16"/>
        <v>4.1415000000000006</v>
      </c>
      <c r="L76" s="10">
        <f t="shared" si="12"/>
        <v>75.696500000000015</v>
      </c>
      <c r="M76" s="11"/>
      <c r="N76" s="14">
        <f t="shared" si="14"/>
        <v>5.7878554957724933E-2</v>
      </c>
    </row>
    <row r="77" spans="1:14" ht="57" customHeight="1">
      <c r="A77" s="1">
        <v>75</v>
      </c>
      <c r="B77" s="1" t="s">
        <v>93</v>
      </c>
      <c r="C77" s="6" t="s">
        <v>94</v>
      </c>
      <c r="D77" s="1">
        <v>71.555000000000007</v>
      </c>
      <c r="E77" s="1">
        <v>5.6</v>
      </c>
      <c r="F77" s="1"/>
      <c r="G77" s="1">
        <v>1.1000000000000001</v>
      </c>
      <c r="H77" s="1">
        <f t="shared" si="15"/>
        <v>6.16</v>
      </c>
      <c r="I77" s="1">
        <f t="shared" si="13"/>
        <v>6.3448000000000002</v>
      </c>
      <c r="J77" s="1">
        <f t="shared" si="11"/>
        <v>2.1466500000000002</v>
      </c>
      <c r="K77" s="9">
        <f t="shared" si="16"/>
        <v>4.19815</v>
      </c>
      <c r="L77" s="10">
        <f t="shared" si="12"/>
        <v>75.753150000000005</v>
      </c>
      <c r="M77" s="11"/>
      <c r="N77" s="14">
        <f t="shared" si="14"/>
        <v>5.8670253651037632E-2</v>
      </c>
    </row>
    <row r="78" spans="1:14" ht="57" customHeight="1">
      <c r="A78" s="1">
        <v>76</v>
      </c>
      <c r="B78" s="1" t="s">
        <v>95</v>
      </c>
      <c r="C78" s="6" t="s">
        <v>96</v>
      </c>
      <c r="D78" s="1">
        <v>71.555599999999998</v>
      </c>
      <c r="E78" s="1">
        <v>5.9</v>
      </c>
      <c r="F78" s="1"/>
      <c r="G78" s="1">
        <v>1.1000000000000001</v>
      </c>
      <c r="H78" s="1">
        <f t="shared" si="15"/>
        <v>6.4900000000000011</v>
      </c>
      <c r="I78" s="1">
        <f t="shared" si="13"/>
        <v>6.6847000000000012</v>
      </c>
      <c r="J78" s="1">
        <f t="shared" si="11"/>
        <v>2.146668</v>
      </c>
      <c r="K78" s="9">
        <f t="shared" si="16"/>
        <v>4.5380320000000012</v>
      </c>
      <c r="L78" s="10">
        <f t="shared" si="12"/>
        <v>76.093631999999999</v>
      </c>
      <c r="M78" s="11"/>
      <c r="N78" s="14">
        <f t="shared" si="14"/>
        <v>6.3419662472259358E-2</v>
      </c>
    </row>
    <row r="79" spans="1:14" ht="57" customHeight="1">
      <c r="A79" s="1">
        <v>77</v>
      </c>
      <c r="B79" s="1" t="s">
        <v>97</v>
      </c>
      <c r="C79" s="7" t="s">
        <v>98</v>
      </c>
      <c r="D79" s="1">
        <v>100.08</v>
      </c>
      <c r="E79" s="1">
        <v>10.5</v>
      </c>
      <c r="F79" s="1"/>
      <c r="G79" s="1">
        <v>1.1000000000000001</v>
      </c>
      <c r="H79" s="1">
        <f t="shared" si="15"/>
        <v>11.55</v>
      </c>
      <c r="I79" s="1">
        <f t="shared" si="13"/>
        <v>11.896500000000001</v>
      </c>
      <c r="J79" s="1">
        <f t="shared" si="11"/>
        <v>3.0023999999999997</v>
      </c>
      <c r="K79" s="9">
        <f t="shared" si="16"/>
        <v>8.8941000000000017</v>
      </c>
      <c r="L79" s="10">
        <f t="shared" si="12"/>
        <v>108.97409999999999</v>
      </c>
      <c r="M79" s="11"/>
      <c r="N79" s="14">
        <f t="shared" si="14"/>
        <v>8.886990407673856E-2</v>
      </c>
    </row>
    <row r="80" spans="1:14" ht="57" customHeight="1">
      <c r="A80" s="1">
        <v>78</v>
      </c>
      <c r="B80" s="1" t="s">
        <v>103</v>
      </c>
      <c r="C80" s="7" t="s">
        <v>104</v>
      </c>
      <c r="D80" s="1">
        <v>100.0809</v>
      </c>
      <c r="E80" s="1">
        <v>10.5</v>
      </c>
      <c r="F80" s="1"/>
      <c r="G80" s="1">
        <v>1.1000000000000001</v>
      </c>
      <c r="H80" s="1">
        <f t="shared" si="15"/>
        <v>11.55</v>
      </c>
      <c r="I80" s="1">
        <f t="shared" si="13"/>
        <v>11.896500000000001</v>
      </c>
      <c r="J80" s="1">
        <f t="shared" si="11"/>
        <v>3.002427</v>
      </c>
      <c r="K80" s="9">
        <f t="shared" si="16"/>
        <v>8.8940730000000023</v>
      </c>
      <c r="L80" s="10">
        <f t="shared" si="12"/>
        <v>108.97497300000001</v>
      </c>
      <c r="M80" s="11"/>
      <c r="N80" s="14">
        <f t="shared" si="14"/>
        <v>8.8868835112394129E-2</v>
      </c>
    </row>
    <row r="81" spans="1:14" ht="57" customHeight="1">
      <c r="A81" s="1">
        <v>79</v>
      </c>
      <c r="B81" s="1" t="s">
        <v>105</v>
      </c>
      <c r="C81" s="7" t="s">
        <v>106</v>
      </c>
      <c r="D81" s="1">
        <v>150.1875</v>
      </c>
      <c r="E81" s="1">
        <v>15.2</v>
      </c>
      <c r="F81" s="1"/>
      <c r="G81" s="1">
        <v>1.1000000000000001</v>
      </c>
      <c r="H81" s="1">
        <f t="shared" si="15"/>
        <v>16.72</v>
      </c>
      <c r="I81" s="1">
        <f t="shared" si="13"/>
        <v>17.221599999999999</v>
      </c>
      <c r="J81" s="1">
        <f t="shared" si="11"/>
        <v>4.5056250000000002</v>
      </c>
      <c r="K81" s="9">
        <f t="shared" si="16"/>
        <v>12.715974999999998</v>
      </c>
      <c r="L81" s="10">
        <f t="shared" si="12"/>
        <v>162.90347499999999</v>
      </c>
      <c r="M81" s="11"/>
      <c r="N81" s="14">
        <f t="shared" si="14"/>
        <v>8.4667332501040277E-2</v>
      </c>
    </row>
    <row r="82" spans="1:14" ht="57" customHeight="1">
      <c r="A82" s="1">
        <v>80</v>
      </c>
      <c r="B82" s="1" t="s">
        <v>109</v>
      </c>
      <c r="C82" s="7" t="s">
        <v>110</v>
      </c>
      <c r="D82" s="1">
        <v>67.965800000000002</v>
      </c>
      <c r="E82" s="1">
        <v>5.5</v>
      </c>
      <c r="F82" s="1"/>
      <c r="G82" s="1">
        <v>1.1000000000000001</v>
      </c>
      <c r="H82" s="1">
        <f t="shared" si="15"/>
        <v>6.0500000000000007</v>
      </c>
      <c r="I82" s="1">
        <f t="shared" si="13"/>
        <v>6.2315000000000005</v>
      </c>
      <c r="J82" s="1">
        <f t="shared" si="11"/>
        <v>2.0389740000000001</v>
      </c>
      <c r="K82" s="9">
        <f t="shared" si="16"/>
        <v>4.1925260000000009</v>
      </c>
      <c r="L82" s="10">
        <f t="shared" si="12"/>
        <v>72.158326000000002</v>
      </c>
      <c r="M82" s="11"/>
      <c r="N82" s="14">
        <f t="shared" si="14"/>
        <v>6.1685818455752758E-2</v>
      </c>
    </row>
    <row r="83" spans="1:14" ht="57" customHeight="1">
      <c r="A83" s="1">
        <v>81</v>
      </c>
      <c r="B83" s="1" t="s">
        <v>163</v>
      </c>
      <c r="C83" s="6" t="s">
        <v>164</v>
      </c>
      <c r="D83" s="1">
        <v>122.16500000000001</v>
      </c>
      <c r="E83" s="1">
        <v>11.8</v>
      </c>
      <c r="F83" s="1"/>
      <c r="G83" s="1">
        <v>1.1000000000000001</v>
      </c>
      <c r="H83" s="1">
        <f t="shared" si="15"/>
        <v>12.980000000000002</v>
      </c>
      <c r="I83" s="1">
        <f t="shared" si="13"/>
        <v>13.369400000000002</v>
      </c>
      <c r="J83" s="1">
        <f t="shared" si="11"/>
        <v>3.6649500000000002</v>
      </c>
      <c r="K83" s="9">
        <f t="shared" si="16"/>
        <v>9.7044500000000014</v>
      </c>
      <c r="L83" s="10">
        <f t="shared" si="12"/>
        <v>131.86945</v>
      </c>
      <c r="M83" s="11"/>
      <c r="N83" s="14">
        <f t="shared" si="14"/>
        <v>7.943723652437272E-2</v>
      </c>
    </row>
    <row r="84" spans="1:14" ht="57" customHeight="1">
      <c r="A84" s="1">
        <v>82</v>
      </c>
      <c r="B84" s="1" t="s">
        <v>165</v>
      </c>
      <c r="C84" s="6" t="s">
        <v>166</v>
      </c>
      <c r="D84" s="1">
        <v>153.84620000000001</v>
      </c>
      <c r="E84" s="1">
        <v>15.5</v>
      </c>
      <c r="F84" s="1"/>
      <c r="G84" s="1">
        <v>1.1000000000000001</v>
      </c>
      <c r="H84" s="1">
        <f t="shared" si="15"/>
        <v>17.05</v>
      </c>
      <c r="I84" s="1">
        <f t="shared" si="13"/>
        <v>17.561500000000002</v>
      </c>
      <c r="J84" s="1">
        <f t="shared" si="11"/>
        <v>4.615386</v>
      </c>
      <c r="K84" s="9">
        <f t="shared" si="16"/>
        <v>12.946114000000001</v>
      </c>
      <c r="L84" s="10">
        <f t="shared" si="12"/>
        <v>166.792314</v>
      </c>
      <c r="M84" s="11"/>
      <c r="N84" s="14">
        <f t="shared" si="14"/>
        <v>8.414971575508523E-2</v>
      </c>
    </row>
    <row r="85" spans="1:14" s="23" customFormat="1" ht="57" customHeight="1">
      <c r="A85" s="16">
        <v>83</v>
      </c>
      <c r="B85" s="16" t="s">
        <v>65</v>
      </c>
      <c r="C85" s="25" t="s">
        <v>66</v>
      </c>
      <c r="D85" s="16"/>
      <c r="E85" s="16"/>
      <c r="F85" s="16"/>
      <c r="G85" s="16"/>
      <c r="H85" s="16"/>
      <c r="I85" s="16"/>
      <c r="J85" s="16"/>
      <c r="K85" s="19"/>
      <c r="L85" s="24" t="s">
        <v>190</v>
      </c>
      <c r="M85" s="26"/>
      <c r="N85" s="22" t="e">
        <f t="shared" si="14"/>
        <v>#VALUE!</v>
      </c>
    </row>
    <row r="86" spans="1:14" ht="57" customHeight="1">
      <c r="A86" s="1">
        <v>84</v>
      </c>
      <c r="B86" s="1" t="s">
        <v>83</v>
      </c>
      <c r="C86" s="7" t="s">
        <v>84</v>
      </c>
      <c r="D86" s="1">
        <v>71.555499999999995</v>
      </c>
      <c r="E86" s="1">
        <v>5.45</v>
      </c>
      <c r="F86" s="1"/>
      <c r="G86" s="1">
        <v>1.1000000000000001</v>
      </c>
      <c r="H86" s="1">
        <f t="shared" si="15"/>
        <v>5.995000000000001</v>
      </c>
      <c r="I86" s="1">
        <f t="shared" si="13"/>
        <v>6.1748500000000011</v>
      </c>
      <c r="J86" s="1">
        <f>D86*0.03</f>
        <v>2.1466649999999996</v>
      </c>
      <c r="K86" s="9">
        <f t="shared" si="16"/>
        <v>4.0281850000000015</v>
      </c>
      <c r="L86" s="10">
        <f>D86+K86</f>
        <v>75.583685000000003</v>
      </c>
      <c r="M86" s="11"/>
      <c r="N86" s="14">
        <f t="shared" si="14"/>
        <v>5.6294554576517643E-2</v>
      </c>
    </row>
    <row r="87" spans="1:14" ht="57" customHeight="1">
      <c r="A87" s="1">
        <v>85</v>
      </c>
      <c r="B87" s="1" t="s">
        <v>91</v>
      </c>
      <c r="C87" s="6" t="s">
        <v>92</v>
      </c>
      <c r="D87" s="1">
        <v>64.48</v>
      </c>
      <c r="E87" s="1">
        <v>5.75</v>
      </c>
      <c r="F87" s="1"/>
      <c r="G87" s="1">
        <v>1.1000000000000001</v>
      </c>
      <c r="H87" s="1">
        <f t="shared" si="15"/>
        <v>6.3250000000000002</v>
      </c>
      <c r="I87" s="1">
        <f t="shared" si="13"/>
        <v>6.5147500000000003</v>
      </c>
      <c r="J87" s="1">
        <f>D87*0.03</f>
        <v>1.9344000000000001</v>
      </c>
      <c r="K87" s="9">
        <f t="shared" si="16"/>
        <v>4.5803500000000001</v>
      </c>
      <c r="L87" s="10">
        <f>D87+K87</f>
        <v>69.06035</v>
      </c>
      <c r="M87" s="11"/>
      <c r="N87" s="14">
        <f t="shared" si="14"/>
        <v>7.1035204714640129E-2</v>
      </c>
    </row>
    <row r="88" spans="1:14" ht="57" customHeight="1">
      <c r="A88" s="1">
        <v>86</v>
      </c>
      <c r="B88" s="1" t="s">
        <v>161</v>
      </c>
      <c r="C88" s="6" t="s">
        <v>162</v>
      </c>
      <c r="D88" s="1">
        <v>64.48</v>
      </c>
      <c r="E88" s="1">
        <v>5.75</v>
      </c>
      <c r="F88" s="1"/>
      <c r="G88" s="1">
        <v>1.1000000000000001</v>
      </c>
      <c r="H88" s="1">
        <f t="shared" si="15"/>
        <v>6.3250000000000002</v>
      </c>
      <c r="I88" s="1">
        <f t="shared" si="13"/>
        <v>6.5147500000000003</v>
      </c>
      <c r="J88" s="1">
        <f>D88*0.03</f>
        <v>1.9344000000000001</v>
      </c>
      <c r="K88" s="9">
        <f t="shared" si="16"/>
        <v>4.5803500000000001</v>
      </c>
      <c r="L88" s="10">
        <f>D88+K88</f>
        <v>69.06035</v>
      </c>
      <c r="M88" s="11"/>
      <c r="N88" s="14">
        <f t="shared" si="14"/>
        <v>7.1035204714640129E-2</v>
      </c>
    </row>
    <row r="89" spans="1:14" ht="24" customHeight="1"/>
    <row r="90" spans="1:14" ht="24" customHeight="1">
      <c r="I90" s="36" t="s">
        <v>179</v>
      </c>
      <c r="J90" s="36"/>
      <c r="K90" s="36"/>
      <c r="L90" s="36"/>
    </row>
    <row r="91" spans="1:14" ht="24" customHeight="1"/>
    <row r="92" spans="1:14" ht="24" customHeight="1">
      <c r="I92" s="37" t="s">
        <v>180</v>
      </c>
      <c r="J92" s="37"/>
      <c r="K92" s="37"/>
      <c r="L92" s="37"/>
    </row>
    <row r="93" spans="1:14" ht="24" customHeight="1"/>
    <row r="94" spans="1:14" ht="24" customHeight="1"/>
    <row r="95" spans="1:14" ht="24" customHeight="1"/>
    <row r="96" spans="1:14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</sheetData>
  <mergeCells count="3">
    <mergeCell ref="A1:L1"/>
    <mergeCell ref="I90:L90"/>
    <mergeCell ref="I92:L92"/>
  </mergeCells>
  <phoneticPr fontId="8" type="noConversion"/>
  <pageMargins left="0.75" right="0.75" top="1" bottom="1" header="0.5" footer="0.5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2021-11-23T00:33:00Z</dcterms:created>
  <dcterms:modified xsi:type="dcterms:W3CDTF">2021-12-13T06:08:19Z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