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6" windowWidth="17400" windowHeight="10992" tabRatio="810" firstSheet="1" activeTab="1"/>
  </bookViews>
  <sheets>
    <sheet name="现金" sheetId="2" state="hidden" r:id="rId1"/>
    <sheet name="主驾开发费" sheetId="3" r:id="rId2"/>
    <sheet name="副驾高配开发费 " sheetId="9" r:id="rId3"/>
    <sheet name="副驾低配开发费 " sheetId="8" r:id="rId4"/>
    <sheet name="冲压" sheetId="10" r:id="rId5"/>
    <sheet name="夹具" sheetId="11" r:id="rId6"/>
    <sheet name="其他" sheetId="6" r:id="rId7"/>
    <sheet name="材料成本" sheetId="7" r:id="rId8"/>
  </sheets>
  <externalReferences>
    <externalReference r:id="rId9"/>
  </externalReferences>
  <definedNames>
    <definedName name="_xlnm.Print_Area" localSheetId="4">冲压!$A$4:$K$37</definedName>
    <definedName name="_xlnm.Print_Area" localSheetId="3">'副驾低配开发费 '!$A$1:$C$35</definedName>
    <definedName name="_xlnm.Print_Area" localSheetId="2">'副驾高配开发费 '!$A$1:$C$35</definedName>
    <definedName name="_xlnm.Print_Area" localSheetId="5">夹具!$A$4:$K$21</definedName>
    <definedName name="_xlnm.Print_Area" localSheetId="1">主驾开发费!$A$1:$C$35</definedName>
    <definedName name="_xlnm.Print_Titles" localSheetId="4">冲压!$6:$8</definedName>
    <definedName name="_xlnm.Print_Titles" localSheetId="5">夹具!$6:$8</definedName>
  </definedNames>
  <calcPr calcId="145621"/>
</workbook>
</file>

<file path=xl/calcChain.xml><?xml version="1.0" encoding="utf-8"?>
<calcChain xmlns="http://schemas.openxmlformats.org/spreadsheetml/2006/main">
  <c r="G5" i="8" l="1"/>
  <c r="H13" i="3"/>
  <c r="G5" i="3"/>
  <c r="N18" i="11" l="1"/>
  <c r="I18" i="11"/>
  <c r="M18" i="11" s="1"/>
  <c r="I17" i="11"/>
  <c r="L17" i="11" s="1"/>
  <c r="I16" i="11"/>
  <c r="N16" i="11" s="1"/>
  <c r="N21" i="11" s="1"/>
  <c r="I15" i="11"/>
  <c r="M15" i="11" s="1"/>
  <c r="I14" i="11"/>
  <c r="L14" i="11" s="1"/>
  <c r="M13" i="11"/>
  <c r="L13" i="11"/>
  <c r="I13" i="11"/>
  <c r="I11" i="11"/>
  <c r="L11" i="11" s="1"/>
  <c r="I10" i="11"/>
  <c r="M10" i="11" s="1"/>
  <c r="I9" i="11"/>
  <c r="I21" i="11" s="1"/>
  <c r="E37" i="10"/>
  <c r="I35" i="10"/>
  <c r="N35" i="10" s="1"/>
  <c r="I34" i="10"/>
  <c r="N34" i="10" s="1"/>
  <c r="I33" i="10"/>
  <c r="N33" i="10" s="1"/>
  <c r="I32" i="10"/>
  <c r="N32" i="10" s="1"/>
  <c r="I31" i="10"/>
  <c r="N31" i="10" s="1"/>
  <c r="M30" i="10"/>
  <c r="I30" i="10"/>
  <c r="N30" i="10" s="1"/>
  <c r="M29" i="10"/>
  <c r="I29" i="10"/>
  <c r="N29" i="10" s="1"/>
  <c r="L28" i="10"/>
  <c r="I28" i="10"/>
  <c r="N27" i="10"/>
  <c r="I27" i="10"/>
  <c r="M27" i="10" s="1"/>
  <c r="M26" i="10"/>
  <c r="I26" i="10"/>
  <c r="N26" i="10" s="1"/>
  <c r="L25" i="10"/>
  <c r="I25" i="10"/>
  <c r="L24" i="10"/>
  <c r="I24" i="10"/>
  <c r="I23" i="10"/>
  <c r="M23" i="10" s="1"/>
  <c r="M22" i="10"/>
  <c r="L22" i="10"/>
  <c r="I22" i="10"/>
  <c r="M21" i="10"/>
  <c r="I21" i="10"/>
  <c r="I20" i="10"/>
  <c r="L20" i="10" s="1"/>
  <c r="M19" i="10"/>
  <c r="I19" i="10"/>
  <c r="L19" i="10" s="1"/>
  <c r="I18" i="10"/>
  <c r="M18" i="10" s="1"/>
  <c r="I17" i="10"/>
  <c r="L17" i="10" s="1"/>
  <c r="I16" i="10"/>
  <c r="L16" i="10" s="1"/>
  <c r="M15" i="10"/>
  <c r="L15" i="10"/>
  <c r="I15" i="10"/>
  <c r="M14" i="10"/>
  <c r="I14" i="10"/>
  <c r="L14" i="10" s="1"/>
  <c r="L13" i="10"/>
  <c r="I13" i="10"/>
  <c r="M13" i="10" s="1"/>
  <c r="I12" i="10"/>
  <c r="L12" i="10" s="1"/>
  <c r="M11" i="10"/>
  <c r="L11" i="10"/>
  <c r="I11" i="10"/>
  <c r="M10" i="10"/>
  <c r="I10" i="10"/>
  <c r="L10" i="10" s="1"/>
  <c r="L9" i="10"/>
  <c r="I9" i="10"/>
  <c r="M9" i="10" s="1"/>
  <c r="L9" i="11" l="1"/>
  <c r="L21" i="11" s="1"/>
  <c r="M11" i="11"/>
  <c r="M21" i="11" s="1"/>
  <c r="N37" i="10"/>
  <c r="M37" i="10"/>
  <c r="L37" i="10"/>
  <c r="O37" i="10" s="1"/>
  <c r="M12" i="10"/>
  <c r="L23" i="10"/>
  <c r="I37" i="10"/>
  <c r="L30" i="10"/>
  <c r="G22" i="9"/>
  <c r="B9" i="9"/>
  <c r="B8" i="9"/>
  <c r="B7" i="9"/>
  <c r="B5" i="9"/>
  <c r="G22" i="8"/>
  <c r="B9" i="8"/>
  <c r="B8" i="8"/>
  <c r="B5" i="8"/>
  <c r="B7" i="8" s="1"/>
  <c r="O21" i="11" l="1"/>
  <c r="B10" i="8"/>
  <c r="B10" i="9"/>
  <c r="H37" i="7"/>
  <c r="G37" i="7"/>
  <c r="F37" i="7"/>
  <c r="E37" i="7"/>
  <c r="D37" i="7"/>
  <c r="B9" i="3" l="1"/>
  <c r="B8" i="3"/>
  <c r="B5" i="3"/>
  <c r="G22" i="3" l="1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<sst xmlns="http://schemas.openxmlformats.org/spreadsheetml/2006/main" count="346" uniqueCount="197">
  <si>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</si>
  <si>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</si>
  <si>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</si>
  <si>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</si>
  <si>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</si>
  <si>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</si>
  <si>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</si>
  <si>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</si>
  <si>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</si>
  <si>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</si>
  <si>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</si>
  <si>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</si>
  <si>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</si>
  <si>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</si>
  <si>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</si>
  <si>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</si>
  <si>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</si>
  <si>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</si>
  <si>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</si>
  <si>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</si>
  <si>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</si>
  <si>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</si>
  <si>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</si>
  <si>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</si>
  <si>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</si>
  <si>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</si>
  <si>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</si>
  <si>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</si>
  <si>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</si>
  <si>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</si>
  <si>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</si>
  <si>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</si>
  <si>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</si>
  <si>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</si>
  <si>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</si>
  <si>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</si>
  <si>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</si>
  <si>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</si>
  <si>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</si>
  <si>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</si>
  <si>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</si>
  <si>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</si>
  <si>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 xml:space="preserve"> 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</si>
  <si>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</si>
  <si>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</si>
  <si>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</si>
  <si>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</si>
  <si>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</si>
  <si>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</si>
  <si>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</si>
  <si>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</si>
  <si>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</si>
  <si>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</si>
  <si>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</si>
  <si>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</si>
  <si>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</si>
  <si>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</si>
  <si>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</si>
  <si>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</si>
  <si>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</si>
  <si>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</si>
  <si>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</si>
  <si>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</si>
  <si>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</si>
  <si>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</si>
  <si>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</si>
  <si>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</si>
  <si>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</si>
  <si>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</si>
  <si>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</si>
  <si>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</si>
  <si>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</si>
  <si>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</si>
  <si>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</si>
  <si>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</si>
  <si>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</si>
  <si>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</si>
  <si>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</si>
  <si>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</si>
  <si>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</si>
  <si>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</si>
  <si>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</si>
  <si>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</si>
  <si>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</si>
  <si>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</si>
  <si>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</si>
  <si>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</si>
  <si>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</si>
  <si>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</si>
  <si>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</si>
  <si>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</si>
  <si>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</si>
  <si>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</si>
  <si>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</si>
  <si>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</si>
  <si>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</si>
  <si>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</si>
  <si>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</si>
  <si>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</si>
  <si>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</si>
  <si>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</si>
  <si>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</si>
  <si>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</si>
  <si>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</si>
  <si>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</si>
  <si>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</si>
  <si>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</si>
  <si>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</si>
  <si>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</si>
  <si>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</si>
  <si>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</si>
  <si>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</si>
  <si>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</si>
  <si>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</si>
  <si>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</si>
  <si>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</si>
  <si>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</si>
  <si>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>量产类似产品图号：</t>
    <phoneticPr fontId="15" type="noConversion"/>
  </si>
  <si>
    <t xml:space="preserve">全新一代项目研发费用预算表 </t>
    <phoneticPr fontId="15" type="noConversion"/>
  </si>
  <si>
    <t>左右侧外边板、</t>
    <phoneticPr fontId="15" type="noConversion"/>
  </si>
  <si>
    <r>
      <t xml:space="preserve">工装 (      冲压        ) </t>
    </r>
    <r>
      <rPr>
        <sz val="18"/>
        <rFont val="宋体"/>
        <family val="3"/>
        <charset val="134"/>
      </rPr>
      <t>设备投入评估表</t>
    </r>
  </si>
  <si>
    <t>表单编号</t>
  </si>
  <si>
    <r>
      <t>G</t>
    </r>
    <r>
      <rPr>
        <sz val="11"/>
        <rFont val="宋体"/>
        <family val="3"/>
        <charset val="134"/>
      </rPr>
      <t>R-54-05-02(A/1)</t>
    </r>
  </si>
  <si>
    <t>纸张</t>
  </si>
  <si>
    <r>
      <t>A</t>
    </r>
    <r>
      <rPr>
        <sz val="11"/>
        <rFont val="宋体"/>
        <family val="3"/>
        <charset val="134"/>
      </rPr>
      <t>4(297×210）</t>
    </r>
  </si>
  <si>
    <t>顺序号</t>
  </si>
  <si>
    <t xml:space="preserve">产品名称： </t>
  </si>
  <si>
    <t>编制</t>
  </si>
  <si>
    <t>日期</t>
  </si>
  <si>
    <t>产品件号：</t>
  </si>
  <si>
    <t>审核</t>
  </si>
  <si>
    <t>图纸版本号</t>
  </si>
  <si>
    <t xml:space="preserve">                                 </t>
  </si>
  <si>
    <t>批准</t>
  </si>
  <si>
    <t>工程站</t>
  </si>
  <si>
    <t>工 装 设 备 名 称</t>
  </si>
  <si>
    <t>数  量</t>
  </si>
  <si>
    <t>工  序</t>
  </si>
  <si>
    <t>所需吨位</t>
  </si>
  <si>
    <r>
      <t>工装</t>
    </r>
    <r>
      <rPr>
        <sz val="11"/>
        <rFont val="宋体"/>
        <family val="3"/>
        <charset val="134"/>
      </rPr>
      <t>单价</t>
    </r>
  </si>
  <si>
    <r>
      <t>工装</t>
    </r>
    <r>
      <rPr>
        <sz val="11"/>
        <rFont val="宋体"/>
        <family val="3"/>
        <charset val="134"/>
      </rPr>
      <t>总额</t>
    </r>
  </si>
  <si>
    <t>部门/    负责人</t>
  </si>
  <si>
    <t>备  注  说  明</t>
  </si>
  <si>
    <t>主驾</t>
  </si>
  <si>
    <t>副驾高配</t>
  </si>
  <si>
    <t>副驾低配</t>
  </si>
  <si>
    <t>自制</t>
  </si>
  <si>
    <t>沿用</t>
  </si>
  <si>
    <t>外购</t>
  </si>
  <si>
    <t>座框左侧边板</t>
  </si>
  <si>
    <t>座框右侧边板</t>
  </si>
  <si>
    <t>前边板</t>
  </si>
  <si>
    <t>限位门</t>
  </si>
  <si>
    <t>后边板1</t>
  </si>
  <si>
    <t>后边板2</t>
  </si>
  <si>
    <t>安全带卷收器固定板</t>
  </si>
  <si>
    <t>左侧仰角固定钣金1</t>
  </si>
  <si>
    <t>仰角调节钣金2</t>
  </si>
  <si>
    <t>右侧仰角固定钣金1</t>
  </si>
  <si>
    <t>左侧仰角调节钣金</t>
  </si>
  <si>
    <t>左侧仰角卡板</t>
  </si>
  <si>
    <t>右侧仰角卡板</t>
  </si>
  <si>
    <t>下框左侧连接支架</t>
  </si>
  <si>
    <t>下框右侧连接支架</t>
  </si>
  <si>
    <t>左侧靠背骨架高调解锁钣金1</t>
  </si>
  <si>
    <t>左侧靠背骨架高调解锁钣金2</t>
  </si>
  <si>
    <t>右侧靠背骨架高调解锁钣金1</t>
  </si>
  <si>
    <t>右侧靠背骨架高调解锁钣金2</t>
  </si>
  <si>
    <t>左侧调角器解锁钣金件</t>
  </si>
  <si>
    <t>右侧调角器解锁钣金件</t>
  </si>
  <si>
    <t>调角器限位片</t>
  </si>
  <si>
    <t>副驾底座左侧边板</t>
  </si>
  <si>
    <t>副驾底座右侧边板</t>
  </si>
  <si>
    <t>副驾底座下前部边板</t>
  </si>
  <si>
    <t>副驾底座下后部边板</t>
  </si>
  <si>
    <t>副驾底座后部边板</t>
  </si>
  <si>
    <r>
      <t xml:space="preserve">工装 (      夹具        ) </t>
    </r>
    <r>
      <rPr>
        <sz val="18"/>
        <rFont val="宋体"/>
        <family val="3"/>
        <charset val="134"/>
      </rPr>
      <t>设备投入评估表</t>
    </r>
  </si>
  <si>
    <t>工序</t>
  </si>
  <si>
    <t>主驾座框焊接总成</t>
  </si>
  <si>
    <t>焊接夹具</t>
  </si>
  <si>
    <t>副驾座框焊接总成</t>
  </si>
  <si>
    <t>左侧仰角解锁焊接总成</t>
  </si>
  <si>
    <t>右侧仰角解锁焊接总成</t>
  </si>
  <si>
    <t>下框焊接总成</t>
  </si>
  <si>
    <t>主驾靠背骨架焊接总成</t>
  </si>
  <si>
    <t>副驾高配靠背骨架焊接总成</t>
  </si>
  <si>
    <t>副驾底座总成</t>
  </si>
  <si>
    <t>主驾调角器焊接总成</t>
  </si>
  <si>
    <t>副驾调角器焊接总成</t>
  </si>
  <si>
    <t>前罩壳12 左罩壳40 右罩壳35 后罩壳12；
手柄类5个共计50万；安全带+出口 40万，通风加热底座按钮18万</t>
    <phoneticPr fontId="15" type="noConversion"/>
  </si>
  <si>
    <t>见附件</t>
    <phoneticPr fontId="15" type="noConversion"/>
  </si>
  <si>
    <t>靠背骨架、座框焊接总成、下框焊接总成、左右侧外边板、仰角解锁机构、仰角详见附件</t>
    <phoneticPr fontId="15" type="noConversion"/>
  </si>
  <si>
    <t>靠背、座垫</t>
    <phoneticPr fontId="15" type="noConversion"/>
  </si>
  <si>
    <t>左罩壳35，手柄10，右侧壳35，后罩壳12</t>
    <phoneticPr fontId="15" type="noConversion"/>
  </si>
  <si>
    <t>注：生产线改造、机器人及生产设备等投入费用预算由工厂参与策划预算。</t>
    <phoneticPr fontId="15" type="noConversion"/>
  </si>
  <si>
    <t>自我声明+DVP试验</t>
    <phoneticPr fontId="15" type="noConversion"/>
  </si>
  <si>
    <t>前罩壳12 左罩壳40 右罩壳35 后罩壳12；
手柄类5个共计50万；安全带+出口40万，通风加热底座按钮18万，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</si>
</sst>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  <numFmt numFmtId="179" formatCode="0.00_);[Red]\(0.00\)"/>
    <numFmt numFmtId="180" formatCode="dd/\ mmm"/>
  </numFmts>
  <fonts count="34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u/>
      <sz val="18"/>
      <name val="宋体"/>
      <family val="3"/>
      <charset val="134"/>
    </font>
    <font>
      <sz val="18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  <scheme val="minor"/>
    </font>
    <font>
      <sz val="9"/>
      <name val="Arial"/>
      <family val="2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u/>
      <sz val="9"/>
      <color indexed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  <xf numFmtId="0" fontId="25" fillId="0" borderId="0">
      <alignment vertical="center"/>
    </xf>
    <xf numFmtId="0" fontId="28" fillId="0" borderId="0"/>
    <xf numFmtId="0" fontId="30" fillId="0" borderId="1" applyNumberFormat="0" applyFill="0" applyBorder="0" applyAlignment="0" applyProtection="0">
      <alignment vertical="center"/>
    </xf>
    <xf numFmtId="180" fontId="31" fillId="0" borderId="0">
      <alignment horizontal="left" vertical="center"/>
    </xf>
    <xf numFmtId="0" fontId="28" fillId="0" borderId="0"/>
    <xf numFmtId="0" fontId="32" fillId="0" borderId="0">
      <alignment vertical="center"/>
    </xf>
    <xf numFmtId="0" fontId="32" fillId="0" borderId="0">
      <alignment vertical="center"/>
    </xf>
    <xf numFmtId="0" fontId="28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25" fillId="0" borderId="0"/>
  </cellStyleXfs>
  <cellXfs count="194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22" fillId="0" borderId="17" xfId="5" applyFont="1" applyBorder="1">
      <alignment vertical="center"/>
    </xf>
    <xf numFmtId="0" fontId="25" fillId="0" borderId="18" xfId="5" applyFont="1" applyBorder="1">
      <alignment vertical="center"/>
    </xf>
    <xf numFmtId="0" fontId="25" fillId="0" borderId="0" xfId="5">
      <alignment vertical="center"/>
    </xf>
    <xf numFmtId="0" fontId="22" fillId="0" borderId="1" xfId="5" applyFont="1" applyBorder="1">
      <alignment vertical="center"/>
    </xf>
    <xf numFmtId="0" fontId="25" fillId="0" borderId="20" xfId="5" applyFont="1" applyBorder="1">
      <alignment vertical="center"/>
    </xf>
    <xf numFmtId="0" fontId="22" fillId="0" borderId="1" xfId="5" applyFont="1" applyBorder="1" applyAlignment="1">
      <alignment vertical="center"/>
    </xf>
    <xf numFmtId="0" fontId="25" fillId="0" borderId="20" xfId="5" applyBorder="1">
      <alignment vertical="center"/>
    </xf>
    <xf numFmtId="0" fontId="22" fillId="0" borderId="19" xfId="5" applyFont="1" applyBorder="1" applyAlignment="1">
      <alignment vertical="center"/>
    </xf>
    <xf numFmtId="179" fontId="22" fillId="0" borderId="15" xfId="5" applyNumberFormat="1" applyFont="1" applyBorder="1" applyAlignment="1">
      <alignment horizontal="center" vertical="center"/>
    </xf>
    <xf numFmtId="179" fontId="22" fillId="0" borderId="15" xfId="5" applyNumberFormat="1" applyFont="1" applyBorder="1" applyAlignment="1">
      <alignment vertical="center"/>
    </xf>
    <xf numFmtId="179" fontId="22" fillId="0" borderId="5" xfId="5" applyNumberFormat="1" applyFont="1" applyBorder="1" applyAlignment="1">
      <alignment vertical="center"/>
    </xf>
    <xf numFmtId="0" fontId="22" fillId="0" borderId="5" xfId="5" applyFont="1" applyBorder="1" applyAlignment="1">
      <alignment horizontal="center" vertical="center"/>
    </xf>
    <xf numFmtId="0" fontId="27" fillId="0" borderId="20" xfId="5" applyFont="1" applyBorder="1" applyAlignment="1">
      <alignment horizontal="center" vertical="center"/>
    </xf>
    <xf numFmtId="0" fontId="22" fillId="0" borderId="21" xfId="5" applyFont="1" applyBorder="1" applyAlignment="1">
      <alignment vertical="center"/>
    </xf>
    <xf numFmtId="0" fontId="22" fillId="0" borderId="22" xfId="5" applyFont="1" applyBorder="1" applyAlignment="1">
      <alignment horizontal="center" vertical="center"/>
    </xf>
    <xf numFmtId="0" fontId="22" fillId="0" borderId="24" xfId="5" applyFont="1" applyBorder="1" applyAlignment="1">
      <alignment vertical="center"/>
    </xf>
    <xf numFmtId="0" fontId="22" fillId="0" borderId="0" xfId="5" applyFont="1">
      <alignment vertical="center"/>
    </xf>
    <xf numFmtId="0" fontId="25" fillId="0" borderId="1" xfId="5" applyBorder="1" applyAlignment="1">
      <alignment horizontal="center" vertical="center"/>
    </xf>
    <xf numFmtId="0" fontId="22" fillId="0" borderId="1" xfId="5" applyFont="1" applyBorder="1" applyAlignment="1">
      <alignment vertical="center" wrapText="1"/>
    </xf>
    <xf numFmtId="0" fontId="29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5" applyFont="1" applyBorder="1" applyAlignment="1">
      <alignment horizontal="center" vertical="center"/>
    </xf>
    <xf numFmtId="0" fontId="29" fillId="0" borderId="1" xfId="7" applyNumberFormat="1" applyFont="1" applyFill="1" applyBorder="1" applyAlignment="1" applyProtection="1">
      <alignment horizontal="center" vertical="center" wrapText="1"/>
      <protection locked="0"/>
    </xf>
    <xf numFmtId="179" fontId="1" fillId="0" borderId="1" xfId="5" applyNumberFormat="1" applyFont="1" applyBorder="1" applyAlignment="1">
      <alignment vertical="center"/>
    </xf>
    <xf numFmtId="0" fontId="22" fillId="0" borderId="2" xfId="5" applyFont="1" applyBorder="1">
      <alignment vertical="center"/>
    </xf>
    <xf numFmtId="0" fontId="22" fillId="0" borderId="7" xfId="5" applyFont="1" applyBorder="1">
      <alignment vertical="center"/>
    </xf>
    <xf numFmtId="0" fontId="22" fillId="0" borderId="2" xfId="5" applyFont="1" applyBorder="1" applyAlignment="1">
      <alignment horizontal="center" vertical="center"/>
    </xf>
    <xf numFmtId="0" fontId="29" fillId="0" borderId="2" xfId="7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5" applyFont="1" applyBorder="1" applyAlignment="1">
      <alignment vertical="center" wrapText="1"/>
    </xf>
    <xf numFmtId="179" fontId="1" fillId="0" borderId="2" xfId="5" applyNumberFormat="1" applyFont="1" applyBorder="1" applyAlignment="1">
      <alignment vertical="center"/>
    </xf>
    <xf numFmtId="0" fontId="22" fillId="0" borderId="26" xfId="5" applyFont="1" applyBorder="1" applyAlignment="1">
      <alignment horizontal="center" vertical="center" wrapText="1"/>
    </xf>
    <xf numFmtId="0" fontId="22" fillId="0" borderId="22" xfId="5" applyFont="1" applyBorder="1">
      <alignment vertical="center"/>
    </xf>
    <xf numFmtId="179" fontId="1" fillId="0" borderId="22" xfId="5" applyNumberFormat="1" applyFont="1" applyBorder="1" applyAlignment="1">
      <alignment vertical="center"/>
    </xf>
    <xf numFmtId="0" fontId="22" fillId="0" borderId="27" xfId="5" applyFont="1" applyBorder="1">
      <alignment vertical="center"/>
    </xf>
    <xf numFmtId="0" fontId="25" fillId="8" borderId="1" xfId="5" applyFill="1" applyBorder="1" applyAlignment="1">
      <alignment horizontal="center" vertical="center"/>
    </xf>
    <xf numFmtId="179" fontId="25" fillId="0" borderId="0" xfId="5" applyNumberFormat="1">
      <alignment vertical="center"/>
    </xf>
    <xf numFmtId="0" fontId="22" fillId="0" borderId="19" xfId="5" applyFont="1" applyBorder="1" applyAlignment="1">
      <alignment horizontal="center" vertical="center"/>
    </xf>
    <xf numFmtId="179" fontId="22" fillId="0" borderId="5" xfId="5" applyNumberFormat="1" applyFont="1" applyBorder="1" applyAlignment="1">
      <alignment horizontal="center" vertical="center"/>
    </xf>
    <xf numFmtId="0" fontId="22" fillId="0" borderId="21" xfId="5" applyFont="1" applyBorder="1" applyAlignment="1">
      <alignment horizontal="center" vertical="center"/>
    </xf>
    <xf numFmtId="0" fontId="25" fillId="0" borderId="1" xfId="5" applyBorder="1">
      <alignment vertical="center"/>
    </xf>
    <xf numFmtId="0" fontId="32" fillId="0" borderId="1" xfId="5" applyFont="1" applyFill="1" applyBorder="1" applyAlignment="1">
      <alignment horizontal="left" vertical="center" wrapText="1"/>
    </xf>
    <xf numFmtId="0" fontId="22" fillId="0" borderId="15" xfId="5" applyFont="1" applyBorder="1">
      <alignment vertical="center"/>
    </xf>
    <xf numFmtId="0" fontId="22" fillId="0" borderId="1" xfId="5" applyFont="1" applyBorder="1" applyAlignment="1">
      <alignment horizontal="center" vertical="center" wrapText="1"/>
    </xf>
    <xf numFmtId="0" fontId="1" fillId="0" borderId="2" xfId="5" applyFont="1" applyFill="1" applyBorder="1" applyAlignment="1">
      <alignment horizontal="center" vertical="center" wrapText="1"/>
    </xf>
    <xf numFmtId="0" fontId="22" fillId="0" borderId="2" xfId="5" applyFont="1" applyFill="1" applyBorder="1" applyAlignment="1">
      <alignment horizontal="center" vertical="center"/>
    </xf>
    <xf numFmtId="179" fontId="1" fillId="0" borderId="2" xfId="5" applyNumberFormat="1" applyFont="1" applyFill="1" applyBorder="1" applyAlignment="1">
      <alignment horizontal="center" vertical="center"/>
    </xf>
    <xf numFmtId="179" fontId="1" fillId="0" borderId="22" xfId="5" applyNumberFormat="1" applyFont="1" applyBorder="1" applyAlignment="1">
      <alignment horizontal="center" vertical="center"/>
    </xf>
    <xf numFmtId="0" fontId="25" fillId="8" borderId="1" xfId="5" applyFill="1" applyBorder="1">
      <alignment vertical="center"/>
    </xf>
    <xf numFmtId="0" fontId="25" fillId="0" borderId="0" xfId="5" applyAlignment="1">
      <alignment horizontal="center" vertical="center"/>
    </xf>
    <xf numFmtId="179" fontId="25" fillId="0" borderId="0" xfId="5" applyNumberForma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5" fillId="0" borderId="16" xfId="5" applyBorder="1" applyAlignment="1">
      <alignment horizontal="center" vertical="center"/>
    </xf>
    <xf numFmtId="0" fontId="25" fillId="0" borderId="19" xfId="5" applyBorder="1" applyAlignment="1">
      <alignment horizontal="center" vertical="center"/>
    </xf>
    <xf numFmtId="0" fontId="26" fillId="0" borderId="17" xfId="5" applyFont="1" applyBorder="1" applyAlignment="1">
      <alignment horizontal="center" vertical="center"/>
    </xf>
    <xf numFmtId="0" fontId="27" fillId="0" borderId="17" xfId="5" applyFont="1" applyBorder="1" applyAlignment="1">
      <alignment horizontal="center" vertical="center"/>
    </xf>
    <xf numFmtId="0" fontId="27" fillId="0" borderId="1" xfId="5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2" fillId="0" borderId="1" xfId="5" applyFont="1" applyBorder="1" applyAlignment="1">
      <alignment horizontal="center" vertical="center"/>
    </xf>
    <xf numFmtId="0" fontId="22" fillId="0" borderId="22" xfId="5" applyFont="1" applyBorder="1" applyAlignment="1">
      <alignment horizontal="center" vertical="center"/>
    </xf>
    <xf numFmtId="179" fontId="22" fillId="0" borderId="23" xfId="5" applyNumberFormat="1" applyFont="1" applyBorder="1" applyAlignment="1">
      <alignment horizontal="center" vertical="center"/>
    </xf>
    <xf numFmtId="179" fontId="22" fillId="0" borderId="1" xfId="5" applyNumberFormat="1" applyFont="1" applyBorder="1" applyAlignment="1">
      <alignment horizontal="center" vertical="center" wrapText="1"/>
    </xf>
    <xf numFmtId="0" fontId="22" fillId="0" borderId="25" xfId="5" applyFont="1" applyBorder="1" applyAlignment="1">
      <alignment horizontal="center" vertical="center"/>
    </xf>
    <xf numFmtId="0" fontId="22" fillId="0" borderId="19" xfId="5" applyFont="1" applyBorder="1" applyAlignment="1">
      <alignment horizontal="center" vertical="center"/>
    </xf>
    <xf numFmtId="0" fontId="22" fillId="0" borderId="6" xfId="5" applyFont="1" applyBorder="1" applyAlignment="1">
      <alignment horizontal="center" vertical="center"/>
    </xf>
    <xf numFmtId="179" fontId="22" fillId="0" borderId="3" xfId="5" applyNumberFormat="1" applyFont="1" applyBorder="1" applyAlignment="1">
      <alignment horizontal="center" vertical="center" wrapText="1"/>
    </xf>
    <xf numFmtId="179" fontId="22" fillId="0" borderId="6" xfId="5" applyNumberFormat="1" applyFont="1" applyBorder="1" applyAlignment="1">
      <alignment horizontal="center" vertical="center" wrapText="1"/>
    </xf>
    <xf numFmtId="0" fontId="22" fillId="0" borderId="0" xfId="5" applyFont="1" applyBorder="1" applyAlignment="1">
      <alignment horizontal="center" vertical="center" wrapText="1"/>
    </xf>
    <xf numFmtId="0" fontId="22" fillId="0" borderId="3" xfId="5" applyFont="1" applyBorder="1" applyAlignment="1">
      <alignment horizontal="center" vertical="center" wrapText="1"/>
    </xf>
    <xf numFmtId="0" fontId="22" fillId="0" borderId="6" xfId="5" applyFont="1" applyBorder="1" applyAlignment="1">
      <alignment horizontal="center" vertical="center" wrapText="1"/>
    </xf>
    <xf numFmtId="0" fontId="22" fillId="0" borderId="12" xfId="5" applyFont="1" applyBorder="1" applyAlignment="1">
      <alignment horizontal="center" vertical="center"/>
    </xf>
    <xf numFmtId="0" fontId="22" fillId="0" borderId="15" xfId="5" applyFont="1" applyBorder="1" applyAlignment="1">
      <alignment horizontal="center" vertical="center"/>
    </xf>
    <xf numFmtId="0" fontId="25" fillId="0" borderId="1" xfId="5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179" fontId="1" fillId="0" borderId="2" xfId="5" applyNumberFormat="1" applyFont="1" applyBorder="1" applyAlignment="1">
      <alignment horizontal="center" vertical="center"/>
    </xf>
    <xf numFmtId="179" fontId="1" fillId="0" borderId="6" xfId="5" applyNumberFormat="1" applyFont="1" applyBorder="1" applyAlignment="1">
      <alignment vertical="center"/>
    </xf>
    <xf numFmtId="179" fontId="1" fillId="0" borderId="6" xfId="5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6" fillId="0" borderId="1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</cellXfs>
  <cellStyles count="23">
    <cellStyle name="_x000a_mouse.drv=lm" xfId="1"/>
    <cellStyle name="BOM_Level_Below3" xfId="7"/>
    <cellStyle name="Normal_PFMEA " xfId="8"/>
    <cellStyle name="常规" xfId="0" builtinId="0"/>
    <cellStyle name="常规 10" xfId="9"/>
    <cellStyle name="常规 11" xfId="10"/>
    <cellStyle name="常规 18" xfId="11"/>
    <cellStyle name="常规 2" xfId="5"/>
    <cellStyle name="常规 2 2" xfId="12"/>
    <cellStyle name="常规 2 2 2" xfId="13"/>
    <cellStyle name="常规 3" xfId="14"/>
    <cellStyle name="常规 4" xfId="15"/>
    <cellStyle name="常规 5" xfId="16"/>
    <cellStyle name="常规 6" xfId="17"/>
    <cellStyle name="常规 7" xfId="18"/>
    <cellStyle name="常规 8" xfId="19"/>
    <cellStyle name="常规 9" xfId="20"/>
    <cellStyle name="常规_20061221C2项目损益分析（概念稿）" xfId="4"/>
    <cellStyle name="超链接 2" xfId="21"/>
    <cellStyle name="普通_销售收入.XLS" xfId="2"/>
    <cellStyle name="千位分隔" xfId="3" builtinId="3"/>
    <cellStyle name="样式 1" xfId="6"/>
    <cellStyle name="样式 1 5 2" xfId="22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www.wps.cn/officeDocument/2020/cellImage" Target="NUL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114300</xdr:rowOff>
    </xdr:from>
    <xdr:to>
      <xdr:col>0</xdr:col>
      <xdr:colOff>1009650</xdr:colOff>
      <xdr:row>3</xdr:row>
      <xdr:rowOff>0</xdr:rowOff>
    </xdr:to>
    <xdr:pic>
      <xdr:nvPicPr>
        <xdr:cNvPr id="2" name="图片 1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000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114300</xdr:rowOff>
    </xdr:from>
    <xdr:to>
      <xdr:col>0</xdr:col>
      <xdr:colOff>1009650</xdr:colOff>
      <xdr:row>3</xdr:row>
      <xdr:rowOff>0</xdr:rowOff>
    </xdr:to>
    <xdr:pic>
      <xdr:nvPicPr>
        <xdr:cNvPr id="2" name="图片 1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000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1" customWidth="1"/>
    <col min="2" max="2" width="28.44140625" style="1" customWidth="1"/>
    <col min="3" max="4" width="9.109375" style="1"/>
    <col min="5" max="5" width="13.88671875" style="1" customWidth="1"/>
    <col min="6" max="12" width="16.109375" style="1" customWidth="1"/>
    <col min="13" max="13" width="10.6640625" style="1" customWidth="1"/>
    <col min="14" max="254" width="9.109375" style="1"/>
    <col min="255" max="255" width="8" style="1" customWidth="1"/>
    <col min="256" max="256" width="28.44140625" style="1" customWidth="1"/>
    <col min="257" max="268" width="9.109375" style="1"/>
    <col min="269" max="269" width="10.6640625" style="1" customWidth="1"/>
    <col min="270" max="510" width="9.109375" style="1"/>
    <col min="511" max="511" width="8" style="1" customWidth="1"/>
    <col min="512" max="512" width="28.44140625" style="1" customWidth="1"/>
    <col min="513" max="524" width="9.109375" style="1"/>
    <col min="525" max="525" width="10.6640625" style="1" customWidth="1"/>
    <col min="526" max="766" width="9.109375" style="1"/>
    <col min="767" max="767" width="8" style="1" customWidth="1"/>
    <col min="768" max="768" width="28.44140625" style="1" customWidth="1"/>
    <col min="769" max="780" width="9.109375" style="1"/>
    <col min="781" max="781" width="10.6640625" style="1" customWidth="1"/>
    <col min="782" max="1022" width="9.109375" style="1"/>
    <col min="1023" max="1023" width="8" style="1" customWidth="1"/>
    <col min="1024" max="1024" width="28.44140625" style="1" customWidth="1"/>
    <col min="1025" max="1036" width="9.109375" style="1"/>
    <col min="1037" max="1037" width="10.6640625" style="1" customWidth="1"/>
    <col min="1038" max="1278" width="9.109375" style="1"/>
    <col min="1279" max="1279" width="8" style="1" customWidth="1"/>
    <col min="1280" max="1280" width="28.44140625" style="1" customWidth="1"/>
    <col min="1281" max="1292" width="9.109375" style="1"/>
    <col min="1293" max="1293" width="10.6640625" style="1" customWidth="1"/>
    <col min="1294" max="1534" width="9.109375" style="1"/>
    <col min="1535" max="1535" width="8" style="1" customWidth="1"/>
    <col min="1536" max="1536" width="28.44140625" style="1" customWidth="1"/>
    <col min="1537" max="1548" width="9.109375" style="1"/>
    <col min="1549" max="1549" width="10.6640625" style="1" customWidth="1"/>
    <col min="1550" max="1790" width="9.109375" style="1"/>
    <col min="1791" max="1791" width="8" style="1" customWidth="1"/>
    <col min="1792" max="1792" width="28.44140625" style="1" customWidth="1"/>
    <col min="1793" max="1804" width="9.109375" style="1"/>
    <col min="1805" max="1805" width="10.6640625" style="1" customWidth="1"/>
    <col min="1806" max="2046" width="9.109375" style="1"/>
    <col min="2047" max="2047" width="8" style="1" customWidth="1"/>
    <col min="2048" max="2048" width="28.44140625" style="1" customWidth="1"/>
    <col min="2049" max="2060" width="9.109375" style="1"/>
    <col min="2061" max="2061" width="10.6640625" style="1" customWidth="1"/>
    <col min="2062" max="2302" width="9.109375" style="1"/>
    <col min="2303" max="2303" width="8" style="1" customWidth="1"/>
    <col min="2304" max="2304" width="28.44140625" style="1" customWidth="1"/>
    <col min="2305" max="2316" width="9.109375" style="1"/>
    <col min="2317" max="2317" width="10.6640625" style="1" customWidth="1"/>
    <col min="2318" max="2558" width="9.109375" style="1"/>
    <col min="2559" max="2559" width="8" style="1" customWidth="1"/>
    <col min="2560" max="2560" width="28.44140625" style="1" customWidth="1"/>
    <col min="2561" max="2572" width="9.109375" style="1"/>
    <col min="2573" max="2573" width="10.6640625" style="1" customWidth="1"/>
    <col min="2574" max="2814" width="9.109375" style="1"/>
    <col min="2815" max="2815" width="8" style="1" customWidth="1"/>
    <col min="2816" max="2816" width="28.44140625" style="1" customWidth="1"/>
    <col min="2817" max="2828" width="9.109375" style="1"/>
    <col min="2829" max="2829" width="10.6640625" style="1" customWidth="1"/>
    <col min="2830" max="3070" width="9.109375" style="1"/>
    <col min="3071" max="3071" width="8" style="1" customWidth="1"/>
    <col min="3072" max="3072" width="28.44140625" style="1" customWidth="1"/>
    <col min="3073" max="3084" width="9.109375" style="1"/>
    <col min="3085" max="3085" width="10.6640625" style="1" customWidth="1"/>
    <col min="3086" max="3326" width="9.109375" style="1"/>
    <col min="3327" max="3327" width="8" style="1" customWidth="1"/>
    <col min="3328" max="3328" width="28.44140625" style="1" customWidth="1"/>
    <col min="3329" max="3340" width="9.109375" style="1"/>
    <col min="3341" max="3341" width="10.6640625" style="1" customWidth="1"/>
    <col min="3342" max="3582" width="9.109375" style="1"/>
    <col min="3583" max="3583" width="8" style="1" customWidth="1"/>
    <col min="3584" max="3584" width="28.44140625" style="1" customWidth="1"/>
    <col min="3585" max="3596" width="9.109375" style="1"/>
    <col min="3597" max="3597" width="10.6640625" style="1" customWidth="1"/>
    <col min="3598" max="3838" width="9.109375" style="1"/>
    <col min="3839" max="3839" width="8" style="1" customWidth="1"/>
    <col min="3840" max="3840" width="28.44140625" style="1" customWidth="1"/>
    <col min="3841" max="3852" width="9.109375" style="1"/>
    <col min="3853" max="3853" width="10.6640625" style="1" customWidth="1"/>
    <col min="3854" max="4094" width="9.109375" style="1"/>
    <col min="4095" max="4095" width="8" style="1" customWidth="1"/>
    <col min="4096" max="4096" width="28.44140625" style="1" customWidth="1"/>
    <col min="4097" max="4108" width="9.109375" style="1"/>
    <col min="4109" max="4109" width="10.6640625" style="1" customWidth="1"/>
    <col min="4110" max="4350" width="9.109375" style="1"/>
    <col min="4351" max="4351" width="8" style="1" customWidth="1"/>
    <col min="4352" max="4352" width="28.44140625" style="1" customWidth="1"/>
    <col min="4353" max="4364" width="9.109375" style="1"/>
    <col min="4365" max="4365" width="10.6640625" style="1" customWidth="1"/>
    <col min="4366" max="4606" width="9.109375" style="1"/>
    <col min="4607" max="4607" width="8" style="1" customWidth="1"/>
    <col min="4608" max="4608" width="28.44140625" style="1" customWidth="1"/>
    <col min="4609" max="4620" width="9.109375" style="1"/>
    <col min="4621" max="4621" width="10.6640625" style="1" customWidth="1"/>
    <col min="4622" max="4862" width="9.109375" style="1"/>
    <col min="4863" max="4863" width="8" style="1" customWidth="1"/>
    <col min="4864" max="4864" width="28.44140625" style="1" customWidth="1"/>
    <col min="4865" max="4876" width="9.109375" style="1"/>
    <col min="4877" max="4877" width="10.6640625" style="1" customWidth="1"/>
    <col min="4878" max="5118" width="9.109375" style="1"/>
    <col min="5119" max="5119" width="8" style="1" customWidth="1"/>
    <col min="5120" max="5120" width="28.44140625" style="1" customWidth="1"/>
    <col min="5121" max="5132" width="9.109375" style="1"/>
    <col min="5133" max="5133" width="10.6640625" style="1" customWidth="1"/>
    <col min="5134" max="5374" width="9.109375" style="1"/>
    <col min="5375" max="5375" width="8" style="1" customWidth="1"/>
    <col min="5376" max="5376" width="28.44140625" style="1" customWidth="1"/>
    <col min="5377" max="5388" width="9.109375" style="1"/>
    <col min="5389" max="5389" width="10.6640625" style="1" customWidth="1"/>
    <col min="5390" max="5630" width="9.109375" style="1"/>
    <col min="5631" max="5631" width="8" style="1" customWidth="1"/>
    <col min="5632" max="5632" width="28.44140625" style="1" customWidth="1"/>
    <col min="5633" max="5644" width="9.109375" style="1"/>
    <col min="5645" max="5645" width="10.6640625" style="1" customWidth="1"/>
    <col min="5646" max="5886" width="9.109375" style="1"/>
    <col min="5887" max="5887" width="8" style="1" customWidth="1"/>
    <col min="5888" max="5888" width="28.44140625" style="1" customWidth="1"/>
    <col min="5889" max="5900" width="9.109375" style="1"/>
    <col min="5901" max="5901" width="10.6640625" style="1" customWidth="1"/>
    <col min="5902" max="6142" width="9.109375" style="1"/>
    <col min="6143" max="6143" width="8" style="1" customWidth="1"/>
    <col min="6144" max="6144" width="28.44140625" style="1" customWidth="1"/>
    <col min="6145" max="6156" width="9.109375" style="1"/>
    <col min="6157" max="6157" width="10.6640625" style="1" customWidth="1"/>
    <col min="6158" max="6398" width="9.109375" style="1"/>
    <col min="6399" max="6399" width="8" style="1" customWidth="1"/>
    <col min="6400" max="6400" width="28.44140625" style="1" customWidth="1"/>
    <col min="6401" max="6412" width="9.109375" style="1"/>
    <col min="6413" max="6413" width="10.6640625" style="1" customWidth="1"/>
    <col min="6414" max="6654" width="9.109375" style="1"/>
    <col min="6655" max="6655" width="8" style="1" customWidth="1"/>
    <col min="6656" max="6656" width="28.44140625" style="1" customWidth="1"/>
    <col min="6657" max="6668" width="9.109375" style="1"/>
    <col min="6669" max="6669" width="10.6640625" style="1" customWidth="1"/>
    <col min="6670" max="6910" width="9.109375" style="1"/>
    <col min="6911" max="6911" width="8" style="1" customWidth="1"/>
    <col min="6912" max="6912" width="28.44140625" style="1" customWidth="1"/>
    <col min="6913" max="6924" width="9.109375" style="1"/>
    <col min="6925" max="6925" width="10.6640625" style="1" customWidth="1"/>
    <col min="6926" max="7166" width="9.109375" style="1"/>
    <col min="7167" max="7167" width="8" style="1" customWidth="1"/>
    <col min="7168" max="7168" width="28.44140625" style="1" customWidth="1"/>
    <col min="7169" max="7180" width="9.109375" style="1"/>
    <col min="7181" max="7181" width="10.6640625" style="1" customWidth="1"/>
    <col min="7182" max="7422" width="9.109375" style="1"/>
    <col min="7423" max="7423" width="8" style="1" customWidth="1"/>
    <col min="7424" max="7424" width="28.44140625" style="1" customWidth="1"/>
    <col min="7425" max="7436" width="9.109375" style="1"/>
    <col min="7437" max="7437" width="10.6640625" style="1" customWidth="1"/>
    <col min="7438" max="7678" width="9.109375" style="1"/>
    <col min="7679" max="7679" width="8" style="1" customWidth="1"/>
    <col min="7680" max="7680" width="28.44140625" style="1" customWidth="1"/>
    <col min="7681" max="7692" width="9.109375" style="1"/>
    <col min="7693" max="7693" width="10.6640625" style="1" customWidth="1"/>
    <col min="7694" max="7934" width="9.109375" style="1"/>
    <col min="7935" max="7935" width="8" style="1" customWidth="1"/>
    <col min="7936" max="7936" width="28.44140625" style="1" customWidth="1"/>
    <col min="7937" max="7948" width="9.109375" style="1"/>
    <col min="7949" max="7949" width="10.6640625" style="1" customWidth="1"/>
    <col min="7950" max="8190" width="9.109375" style="1"/>
    <col min="8191" max="8191" width="8" style="1" customWidth="1"/>
    <col min="8192" max="8192" width="28.44140625" style="1" customWidth="1"/>
    <col min="8193" max="8204" width="9.109375" style="1"/>
    <col min="8205" max="8205" width="10.6640625" style="1" customWidth="1"/>
    <col min="8206" max="8446" width="9.109375" style="1"/>
    <col min="8447" max="8447" width="8" style="1" customWidth="1"/>
    <col min="8448" max="8448" width="28.44140625" style="1" customWidth="1"/>
    <col min="8449" max="8460" width="9.109375" style="1"/>
    <col min="8461" max="8461" width="10.6640625" style="1" customWidth="1"/>
    <col min="8462" max="8702" width="9.109375" style="1"/>
    <col min="8703" max="8703" width="8" style="1" customWidth="1"/>
    <col min="8704" max="8704" width="28.44140625" style="1" customWidth="1"/>
    <col min="8705" max="8716" width="9.109375" style="1"/>
    <col min="8717" max="8717" width="10.6640625" style="1" customWidth="1"/>
    <col min="8718" max="8958" width="9.109375" style="1"/>
    <col min="8959" max="8959" width="8" style="1" customWidth="1"/>
    <col min="8960" max="8960" width="28.44140625" style="1" customWidth="1"/>
    <col min="8961" max="8972" width="9.109375" style="1"/>
    <col min="8973" max="8973" width="10.6640625" style="1" customWidth="1"/>
    <col min="8974" max="9214" width="9.109375" style="1"/>
    <col min="9215" max="9215" width="8" style="1" customWidth="1"/>
    <col min="9216" max="9216" width="28.44140625" style="1" customWidth="1"/>
    <col min="9217" max="9228" width="9.109375" style="1"/>
    <col min="9229" max="9229" width="10.6640625" style="1" customWidth="1"/>
    <col min="9230" max="9470" width="9.109375" style="1"/>
    <col min="9471" max="9471" width="8" style="1" customWidth="1"/>
    <col min="9472" max="9472" width="28.44140625" style="1" customWidth="1"/>
    <col min="9473" max="9484" width="9.109375" style="1"/>
    <col min="9485" max="9485" width="10.6640625" style="1" customWidth="1"/>
    <col min="9486" max="9726" width="9.109375" style="1"/>
    <col min="9727" max="9727" width="8" style="1" customWidth="1"/>
    <col min="9728" max="9728" width="28.44140625" style="1" customWidth="1"/>
    <col min="9729" max="9740" width="9.109375" style="1"/>
    <col min="9741" max="9741" width="10.6640625" style="1" customWidth="1"/>
    <col min="9742" max="9982" width="9.109375" style="1"/>
    <col min="9983" max="9983" width="8" style="1" customWidth="1"/>
    <col min="9984" max="9984" width="28.44140625" style="1" customWidth="1"/>
    <col min="9985" max="9996" width="9.109375" style="1"/>
    <col min="9997" max="9997" width="10.6640625" style="1" customWidth="1"/>
    <col min="9998" max="10238" width="9.109375" style="1"/>
    <col min="10239" max="10239" width="8" style="1" customWidth="1"/>
    <col min="10240" max="10240" width="28.44140625" style="1" customWidth="1"/>
    <col min="10241" max="10252" width="9.109375" style="1"/>
    <col min="10253" max="10253" width="10.6640625" style="1" customWidth="1"/>
    <col min="10254" max="10494" width="9.109375" style="1"/>
    <col min="10495" max="10495" width="8" style="1" customWidth="1"/>
    <col min="10496" max="10496" width="28.44140625" style="1" customWidth="1"/>
    <col min="10497" max="10508" width="9.109375" style="1"/>
    <col min="10509" max="10509" width="10.6640625" style="1" customWidth="1"/>
    <col min="10510" max="10750" width="9.109375" style="1"/>
    <col min="10751" max="10751" width="8" style="1" customWidth="1"/>
    <col min="10752" max="10752" width="28.44140625" style="1" customWidth="1"/>
    <col min="10753" max="10764" width="9.109375" style="1"/>
    <col min="10765" max="10765" width="10.6640625" style="1" customWidth="1"/>
    <col min="10766" max="11006" width="9.109375" style="1"/>
    <col min="11007" max="11007" width="8" style="1" customWidth="1"/>
    <col min="11008" max="11008" width="28.44140625" style="1" customWidth="1"/>
    <col min="11009" max="11020" width="9.109375" style="1"/>
    <col min="11021" max="11021" width="10.6640625" style="1" customWidth="1"/>
    <col min="11022" max="11262" width="9.109375" style="1"/>
    <col min="11263" max="11263" width="8" style="1" customWidth="1"/>
    <col min="11264" max="11264" width="28.44140625" style="1" customWidth="1"/>
    <col min="11265" max="11276" width="9.109375" style="1"/>
    <col min="11277" max="11277" width="10.6640625" style="1" customWidth="1"/>
    <col min="11278" max="11518" width="9.109375" style="1"/>
    <col min="11519" max="11519" width="8" style="1" customWidth="1"/>
    <col min="11520" max="11520" width="28.44140625" style="1" customWidth="1"/>
    <col min="11521" max="11532" width="9.109375" style="1"/>
    <col min="11533" max="11533" width="10.6640625" style="1" customWidth="1"/>
    <col min="11534" max="11774" width="9.109375" style="1"/>
    <col min="11775" max="11775" width="8" style="1" customWidth="1"/>
    <col min="11776" max="11776" width="28.44140625" style="1" customWidth="1"/>
    <col min="11777" max="11788" width="9.109375" style="1"/>
    <col min="11789" max="11789" width="10.6640625" style="1" customWidth="1"/>
    <col min="11790" max="12030" width="9.109375" style="1"/>
    <col min="12031" max="12031" width="8" style="1" customWidth="1"/>
    <col min="12032" max="12032" width="28.44140625" style="1" customWidth="1"/>
    <col min="12033" max="12044" width="9.109375" style="1"/>
    <col min="12045" max="12045" width="10.6640625" style="1" customWidth="1"/>
    <col min="12046" max="12286" width="9.109375" style="1"/>
    <col min="12287" max="12287" width="8" style="1" customWidth="1"/>
    <col min="12288" max="12288" width="28.44140625" style="1" customWidth="1"/>
    <col min="12289" max="12300" width="9.109375" style="1"/>
    <col min="12301" max="12301" width="10.6640625" style="1" customWidth="1"/>
    <col min="12302" max="12542" width="9.109375" style="1"/>
    <col min="12543" max="12543" width="8" style="1" customWidth="1"/>
    <col min="12544" max="12544" width="28.44140625" style="1" customWidth="1"/>
    <col min="12545" max="12556" width="9.109375" style="1"/>
    <col min="12557" max="12557" width="10.6640625" style="1" customWidth="1"/>
    <col min="12558" max="12798" width="9.109375" style="1"/>
    <col min="12799" max="12799" width="8" style="1" customWidth="1"/>
    <col min="12800" max="12800" width="28.44140625" style="1" customWidth="1"/>
    <col min="12801" max="12812" width="9.109375" style="1"/>
    <col min="12813" max="12813" width="10.6640625" style="1" customWidth="1"/>
    <col min="12814" max="13054" width="9.109375" style="1"/>
    <col min="13055" max="13055" width="8" style="1" customWidth="1"/>
    <col min="13056" max="13056" width="28.44140625" style="1" customWidth="1"/>
    <col min="13057" max="13068" width="9.109375" style="1"/>
    <col min="13069" max="13069" width="10.6640625" style="1" customWidth="1"/>
    <col min="13070" max="13310" width="9.109375" style="1"/>
    <col min="13311" max="13311" width="8" style="1" customWidth="1"/>
    <col min="13312" max="13312" width="28.44140625" style="1" customWidth="1"/>
    <col min="13313" max="13324" width="9.109375" style="1"/>
    <col min="13325" max="13325" width="10.6640625" style="1" customWidth="1"/>
    <col min="13326" max="13566" width="9.109375" style="1"/>
    <col min="13567" max="13567" width="8" style="1" customWidth="1"/>
    <col min="13568" max="13568" width="28.44140625" style="1" customWidth="1"/>
    <col min="13569" max="13580" width="9.109375" style="1"/>
    <col min="13581" max="13581" width="10.6640625" style="1" customWidth="1"/>
    <col min="13582" max="13822" width="9.109375" style="1"/>
    <col min="13823" max="13823" width="8" style="1" customWidth="1"/>
    <col min="13824" max="13824" width="28.44140625" style="1" customWidth="1"/>
    <col min="13825" max="13836" width="9.109375" style="1"/>
    <col min="13837" max="13837" width="10.6640625" style="1" customWidth="1"/>
    <col min="13838" max="14078" width="9.109375" style="1"/>
    <col min="14079" max="14079" width="8" style="1" customWidth="1"/>
    <col min="14080" max="14080" width="28.44140625" style="1" customWidth="1"/>
    <col min="14081" max="14092" width="9.109375" style="1"/>
    <col min="14093" max="14093" width="10.6640625" style="1" customWidth="1"/>
    <col min="14094" max="14334" width="9.109375" style="1"/>
    <col min="14335" max="14335" width="8" style="1" customWidth="1"/>
    <col min="14336" max="14336" width="28.44140625" style="1" customWidth="1"/>
    <col min="14337" max="14348" width="9.109375" style="1"/>
    <col min="14349" max="14349" width="10.6640625" style="1" customWidth="1"/>
    <col min="14350" max="14590" width="9.109375" style="1"/>
    <col min="14591" max="14591" width="8" style="1" customWidth="1"/>
    <col min="14592" max="14592" width="28.44140625" style="1" customWidth="1"/>
    <col min="14593" max="14604" width="9.109375" style="1"/>
    <col min="14605" max="14605" width="10.6640625" style="1" customWidth="1"/>
    <col min="14606" max="14846" width="9.109375" style="1"/>
    <col min="14847" max="14847" width="8" style="1" customWidth="1"/>
    <col min="14848" max="14848" width="28.44140625" style="1" customWidth="1"/>
    <col min="14849" max="14860" width="9.109375" style="1"/>
    <col min="14861" max="14861" width="10.6640625" style="1" customWidth="1"/>
    <col min="14862" max="15102" width="9.109375" style="1"/>
    <col min="15103" max="15103" width="8" style="1" customWidth="1"/>
    <col min="15104" max="15104" width="28.44140625" style="1" customWidth="1"/>
    <col min="15105" max="15116" width="9.109375" style="1"/>
    <col min="15117" max="15117" width="10.6640625" style="1" customWidth="1"/>
    <col min="15118" max="15358" width="9.109375" style="1"/>
    <col min="15359" max="15359" width="8" style="1" customWidth="1"/>
    <col min="15360" max="15360" width="28.44140625" style="1" customWidth="1"/>
    <col min="15361" max="15372" width="9.109375" style="1"/>
    <col min="15373" max="15373" width="10.6640625" style="1" customWidth="1"/>
    <col min="15374" max="15614" width="9.109375" style="1"/>
    <col min="15615" max="15615" width="8" style="1" customWidth="1"/>
    <col min="15616" max="15616" width="28.44140625" style="1" customWidth="1"/>
    <col min="15617" max="15628" width="9.109375" style="1"/>
    <col min="15629" max="15629" width="10.6640625" style="1" customWidth="1"/>
    <col min="15630" max="15870" width="9.109375" style="1"/>
    <col min="15871" max="15871" width="8" style="1" customWidth="1"/>
    <col min="15872" max="15872" width="28.44140625" style="1" customWidth="1"/>
    <col min="15873" max="15884" width="9.109375" style="1"/>
    <col min="15885" max="15885" width="10.6640625" style="1" customWidth="1"/>
    <col min="15886" max="16126" width="9.109375" style="1"/>
    <col min="16127" max="16127" width="8" style="1" customWidth="1"/>
    <col min="16128" max="16128" width="28.44140625" style="1" customWidth="1"/>
    <col min="16129" max="16140" width="9.109375" style="1"/>
    <col min="16141" max="16141" width="10.6640625" style="1" customWidth="1"/>
    <col min="16142" max="16384" width="9.109375" style="1"/>
  </cols>
  <sheetData>
    <row r="1" spans="1:13" ht="17.399999999999999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12</v>
      </c>
      <c r="B2" s="5"/>
    </row>
    <row r="3" spans="1:13" ht="16.95" customHeight="1">
      <c r="A3" s="6" t="s">
        <v>0</v>
      </c>
      <c r="B3" s="6" t="s">
        <v>13</v>
      </c>
      <c r="C3" s="133" t="s">
        <v>14</v>
      </c>
      <c r="D3" s="133"/>
      <c r="E3" s="133"/>
      <c r="F3" s="7"/>
      <c r="G3" s="8"/>
      <c r="H3" s="9"/>
      <c r="I3" s="9"/>
      <c r="J3" s="9" t="s">
        <v>15</v>
      </c>
      <c r="K3" s="9"/>
      <c r="L3" s="9"/>
      <c r="M3" s="10"/>
    </row>
    <row r="4" spans="1:13" ht="16.2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20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2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2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2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="115" zoomScaleNormal="115" workbookViewId="0">
      <pane xSplit="6" ySplit="2" topLeftCell="G3" activePane="bottomRight" state="frozen"/>
      <selection pane="topRight"/>
      <selection pane="bottomLeft"/>
      <selection pane="bottomRight" activeCell="J5" sqref="J5"/>
    </sheetView>
  </sheetViews>
  <sheetFormatPr defaultColWidth="10" defaultRowHeight="14.4"/>
  <cols>
    <col min="1" max="1" width="20.6640625" customWidth="1"/>
    <col min="2" max="2" width="14.21875" style="37" customWidth="1"/>
    <col min="3" max="3" width="13.109375" customWidth="1"/>
    <col min="4" max="4" width="1.33203125" customWidth="1"/>
    <col min="5" max="5" width="14.88671875" customWidth="1"/>
    <col min="6" max="6" width="13" customWidth="1"/>
    <col min="7" max="7" width="20" customWidth="1"/>
    <col min="8" max="8" width="23.5546875" customWidth="1"/>
  </cols>
  <sheetData>
    <row r="1" spans="1:8" ht="20.399999999999999">
      <c r="A1" s="141" t="s">
        <v>46</v>
      </c>
      <c r="B1" s="141"/>
      <c r="C1" s="141"/>
      <c r="E1" s="142" t="s">
        <v>118</v>
      </c>
      <c r="F1" s="143"/>
      <c r="G1" s="143"/>
      <c r="H1" s="144"/>
    </row>
    <row r="2" spans="1:8" ht="23.4" customHeight="1">
      <c r="A2" s="38" t="s">
        <v>4</v>
      </c>
      <c r="B2" s="39" t="s">
        <v>9</v>
      </c>
      <c r="C2" s="40" t="s">
        <v>10</v>
      </c>
      <c r="E2" s="41" t="s">
        <v>43</v>
      </c>
      <c r="F2" s="41" t="s">
        <v>3</v>
      </c>
      <c r="G2" s="42" t="s">
        <v>44</v>
      </c>
      <c r="H2" s="41" t="s">
        <v>10</v>
      </c>
    </row>
    <row r="3" spans="1:8" ht="15.75" customHeight="1">
      <c r="A3" s="43" t="s">
        <v>5</v>
      </c>
      <c r="B3" s="44"/>
      <c r="C3" s="45"/>
      <c r="E3" s="138" t="s">
        <v>47</v>
      </c>
      <c r="F3" s="46" t="s">
        <v>53</v>
      </c>
      <c r="G3" s="47"/>
      <c r="H3" s="46"/>
    </row>
    <row r="4" spans="1:8" ht="15.75" customHeight="1">
      <c r="A4" s="43" t="s">
        <v>49</v>
      </c>
      <c r="B4" s="44"/>
      <c r="C4" s="48"/>
      <c r="E4" s="139"/>
      <c r="F4" s="46" t="s">
        <v>54</v>
      </c>
      <c r="G4" s="47"/>
      <c r="H4" s="46"/>
    </row>
    <row r="5" spans="1:8" ht="75.75" customHeight="1">
      <c r="A5" s="43" t="s">
        <v>48</v>
      </c>
      <c r="B5" s="49">
        <f>SUM(G3:G4)</f>
        <v>0</v>
      </c>
      <c r="C5" s="45"/>
      <c r="E5" s="135" t="s">
        <v>60</v>
      </c>
      <c r="F5" s="50" t="s">
        <v>56</v>
      </c>
      <c r="G5" s="47">
        <f>12+40+35+12+50+40+18</f>
        <v>207</v>
      </c>
      <c r="H5" s="80" t="s">
        <v>189</v>
      </c>
    </row>
    <row r="6" spans="1:8" ht="62.25" customHeight="1">
      <c r="A6" s="43" t="s">
        <v>6</v>
      </c>
      <c r="B6" s="44"/>
      <c r="C6" s="45"/>
      <c r="E6" s="136"/>
      <c r="F6" s="50" t="s">
        <v>57</v>
      </c>
      <c r="G6" s="47">
        <v>93.5</v>
      </c>
      <c r="H6" s="131" t="s">
        <v>191</v>
      </c>
    </row>
    <row r="7" spans="1:8" ht="22.5" customHeight="1">
      <c r="A7" s="51" t="s">
        <v>7</v>
      </c>
      <c r="B7" s="49">
        <f>SUM(B3:B6)</f>
        <v>0</v>
      </c>
      <c r="C7" s="45"/>
      <c r="E7" s="136"/>
      <c r="F7" s="50" t="s">
        <v>58</v>
      </c>
      <c r="G7" s="47">
        <v>8</v>
      </c>
      <c r="H7" s="132" t="s">
        <v>192</v>
      </c>
    </row>
    <row r="8" spans="1:8" ht="15.75" customHeight="1">
      <c r="A8" s="52" t="s">
        <v>50</v>
      </c>
      <c r="B8" s="53">
        <f>SUM(G5:G12)</f>
        <v>385</v>
      </c>
      <c r="C8" s="54"/>
      <c r="E8" s="136"/>
      <c r="F8" s="50" t="s">
        <v>59</v>
      </c>
      <c r="G8" s="47"/>
      <c r="H8" s="132"/>
    </row>
    <row r="9" spans="1:8">
      <c r="A9" s="43" t="s">
        <v>8</v>
      </c>
      <c r="B9" s="49">
        <f>SUM(G13:G21)</f>
        <v>106.05</v>
      </c>
      <c r="C9" s="45"/>
      <c r="E9" s="136"/>
      <c r="F9" s="46" t="s">
        <v>51</v>
      </c>
      <c r="G9" s="47">
        <v>56.5</v>
      </c>
      <c r="H9" s="131" t="s">
        <v>190</v>
      </c>
    </row>
    <row r="10" spans="1:8" ht="15.75" customHeight="1">
      <c r="A10" s="48" t="s">
        <v>2</v>
      </c>
      <c r="B10" s="55">
        <f>B7+B8+B9</f>
        <v>491.05</v>
      </c>
      <c r="C10" s="45"/>
      <c r="E10" s="136"/>
      <c r="F10" s="46" t="s">
        <v>52</v>
      </c>
      <c r="G10" s="47">
        <v>20</v>
      </c>
      <c r="H10" s="132"/>
    </row>
    <row r="11" spans="1:8" ht="15.75" customHeight="1">
      <c r="E11" s="136"/>
      <c r="F11" s="46" t="s">
        <v>55</v>
      </c>
      <c r="G11" s="44"/>
      <c r="H11" s="132"/>
    </row>
    <row r="12" spans="1:8" ht="15.75" customHeight="1">
      <c r="E12" s="137"/>
      <c r="F12" s="46" t="s">
        <v>45</v>
      </c>
      <c r="G12" s="47" t="s">
        <v>42</v>
      </c>
      <c r="H12" s="132"/>
    </row>
    <row r="13" spans="1:8" ht="15.75" customHeight="1">
      <c r="E13" s="138" t="s">
        <v>61</v>
      </c>
      <c r="F13" s="46" t="s">
        <v>62</v>
      </c>
      <c r="G13" s="47">
        <v>53</v>
      </c>
      <c r="H13" s="131">
        <f>0.12*6*74</f>
        <v>53.28</v>
      </c>
    </row>
    <row r="14" spans="1:8" ht="15.75" customHeight="1">
      <c r="E14" s="139"/>
      <c r="F14" s="46" t="s">
        <v>67</v>
      </c>
      <c r="G14" s="47">
        <v>3</v>
      </c>
      <c r="H14" s="132"/>
    </row>
    <row r="15" spans="1:8" ht="15.75" customHeight="1">
      <c r="E15" s="139"/>
      <c r="F15" s="46" t="s">
        <v>63</v>
      </c>
      <c r="G15" s="47"/>
      <c r="H15" s="132"/>
    </row>
    <row r="16" spans="1:8" ht="15.75" customHeight="1">
      <c r="E16" s="139"/>
      <c r="F16" s="46" t="s">
        <v>64</v>
      </c>
      <c r="G16" s="47">
        <v>0.8</v>
      </c>
      <c r="H16" s="132"/>
    </row>
    <row r="17" spans="5:8" ht="15.75" customHeight="1">
      <c r="E17" s="139"/>
      <c r="F17" s="46" t="s">
        <v>68</v>
      </c>
      <c r="G17" s="47">
        <v>10</v>
      </c>
      <c r="H17" s="132"/>
    </row>
    <row r="18" spans="5:8" ht="15.75" customHeight="1">
      <c r="E18" s="139"/>
      <c r="F18" s="46" t="s">
        <v>65</v>
      </c>
      <c r="G18" s="47">
        <v>5</v>
      </c>
      <c r="H18" s="132"/>
    </row>
    <row r="19" spans="5:8" ht="15.75" customHeight="1">
      <c r="E19" s="139"/>
      <c r="F19" s="46" t="s">
        <v>66</v>
      </c>
      <c r="G19" s="47">
        <v>34.25</v>
      </c>
      <c r="H19" s="132" t="s">
        <v>195</v>
      </c>
    </row>
    <row r="20" spans="5:8" ht="15.75" customHeight="1">
      <c r="E20" s="139"/>
      <c r="F20" s="46" t="s">
        <v>69</v>
      </c>
      <c r="G20" s="47"/>
      <c r="H20" s="58"/>
    </row>
    <row r="21" spans="5:8" ht="15.75" customHeight="1">
      <c r="E21" s="140"/>
      <c r="F21" s="46" t="s">
        <v>70</v>
      </c>
      <c r="G21" s="47"/>
      <c r="H21" s="58"/>
    </row>
    <row r="22" spans="5:8" ht="15.75" customHeight="1">
      <c r="E22" s="41" t="s">
        <v>1</v>
      </c>
      <c r="F22" s="46"/>
      <c r="G22" s="42">
        <f>SUM(G3:G21)</f>
        <v>491.05</v>
      </c>
      <c r="H22" s="58"/>
    </row>
    <row r="23" spans="5:8" ht="30.75" customHeight="1">
      <c r="E23" s="134" t="s">
        <v>71</v>
      </c>
      <c r="F23" s="134"/>
      <c r="G23" s="134"/>
      <c r="H23" s="134"/>
    </row>
    <row r="27" spans="5:8">
      <c r="E27" s="71" t="s">
        <v>108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="115" zoomScaleNormal="115" workbookViewId="0">
      <pane xSplit="6" ySplit="2" topLeftCell="G15" activePane="bottomRight" state="frozen"/>
      <selection pane="topRight"/>
      <selection pane="bottomLeft"/>
      <selection pane="bottomRight" activeCell="G22" sqref="G22"/>
    </sheetView>
  </sheetViews>
  <sheetFormatPr defaultColWidth="10" defaultRowHeight="14.4"/>
  <cols>
    <col min="1" max="1" width="20.6640625" customWidth="1"/>
    <col min="2" max="2" width="14.21875" style="37" customWidth="1"/>
    <col min="3" max="3" width="13.109375" customWidth="1"/>
    <col min="4" max="4" width="1.33203125" customWidth="1"/>
    <col min="5" max="5" width="14.88671875" customWidth="1"/>
    <col min="6" max="6" width="13" customWidth="1"/>
    <col min="7" max="7" width="20" customWidth="1"/>
    <col min="8" max="8" width="20.109375" customWidth="1"/>
  </cols>
  <sheetData>
    <row r="1" spans="1:8" ht="20.399999999999999">
      <c r="A1" s="141" t="s">
        <v>46</v>
      </c>
      <c r="B1" s="141"/>
      <c r="C1" s="141"/>
      <c r="E1" s="142" t="s">
        <v>118</v>
      </c>
      <c r="F1" s="143"/>
      <c r="G1" s="143"/>
      <c r="H1" s="144"/>
    </row>
    <row r="2" spans="1:8" ht="23.4" customHeight="1">
      <c r="A2" s="38" t="s">
        <v>3</v>
      </c>
      <c r="B2" s="39" t="s">
        <v>9</v>
      </c>
      <c r="C2" s="40" t="s">
        <v>10</v>
      </c>
      <c r="E2" s="58" t="s">
        <v>43</v>
      </c>
      <c r="F2" s="58" t="s">
        <v>3</v>
      </c>
      <c r="G2" s="42" t="s">
        <v>44</v>
      </c>
      <c r="H2" s="58" t="s">
        <v>10</v>
      </c>
    </row>
    <row r="3" spans="1:8" ht="15.75" customHeight="1">
      <c r="A3" s="43" t="s">
        <v>5</v>
      </c>
      <c r="B3" s="44"/>
      <c r="C3" s="45"/>
      <c r="E3" s="138" t="s">
        <v>47</v>
      </c>
      <c r="F3" s="46" t="s">
        <v>53</v>
      </c>
      <c r="G3" s="47"/>
      <c r="H3" s="46"/>
    </row>
    <row r="4" spans="1:8" ht="15.75" customHeight="1">
      <c r="A4" s="43" t="s">
        <v>49</v>
      </c>
      <c r="B4" s="44"/>
      <c r="C4" s="48"/>
      <c r="E4" s="139"/>
      <c r="F4" s="46" t="s">
        <v>54</v>
      </c>
      <c r="G4" s="47"/>
      <c r="H4" s="46"/>
    </row>
    <row r="5" spans="1:8" ht="88.5" customHeight="1">
      <c r="A5" s="43" t="s">
        <v>48</v>
      </c>
      <c r="B5" s="49">
        <f>SUM(G3:G4)</f>
        <v>0</v>
      </c>
      <c r="C5" s="45"/>
      <c r="E5" s="135" t="s">
        <v>60</v>
      </c>
      <c r="F5" s="50" t="s">
        <v>56</v>
      </c>
      <c r="G5" s="47">
        <v>207</v>
      </c>
      <c r="H5" s="79" t="s">
        <v>196</v>
      </c>
    </row>
    <row r="6" spans="1:8" ht="15.75" customHeight="1">
      <c r="A6" s="43" t="s">
        <v>6</v>
      </c>
      <c r="B6" s="44"/>
      <c r="C6" s="45"/>
      <c r="E6" s="136"/>
      <c r="F6" s="50" t="s">
        <v>57</v>
      </c>
      <c r="G6" s="47">
        <v>76.55</v>
      </c>
      <c r="H6" s="46"/>
    </row>
    <row r="7" spans="1:8" ht="15.75" customHeight="1">
      <c r="A7" s="51" t="s">
        <v>7</v>
      </c>
      <c r="B7" s="49">
        <f>SUM(B3:B6)</f>
        <v>0</v>
      </c>
      <c r="C7" s="45"/>
      <c r="E7" s="136"/>
      <c r="F7" s="50" t="s">
        <v>58</v>
      </c>
      <c r="G7" s="47"/>
      <c r="H7" s="46"/>
    </row>
    <row r="8" spans="1:8" ht="15.75" customHeight="1">
      <c r="A8" s="52" t="s">
        <v>50</v>
      </c>
      <c r="B8" s="53">
        <f>SUM(G5:G12)</f>
        <v>352.05</v>
      </c>
      <c r="C8" s="54"/>
      <c r="E8" s="136"/>
      <c r="F8" s="50" t="s">
        <v>59</v>
      </c>
      <c r="G8" s="47"/>
      <c r="H8" s="46"/>
    </row>
    <row r="9" spans="1:8" ht="15.75" customHeight="1">
      <c r="A9" s="43" t="s">
        <v>8</v>
      </c>
      <c r="B9" s="49">
        <f>SUM(G13:G21)</f>
        <v>100.05</v>
      </c>
      <c r="C9" s="45"/>
      <c r="E9" s="136"/>
      <c r="F9" s="46" t="s">
        <v>51</v>
      </c>
      <c r="G9" s="47">
        <v>53.5</v>
      </c>
      <c r="H9" s="46" t="s">
        <v>119</v>
      </c>
    </row>
    <row r="10" spans="1:8" ht="15.75" customHeight="1">
      <c r="A10" s="48" t="s">
        <v>1</v>
      </c>
      <c r="B10" s="55">
        <f>B7+B8+B9</f>
        <v>452.1</v>
      </c>
      <c r="C10" s="45"/>
      <c r="E10" s="136"/>
      <c r="F10" s="46" t="s">
        <v>52</v>
      </c>
      <c r="G10" s="44">
        <v>15</v>
      </c>
      <c r="H10" s="46"/>
    </row>
    <row r="11" spans="1:8" ht="15.75" customHeight="1">
      <c r="E11" s="136"/>
      <c r="F11" s="46" t="s">
        <v>55</v>
      </c>
      <c r="G11" s="44"/>
      <c r="H11" s="46"/>
    </row>
    <row r="12" spans="1:8" ht="15.75" customHeight="1">
      <c r="E12" s="137"/>
      <c r="F12" s="46" t="s">
        <v>45</v>
      </c>
      <c r="G12" s="47" t="s">
        <v>22</v>
      </c>
      <c r="H12" s="46"/>
    </row>
    <row r="13" spans="1:8" ht="15.75" customHeight="1">
      <c r="E13" s="138" t="s">
        <v>61</v>
      </c>
      <c r="F13" s="46" t="s">
        <v>62</v>
      </c>
      <c r="G13" s="47">
        <v>53</v>
      </c>
      <c r="H13" s="56"/>
    </row>
    <row r="14" spans="1:8" ht="15.75" customHeight="1">
      <c r="E14" s="139"/>
      <c r="F14" s="46" t="s">
        <v>67</v>
      </c>
      <c r="G14" s="47">
        <v>3</v>
      </c>
      <c r="H14" s="46"/>
    </row>
    <row r="15" spans="1:8" ht="15.75" customHeight="1">
      <c r="E15" s="139"/>
      <c r="F15" s="46" t="s">
        <v>63</v>
      </c>
      <c r="G15" s="47"/>
      <c r="H15" s="46"/>
    </row>
    <row r="16" spans="1:8" ht="15.75" customHeight="1">
      <c r="E16" s="139"/>
      <c r="F16" s="46" t="s">
        <v>64</v>
      </c>
      <c r="G16" s="47">
        <v>0.6</v>
      </c>
      <c r="H16" s="46"/>
    </row>
    <row r="17" spans="5:8" ht="15.75" customHeight="1">
      <c r="E17" s="139"/>
      <c r="F17" s="46" t="s">
        <v>68</v>
      </c>
      <c r="G17" s="47">
        <v>10</v>
      </c>
      <c r="H17" s="46"/>
    </row>
    <row r="18" spans="5:8" ht="15.75" customHeight="1">
      <c r="E18" s="139"/>
      <c r="F18" s="46" t="s">
        <v>65</v>
      </c>
      <c r="G18" s="47">
        <v>5</v>
      </c>
      <c r="H18" s="46"/>
    </row>
    <row r="19" spans="5:8" ht="15.75" customHeight="1">
      <c r="E19" s="139"/>
      <c r="F19" s="46" t="s">
        <v>66</v>
      </c>
      <c r="G19" s="47">
        <v>28.45</v>
      </c>
      <c r="H19" s="46"/>
    </row>
    <row r="20" spans="5:8" ht="15.75" customHeight="1">
      <c r="E20" s="139"/>
      <c r="F20" s="46" t="s">
        <v>69</v>
      </c>
      <c r="G20" s="47"/>
      <c r="H20" s="46"/>
    </row>
    <row r="21" spans="5:8" ht="15.75" customHeight="1">
      <c r="E21" s="140"/>
      <c r="F21" s="46" t="s">
        <v>30</v>
      </c>
      <c r="G21" s="47"/>
      <c r="H21" s="46"/>
    </row>
    <row r="22" spans="5:8" ht="15.75" customHeight="1">
      <c r="E22" s="58" t="s">
        <v>1</v>
      </c>
      <c r="F22" s="46"/>
      <c r="G22" s="42">
        <f>SUM(G3:G21)</f>
        <v>452.1</v>
      </c>
      <c r="H22" s="46"/>
    </row>
    <row r="23" spans="5:8" ht="30.75" customHeight="1">
      <c r="E23" s="134" t="s">
        <v>71</v>
      </c>
      <c r="F23" s="134"/>
      <c r="G23" s="134"/>
      <c r="H23" s="134"/>
    </row>
    <row r="27" spans="5:8">
      <c r="E27" s="71" t="s">
        <v>106</v>
      </c>
    </row>
    <row r="41" ht="37.5" customHeight="1"/>
  </sheetData>
  <mergeCells count="6">
    <mergeCell ref="E23:H23"/>
    <mergeCell ref="A1:C1"/>
    <mergeCell ref="E1:H1"/>
    <mergeCell ref="E3:E4"/>
    <mergeCell ref="E5:E12"/>
    <mergeCell ref="E13:E21"/>
  </mergeCells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="130" zoomScaleNormal="130" workbookViewId="0">
      <pane xSplit="6" ySplit="2" topLeftCell="G21" activePane="bottomRight" state="frozen"/>
      <selection pane="topRight"/>
      <selection pane="bottomLeft"/>
      <selection pane="bottomRight" activeCell="G17" sqref="G17"/>
    </sheetView>
  </sheetViews>
  <sheetFormatPr defaultColWidth="10" defaultRowHeight="14.4"/>
  <cols>
    <col min="1" max="1" width="20.6640625" customWidth="1"/>
    <col min="2" max="2" width="14.21875" style="37" customWidth="1"/>
    <col min="3" max="3" width="13.109375" customWidth="1"/>
    <col min="4" max="4" width="1.33203125" customWidth="1"/>
    <col min="5" max="5" width="14.88671875" customWidth="1"/>
    <col min="6" max="6" width="13" customWidth="1"/>
    <col min="7" max="7" width="21.6640625" customWidth="1"/>
    <col min="8" max="8" width="21.88671875" customWidth="1"/>
  </cols>
  <sheetData>
    <row r="1" spans="1:8" ht="20.399999999999999">
      <c r="A1" s="141" t="s">
        <v>46</v>
      </c>
      <c r="B1" s="141"/>
      <c r="C1" s="141"/>
      <c r="E1" s="142" t="s">
        <v>118</v>
      </c>
      <c r="F1" s="143"/>
      <c r="G1" s="143"/>
      <c r="H1" s="144"/>
    </row>
    <row r="2" spans="1:8" ht="23.4" customHeight="1">
      <c r="A2" s="38" t="s">
        <v>3</v>
      </c>
      <c r="B2" s="39" t="s">
        <v>9</v>
      </c>
      <c r="C2" s="40" t="s">
        <v>10</v>
      </c>
      <c r="E2" s="58" t="s">
        <v>43</v>
      </c>
      <c r="F2" s="58" t="s">
        <v>3</v>
      </c>
      <c r="G2" s="42" t="s">
        <v>44</v>
      </c>
      <c r="H2" s="58" t="s">
        <v>10</v>
      </c>
    </row>
    <row r="3" spans="1:8" ht="15.75" customHeight="1">
      <c r="A3" s="43" t="s">
        <v>5</v>
      </c>
      <c r="B3" s="44"/>
      <c r="C3" s="45"/>
      <c r="E3" s="138" t="s">
        <v>47</v>
      </c>
      <c r="F3" s="46" t="s">
        <v>53</v>
      </c>
      <c r="G3" s="47"/>
      <c r="H3" s="46"/>
    </row>
    <row r="4" spans="1:8" ht="15.75" customHeight="1">
      <c r="A4" s="43" t="s">
        <v>49</v>
      </c>
      <c r="B4" s="44"/>
      <c r="C4" s="48"/>
      <c r="E4" s="139"/>
      <c r="F4" s="46" t="s">
        <v>54</v>
      </c>
      <c r="G4" s="47"/>
      <c r="H4" s="46"/>
    </row>
    <row r="5" spans="1:8" ht="28.8">
      <c r="A5" s="43" t="s">
        <v>48</v>
      </c>
      <c r="B5" s="49">
        <f>SUM(G3:G4)</f>
        <v>0</v>
      </c>
      <c r="C5" s="45"/>
      <c r="E5" s="135" t="s">
        <v>60</v>
      </c>
      <c r="F5" s="50" t="s">
        <v>56</v>
      </c>
      <c r="G5" s="47">
        <f>35+10+35+12</f>
        <v>92</v>
      </c>
      <c r="H5" s="80" t="s">
        <v>193</v>
      </c>
    </row>
    <row r="6" spans="1:8" ht="15.75" customHeight="1">
      <c r="A6" s="43" t="s">
        <v>6</v>
      </c>
      <c r="B6" s="44"/>
      <c r="C6" s="45"/>
      <c r="E6" s="136"/>
      <c r="F6" s="50" t="s">
        <v>57</v>
      </c>
      <c r="G6" s="47">
        <v>51.55</v>
      </c>
      <c r="H6" s="46"/>
    </row>
    <row r="7" spans="1:8" ht="15.75" customHeight="1">
      <c r="A7" s="51" t="s">
        <v>7</v>
      </c>
      <c r="B7" s="49">
        <f>SUM(B3:B6)</f>
        <v>0</v>
      </c>
      <c r="C7" s="45"/>
      <c r="E7" s="136"/>
      <c r="F7" s="50" t="s">
        <v>58</v>
      </c>
      <c r="G7" s="47"/>
      <c r="H7" s="46"/>
    </row>
    <row r="8" spans="1:8" ht="15.75" customHeight="1">
      <c r="A8" s="52" t="s">
        <v>50</v>
      </c>
      <c r="B8" s="53">
        <f>SUM(G5:G12)</f>
        <v>167.55</v>
      </c>
      <c r="C8" s="54"/>
      <c r="E8" s="136"/>
      <c r="F8" s="50" t="s">
        <v>59</v>
      </c>
      <c r="G8" s="47"/>
      <c r="H8" s="46"/>
    </row>
    <row r="9" spans="1:8" ht="15.75" customHeight="1">
      <c r="A9" s="43" t="s">
        <v>8</v>
      </c>
      <c r="B9" s="49">
        <f>SUM(G13:G21)</f>
        <v>99.05</v>
      </c>
      <c r="C9" s="45"/>
      <c r="E9" s="136"/>
      <c r="F9" s="46" t="s">
        <v>51</v>
      </c>
      <c r="G9" s="47">
        <v>14</v>
      </c>
      <c r="H9" s="46"/>
    </row>
    <row r="10" spans="1:8" ht="15.75" customHeight="1">
      <c r="A10" s="48" t="s">
        <v>1</v>
      </c>
      <c r="B10" s="55">
        <f>B7+B8+B9</f>
        <v>266.60000000000002</v>
      </c>
      <c r="C10" s="45"/>
      <c r="E10" s="136"/>
      <c r="F10" s="46" t="s">
        <v>52</v>
      </c>
      <c r="G10" s="44">
        <v>10</v>
      </c>
      <c r="H10" s="46"/>
    </row>
    <row r="11" spans="1:8" ht="15.75" customHeight="1">
      <c r="E11" s="136"/>
      <c r="F11" s="46" t="s">
        <v>55</v>
      </c>
      <c r="G11" s="44"/>
      <c r="H11" s="46"/>
    </row>
    <row r="12" spans="1:8" ht="15.75" customHeight="1">
      <c r="E12" s="137"/>
      <c r="F12" s="46" t="s">
        <v>45</v>
      </c>
      <c r="G12" s="47" t="s">
        <v>22</v>
      </c>
      <c r="H12" s="46"/>
    </row>
    <row r="13" spans="1:8" ht="15.75" customHeight="1">
      <c r="E13" s="138" t="s">
        <v>61</v>
      </c>
      <c r="F13" s="46" t="s">
        <v>62</v>
      </c>
      <c r="G13" s="47">
        <v>53</v>
      </c>
      <c r="H13" s="56"/>
    </row>
    <row r="14" spans="1:8" ht="15.75" customHeight="1">
      <c r="E14" s="139"/>
      <c r="F14" s="46" t="s">
        <v>67</v>
      </c>
      <c r="G14" s="47">
        <v>2</v>
      </c>
      <c r="H14" s="46"/>
    </row>
    <row r="15" spans="1:8" ht="15.75" customHeight="1">
      <c r="E15" s="139"/>
      <c r="F15" s="46" t="s">
        <v>63</v>
      </c>
      <c r="G15" s="47">
        <v>0</v>
      </c>
      <c r="H15" s="46"/>
    </row>
    <row r="16" spans="1:8" ht="15.75" customHeight="1">
      <c r="E16" s="139"/>
      <c r="F16" s="46" t="s">
        <v>64</v>
      </c>
      <c r="G16" s="47">
        <v>0.6</v>
      </c>
      <c r="H16" s="46"/>
    </row>
    <row r="17" spans="5:8" ht="15.75" customHeight="1">
      <c r="E17" s="139"/>
      <c r="F17" s="46" t="s">
        <v>68</v>
      </c>
      <c r="G17" s="47">
        <v>10</v>
      </c>
      <c r="H17" s="46"/>
    </row>
    <row r="18" spans="5:8" ht="15.75" customHeight="1">
      <c r="E18" s="139"/>
      <c r="F18" s="46" t="s">
        <v>65</v>
      </c>
      <c r="G18" s="47">
        <v>5</v>
      </c>
      <c r="H18" s="46"/>
    </row>
    <row r="19" spans="5:8" ht="15.75" customHeight="1">
      <c r="E19" s="139"/>
      <c r="F19" s="46" t="s">
        <v>66</v>
      </c>
      <c r="G19" s="47">
        <v>28.45</v>
      </c>
      <c r="H19" s="46"/>
    </row>
    <row r="20" spans="5:8" ht="15.75" customHeight="1">
      <c r="E20" s="139"/>
      <c r="F20" s="46" t="s">
        <v>69</v>
      </c>
      <c r="G20" s="47"/>
      <c r="H20" s="46"/>
    </row>
    <row r="21" spans="5:8" ht="15.75" customHeight="1">
      <c r="E21" s="140"/>
      <c r="F21" s="46" t="s">
        <v>30</v>
      </c>
      <c r="G21" s="47"/>
      <c r="H21" s="46"/>
    </row>
    <row r="22" spans="5:8" ht="15.75" customHeight="1">
      <c r="E22" s="58" t="s">
        <v>1</v>
      </c>
      <c r="F22" s="46"/>
      <c r="G22" s="42">
        <f>SUM(G3:G21)</f>
        <v>266.60000000000002</v>
      </c>
      <c r="H22" s="46"/>
    </row>
    <row r="23" spans="5:8" ht="30.75" customHeight="1">
      <c r="E23" s="134" t="s">
        <v>194</v>
      </c>
      <c r="F23" s="134"/>
      <c r="G23" s="134"/>
      <c r="H23" s="134"/>
    </row>
    <row r="27" spans="5:8">
      <c r="E27" s="71" t="s">
        <v>106</v>
      </c>
    </row>
    <row r="41" ht="37.5" customHeight="1"/>
  </sheetData>
  <mergeCells count="6">
    <mergeCell ref="E23:H23"/>
    <mergeCell ref="A1:C1"/>
    <mergeCell ref="E1:H1"/>
    <mergeCell ref="E3:E4"/>
    <mergeCell ref="E5:E12"/>
    <mergeCell ref="E13:E21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zoomScale="130" zoomScaleNormal="130" workbookViewId="0">
      <selection activeCell="L37" sqref="L37"/>
    </sheetView>
  </sheetViews>
  <sheetFormatPr defaultColWidth="9" defaultRowHeight="15.6"/>
  <cols>
    <col min="1" max="1" width="13.88671875" style="83" customWidth="1"/>
    <col min="2" max="2" width="25.33203125" style="83" customWidth="1"/>
    <col min="3" max="3" width="4.6640625" style="83" customWidth="1"/>
    <col min="4" max="4" width="4.88671875" style="83" customWidth="1"/>
    <col min="5" max="5" width="4.6640625" style="83" customWidth="1"/>
    <col min="6" max="6" width="14.44140625" style="83" customWidth="1"/>
    <col min="7" max="7" width="11.33203125" style="116" customWidth="1"/>
    <col min="8" max="8" width="13.88671875" style="116" customWidth="1"/>
    <col min="9" max="9" width="11.44140625" style="116" bestFit="1" customWidth="1"/>
    <col min="10" max="10" width="8.6640625" style="83" customWidth="1"/>
    <col min="11" max="11" width="17.21875" style="83" customWidth="1"/>
    <col min="12" max="256" width="9" style="83"/>
    <col min="257" max="257" width="13.88671875" style="83" customWidth="1"/>
    <col min="258" max="258" width="25.33203125" style="83" customWidth="1"/>
    <col min="259" max="259" width="4.6640625" style="83" customWidth="1"/>
    <col min="260" max="260" width="4.88671875" style="83" customWidth="1"/>
    <col min="261" max="261" width="4.6640625" style="83" customWidth="1"/>
    <col min="262" max="262" width="14.44140625" style="83" customWidth="1"/>
    <col min="263" max="263" width="11.33203125" style="83" customWidth="1"/>
    <col min="264" max="264" width="9.88671875" style="83" customWidth="1"/>
    <col min="265" max="265" width="11.44140625" style="83" bestFit="1" customWidth="1"/>
    <col min="266" max="266" width="8.6640625" style="83" customWidth="1"/>
    <col min="267" max="267" width="17.21875" style="83" customWidth="1"/>
    <col min="268" max="512" width="9" style="83"/>
    <col min="513" max="513" width="13.88671875" style="83" customWidth="1"/>
    <col min="514" max="514" width="25.33203125" style="83" customWidth="1"/>
    <col min="515" max="515" width="4.6640625" style="83" customWidth="1"/>
    <col min="516" max="516" width="4.88671875" style="83" customWidth="1"/>
    <col min="517" max="517" width="4.6640625" style="83" customWidth="1"/>
    <col min="518" max="518" width="14.44140625" style="83" customWidth="1"/>
    <col min="519" max="519" width="11.33203125" style="83" customWidth="1"/>
    <col min="520" max="520" width="9.88671875" style="83" customWidth="1"/>
    <col min="521" max="521" width="11.44140625" style="83" bestFit="1" customWidth="1"/>
    <col min="522" max="522" width="8.6640625" style="83" customWidth="1"/>
    <col min="523" max="523" width="17.21875" style="83" customWidth="1"/>
    <col min="524" max="768" width="9" style="83"/>
    <col min="769" max="769" width="13.88671875" style="83" customWidth="1"/>
    <col min="770" max="770" width="25.33203125" style="83" customWidth="1"/>
    <col min="771" max="771" width="4.6640625" style="83" customWidth="1"/>
    <col min="772" max="772" width="4.88671875" style="83" customWidth="1"/>
    <col min="773" max="773" width="4.6640625" style="83" customWidth="1"/>
    <col min="774" max="774" width="14.44140625" style="83" customWidth="1"/>
    <col min="775" max="775" width="11.33203125" style="83" customWidth="1"/>
    <col min="776" max="776" width="9.88671875" style="83" customWidth="1"/>
    <col min="777" max="777" width="11.44140625" style="83" bestFit="1" customWidth="1"/>
    <col min="778" max="778" width="8.6640625" style="83" customWidth="1"/>
    <col min="779" max="779" width="17.21875" style="83" customWidth="1"/>
    <col min="780" max="1024" width="9" style="83"/>
    <col min="1025" max="1025" width="13.88671875" style="83" customWidth="1"/>
    <col min="1026" max="1026" width="25.33203125" style="83" customWidth="1"/>
    <col min="1027" max="1027" width="4.6640625" style="83" customWidth="1"/>
    <col min="1028" max="1028" width="4.88671875" style="83" customWidth="1"/>
    <col min="1029" max="1029" width="4.6640625" style="83" customWidth="1"/>
    <col min="1030" max="1030" width="14.44140625" style="83" customWidth="1"/>
    <col min="1031" max="1031" width="11.33203125" style="83" customWidth="1"/>
    <col min="1032" max="1032" width="9.88671875" style="83" customWidth="1"/>
    <col min="1033" max="1033" width="11.44140625" style="83" bestFit="1" customWidth="1"/>
    <col min="1034" max="1034" width="8.6640625" style="83" customWidth="1"/>
    <col min="1035" max="1035" width="17.21875" style="83" customWidth="1"/>
    <col min="1036" max="1280" width="9" style="83"/>
    <col min="1281" max="1281" width="13.88671875" style="83" customWidth="1"/>
    <col min="1282" max="1282" width="25.33203125" style="83" customWidth="1"/>
    <col min="1283" max="1283" width="4.6640625" style="83" customWidth="1"/>
    <col min="1284" max="1284" width="4.88671875" style="83" customWidth="1"/>
    <col min="1285" max="1285" width="4.6640625" style="83" customWidth="1"/>
    <col min="1286" max="1286" width="14.44140625" style="83" customWidth="1"/>
    <col min="1287" max="1287" width="11.33203125" style="83" customWidth="1"/>
    <col min="1288" max="1288" width="9.88671875" style="83" customWidth="1"/>
    <col min="1289" max="1289" width="11.44140625" style="83" bestFit="1" customWidth="1"/>
    <col min="1290" max="1290" width="8.6640625" style="83" customWidth="1"/>
    <col min="1291" max="1291" width="17.21875" style="83" customWidth="1"/>
    <col min="1292" max="1536" width="9" style="83"/>
    <col min="1537" max="1537" width="13.88671875" style="83" customWidth="1"/>
    <col min="1538" max="1538" width="25.33203125" style="83" customWidth="1"/>
    <col min="1539" max="1539" width="4.6640625" style="83" customWidth="1"/>
    <col min="1540" max="1540" width="4.88671875" style="83" customWidth="1"/>
    <col min="1541" max="1541" width="4.6640625" style="83" customWidth="1"/>
    <col min="1542" max="1542" width="14.44140625" style="83" customWidth="1"/>
    <col min="1543" max="1543" width="11.33203125" style="83" customWidth="1"/>
    <col min="1544" max="1544" width="9.88671875" style="83" customWidth="1"/>
    <col min="1545" max="1545" width="11.44140625" style="83" bestFit="1" customWidth="1"/>
    <col min="1546" max="1546" width="8.6640625" style="83" customWidth="1"/>
    <col min="1547" max="1547" width="17.21875" style="83" customWidth="1"/>
    <col min="1548" max="1792" width="9" style="83"/>
    <col min="1793" max="1793" width="13.88671875" style="83" customWidth="1"/>
    <col min="1794" max="1794" width="25.33203125" style="83" customWidth="1"/>
    <col min="1795" max="1795" width="4.6640625" style="83" customWidth="1"/>
    <col min="1796" max="1796" width="4.88671875" style="83" customWidth="1"/>
    <col min="1797" max="1797" width="4.6640625" style="83" customWidth="1"/>
    <col min="1798" max="1798" width="14.44140625" style="83" customWidth="1"/>
    <col min="1799" max="1799" width="11.33203125" style="83" customWidth="1"/>
    <col min="1800" max="1800" width="9.88671875" style="83" customWidth="1"/>
    <col min="1801" max="1801" width="11.44140625" style="83" bestFit="1" customWidth="1"/>
    <col min="1802" max="1802" width="8.6640625" style="83" customWidth="1"/>
    <col min="1803" max="1803" width="17.21875" style="83" customWidth="1"/>
    <col min="1804" max="2048" width="9" style="83"/>
    <col min="2049" max="2049" width="13.88671875" style="83" customWidth="1"/>
    <col min="2050" max="2050" width="25.33203125" style="83" customWidth="1"/>
    <col min="2051" max="2051" width="4.6640625" style="83" customWidth="1"/>
    <col min="2052" max="2052" width="4.88671875" style="83" customWidth="1"/>
    <col min="2053" max="2053" width="4.6640625" style="83" customWidth="1"/>
    <col min="2054" max="2054" width="14.44140625" style="83" customWidth="1"/>
    <col min="2055" max="2055" width="11.33203125" style="83" customWidth="1"/>
    <col min="2056" max="2056" width="9.88671875" style="83" customWidth="1"/>
    <col min="2057" max="2057" width="11.44140625" style="83" bestFit="1" customWidth="1"/>
    <col min="2058" max="2058" width="8.6640625" style="83" customWidth="1"/>
    <col min="2059" max="2059" width="17.21875" style="83" customWidth="1"/>
    <col min="2060" max="2304" width="9" style="83"/>
    <col min="2305" max="2305" width="13.88671875" style="83" customWidth="1"/>
    <col min="2306" max="2306" width="25.33203125" style="83" customWidth="1"/>
    <col min="2307" max="2307" width="4.6640625" style="83" customWidth="1"/>
    <col min="2308" max="2308" width="4.88671875" style="83" customWidth="1"/>
    <col min="2309" max="2309" width="4.6640625" style="83" customWidth="1"/>
    <col min="2310" max="2310" width="14.44140625" style="83" customWidth="1"/>
    <col min="2311" max="2311" width="11.33203125" style="83" customWidth="1"/>
    <col min="2312" max="2312" width="9.88671875" style="83" customWidth="1"/>
    <col min="2313" max="2313" width="11.44140625" style="83" bestFit="1" customWidth="1"/>
    <col min="2314" max="2314" width="8.6640625" style="83" customWidth="1"/>
    <col min="2315" max="2315" width="17.21875" style="83" customWidth="1"/>
    <col min="2316" max="2560" width="9" style="83"/>
    <col min="2561" max="2561" width="13.88671875" style="83" customWidth="1"/>
    <col min="2562" max="2562" width="25.33203125" style="83" customWidth="1"/>
    <col min="2563" max="2563" width="4.6640625" style="83" customWidth="1"/>
    <col min="2564" max="2564" width="4.88671875" style="83" customWidth="1"/>
    <col min="2565" max="2565" width="4.6640625" style="83" customWidth="1"/>
    <col min="2566" max="2566" width="14.44140625" style="83" customWidth="1"/>
    <col min="2567" max="2567" width="11.33203125" style="83" customWidth="1"/>
    <col min="2568" max="2568" width="9.88671875" style="83" customWidth="1"/>
    <col min="2569" max="2569" width="11.44140625" style="83" bestFit="1" customWidth="1"/>
    <col min="2570" max="2570" width="8.6640625" style="83" customWidth="1"/>
    <col min="2571" max="2571" width="17.21875" style="83" customWidth="1"/>
    <col min="2572" max="2816" width="9" style="83"/>
    <col min="2817" max="2817" width="13.88671875" style="83" customWidth="1"/>
    <col min="2818" max="2818" width="25.33203125" style="83" customWidth="1"/>
    <col min="2819" max="2819" width="4.6640625" style="83" customWidth="1"/>
    <col min="2820" max="2820" width="4.88671875" style="83" customWidth="1"/>
    <col min="2821" max="2821" width="4.6640625" style="83" customWidth="1"/>
    <col min="2822" max="2822" width="14.44140625" style="83" customWidth="1"/>
    <col min="2823" max="2823" width="11.33203125" style="83" customWidth="1"/>
    <col min="2824" max="2824" width="9.88671875" style="83" customWidth="1"/>
    <col min="2825" max="2825" width="11.44140625" style="83" bestFit="1" customWidth="1"/>
    <col min="2826" max="2826" width="8.6640625" style="83" customWidth="1"/>
    <col min="2827" max="2827" width="17.21875" style="83" customWidth="1"/>
    <col min="2828" max="3072" width="9" style="83"/>
    <col min="3073" max="3073" width="13.88671875" style="83" customWidth="1"/>
    <col min="3074" max="3074" width="25.33203125" style="83" customWidth="1"/>
    <col min="3075" max="3075" width="4.6640625" style="83" customWidth="1"/>
    <col min="3076" max="3076" width="4.88671875" style="83" customWidth="1"/>
    <col min="3077" max="3077" width="4.6640625" style="83" customWidth="1"/>
    <col min="3078" max="3078" width="14.44140625" style="83" customWidth="1"/>
    <col min="3079" max="3079" width="11.33203125" style="83" customWidth="1"/>
    <col min="3080" max="3080" width="9.88671875" style="83" customWidth="1"/>
    <col min="3081" max="3081" width="11.44140625" style="83" bestFit="1" customWidth="1"/>
    <col min="3082" max="3082" width="8.6640625" style="83" customWidth="1"/>
    <col min="3083" max="3083" width="17.21875" style="83" customWidth="1"/>
    <col min="3084" max="3328" width="9" style="83"/>
    <col min="3329" max="3329" width="13.88671875" style="83" customWidth="1"/>
    <col min="3330" max="3330" width="25.33203125" style="83" customWidth="1"/>
    <col min="3331" max="3331" width="4.6640625" style="83" customWidth="1"/>
    <col min="3332" max="3332" width="4.88671875" style="83" customWidth="1"/>
    <col min="3333" max="3333" width="4.6640625" style="83" customWidth="1"/>
    <col min="3334" max="3334" width="14.44140625" style="83" customWidth="1"/>
    <col min="3335" max="3335" width="11.33203125" style="83" customWidth="1"/>
    <col min="3336" max="3336" width="9.88671875" style="83" customWidth="1"/>
    <col min="3337" max="3337" width="11.44140625" style="83" bestFit="1" customWidth="1"/>
    <col min="3338" max="3338" width="8.6640625" style="83" customWidth="1"/>
    <col min="3339" max="3339" width="17.21875" style="83" customWidth="1"/>
    <col min="3340" max="3584" width="9" style="83"/>
    <col min="3585" max="3585" width="13.88671875" style="83" customWidth="1"/>
    <col min="3586" max="3586" width="25.33203125" style="83" customWidth="1"/>
    <col min="3587" max="3587" width="4.6640625" style="83" customWidth="1"/>
    <col min="3588" max="3588" width="4.88671875" style="83" customWidth="1"/>
    <col min="3589" max="3589" width="4.6640625" style="83" customWidth="1"/>
    <col min="3590" max="3590" width="14.44140625" style="83" customWidth="1"/>
    <col min="3591" max="3591" width="11.33203125" style="83" customWidth="1"/>
    <col min="3592" max="3592" width="9.88671875" style="83" customWidth="1"/>
    <col min="3593" max="3593" width="11.44140625" style="83" bestFit="1" customWidth="1"/>
    <col min="3594" max="3594" width="8.6640625" style="83" customWidth="1"/>
    <col min="3595" max="3595" width="17.21875" style="83" customWidth="1"/>
    <col min="3596" max="3840" width="9" style="83"/>
    <col min="3841" max="3841" width="13.88671875" style="83" customWidth="1"/>
    <col min="3842" max="3842" width="25.33203125" style="83" customWidth="1"/>
    <col min="3843" max="3843" width="4.6640625" style="83" customWidth="1"/>
    <col min="3844" max="3844" width="4.88671875" style="83" customWidth="1"/>
    <col min="3845" max="3845" width="4.6640625" style="83" customWidth="1"/>
    <col min="3846" max="3846" width="14.44140625" style="83" customWidth="1"/>
    <col min="3847" max="3847" width="11.33203125" style="83" customWidth="1"/>
    <col min="3848" max="3848" width="9.88671875" style="83" customWidth="1"/>
    <col min="3849" max="3849" width="11.44140625" style="83" bestFit="1" customWidth="1"/>
    <col min="3850" max="3850" width="8.6640625" style="83" customWidth="1"/>
    <col min="3851" max="3851" width="17.21875" style="83" customWidth="1"/>
    <col min="3852" max="4096" width="9" style="83"/>
    <col min="4097" max="4097" width="13.88671875" style="83" customWidth="1"/>
    <col min="4098" max="4098" width="25.33203125" style="83" customWidth="1"/>
    <col min="4099" max="4099" width="4.6640625" style="83" customWidth="1"/>
    <col min="4100" max="4100" width="4.88671875" style="83" customWidth="1"/>
    <col min="4101" max="4101" width="4.6640625" style="83" customWidth="1"/>
    <col min="4102" max="4102" width="14.44140625" style="83" customWidth="1"/>
    <col min="4103" max="4103" width="11.33203125" style="83" customWidth="1"/>
    <col min="4104" max="4104" width="9.88671875" style="83" customWidth="1"/>
    <col min="4105" max="4105" width="11.44140625" style="83" bestFit="1" customWidth="1"/>
    <col min="4106" max="4106" width="8.6640625" style="83" customWidth="1"/>
    <col min="4107" max="4107" width="17.21875" style="83" customWidth="1"/>
    <col min="4108" max="4352" width="9" style="83"/>
    <col min="4353" max="4353" width="13.88671875" style="83" customWidth="1"/>
    <col min="4354" max="4354" width="25.33203125" style="83" customWidth="1"/>
    <col min="4355" max="4355" width="4.6640625" style="83" customWidth="1"/>
    <col min="4356" max="4356" width="4.88671875" style="83" customWidth="1"/>
    <col min="4357" max="4357" width="4.6640625" style="83" customWidth="1"/>
    <col min="4358" max="4358" width="14.44140625" style="83" customWidth="1"/>
    <col min="4359" max="4359" width="11.33203125" style="83" customWidth="1"/>
    <col min="4360" max="4360" width="9.88671875" style="83" customWidth="1"/>
    <col min="4361" max="4361" width="11.44140625" style="83" bestFit="1" customWidth="1"/>
    <col min="4362" max="4362" width="8.6640625" style="83" customWidth="1"/>
    <col min="4363" max="4363" width="17.21875" style="83" customWidth="1"/>
    <col min="4364" max="4608" width="9" style="83"/>
    <col min="4609" max="4609" width="13.88671875" style="83" customWidth="1"/>
    <col min="4610" max="4610" width="25.33203125" style="83" customWidth="1"/>
    <col min="4611" max="4611" width="4.6640625" style="83" customWidth="1"/>
    <col min="4612" max="4612" width="4.88671875" style="83" customWidth="1"/>
    <col min="4613" max="4613" width="4.6640625" style="83" customWidth="1"/>
    <col min="4614" max="4614" width="14.44140625" style="83" customWidth="1"/>
    <col min="4615" max="4615" width="11.33203125" style="83" customWidth="1"/>
    <col min="4616" max="4616" width="9.88671875" style="83" customWidth="1"/>
    <col min="4617" max="4617" width="11.44140625" style="83" bestFit="1" customWidth="1"/>
    <col min="4618" max="4618" width="8.6640625" style="83" customWidth="1"/>
    <col min="4619" max="4619" width="17.21875" style="83" customWidth="1"/>
    <col min="4620" max="4864" width="9" style="83"/>
    <col min="4865" max="4865" width="13.88671875" style="83" customWidth="1"/>
    <col min="4866" max="4866" width="25.33203125" style="83" customWidth="1"/>
    <col min="4867" max="4867" width="4.6640625" style="83" customWidth="1"/>
    <col min="4868" max="4868" width="4.88671875" style="83" customWidth="1"/>
    <col min="4869" max="4869" width="4.6640625" style="83" customWidth="1"/>
    <col min="4870" max="4870" width="14.44140625" style="83" customWidth="1"/>
    <col min="4871" max="4871" width="11.33203125" style="83" customWidth="1"/>
    <col min="4872" max="4872" width="9.88671875" style="83" customWidth="1"/>
    <col min="4873" max="4873" width="11.44140625" style="83" bestFit="1" customWidth="1"/>
    <col min="4874" max="4874" width="8.6640625" style="83" customWidth="1"/>
    <col min="4875" max="4875" width="17.21875" style="83" customWidth="1"/>
    <col min="4876" max="5120" width="9" style="83"/>
    <col min="5121" max="5121" width="13.88671875" style="83" customWidth="1"/>
    <col min="5122" max="5122" width="25.33203125" style="83" customWidth="1"/>
    <col min="5123" max="5123" width="4.6640625" style="83" customWidth="1"/>
    <col min="5124" max="5124" width="4.88671875" style="83" customWidth="1"/>
    <col min="5125" max="5125" width="4.6640625" style="83" customWidth="1"/>
    <col min="5126" max="5126" width="14.44140625" style="83" customWidth="1"/>
    <col min="5127" max="5127" width="11.33203125" style="83" customWidth="1"/>
    <col min="5128" max="5128" width="9.88671875" style="83" customWidth="1"/>
    <col min="5129" max="5129" width="11.44140625" style="83" bestFit="1" customWidth="1"/>
    <col min="5130" max="5130" width="8.6640625" style="83" customWidth="1"/>
    <col min="5131" max="5131" width="17.21875" style="83" customWidth="1"/>
    <col min="5132" max="5376" width="9" style="83"/>
    <col min="5377" max="5377" width="13.88671875" style="83" customWidth="1"/>
    <col min="5378" max="5378" width="25.33203125" style="83" customWidth="1"/>
    <col min="5379" max="5379" width="4.6640625" style="83" customWidth="1"/>
    <col min="5380" max="5380" width="4.88671875" style="83" customWidth="1"/>
    <col min="5381" max="5381" width="4.6640625" style="83" customWidth="1"/>
    <col min="5382" max="5382" width="14.44140625" style="83" customWidth="1"/>
    <col min="5383" max="5383" width="11.33203125" style="83" customWidth="1"/>
    <col min="5384" max="5384" width="9.88671875" style="83" customWidth="1"/>
    <col min="5385" max="5385" width="11.44140625" style="83" bestFit="1" customWidth="1"/>
    <col min="5386" max="5386" width="8.6640625" style="83" customWidth="1"/>
    <col min="5387" max="5387" width="17.21875" style="83" customWidth="1"/>
    <col min="5388" max="5632" width="9" style="83"/>
    <col min="5633" max="5633" width="13.88671875" style="83" customWidth="1"/>
    <col min="5634" max="5634" width="25.33203125" style="83" customWidth="1"/>
    <col min="5635" max="5635" width="4.6640625" style="83" customWidth="1"/>
    <col min="5636" max="5636" width="4.88671875" style="83" customWidth="1"/>
    <col min="5637" max="5637" width="4.6640625" style="83" customWidth="1"/>
    <col min="5638" max="5638" width="14.44140625" style="83" customWidth="1"/>
    <col min="5639" max="5639" width="11.33203125" style="83" customWidth="1"/>
    <col min="5640" max="5640" width="9.88671875" style="83" customWidth="1"/>
    <col min="5641" max="5641" width="11.44140625" style="83" bestFit="1" customWidth="1"/>
    <col min="5642" max="5642" width="8.6640625" style="83" customWidth="1"/>
    <col min="5643" max="5643" width="17.21875" style="83" customWidth="1"/>
    <col min="5644" max="5888" width="9" style="83"/>
    <col min="5889" max="5889" width="13.88671875" style="83" customWidth="1"/>
    <col min="5890" max="5890" width="25.33203125" style="83" customWidth="1"/>
    <col min="5891" max="5891" width="4.6640625" style="83" customWidth="1"/>
    <col min="5892" max="5892" width="4.88671875" style="83" customWidth="1"/>
    <col min="5893" max="5893" width="4.6640625" style="83" customWidth="1"/>
    <col min="5894" max="5894" width="14.44140625" style="83" customWidth="1"/>
    <col min="5895" max="5895" width="11.33203125" style="83" customWidth="1"/>
    <col min="5896" max="5896" width="9.88671875" style="83" customWidth="1"/>
    <col min="5897" max="5897" width="11.44140625" style="83" bestFit="1" customWidth="1"/>
    <col min="5898" max="5898" width="8.6640625" style="83" customWidth="1"/>
    <col min="5899" max="5899" width="17.21875" style="83" customWidth="1"/>
    <col min="5900" max="6144" width="9" style="83"/>
    <col min="6145" max="6145" width="13.88671875" style="83" customWidth="1"/>
    <col min="6146" max="6146" width="25.33203125" style="83" customWidth="1"/>
    <col min="6147" max="6147" width="4.6640625" style="83" customWidth="1"/>
    <col min="6148" max="6148" width="4.88671875" style="83" customWidth="1"/>
    <col min="6149" max="6149" width="4.6640625" style="83" customWidth="1"/>
    <col min="6150" max="6150" width="14.44140625" style="83" customWidth="1"/>
    <col min="6151" max="6151" width="11.33203125" style="83" customWidth="1"/>
    <col min="6152" max="6152" width="9.88671875" style="83" customWidth="1"/>
    <col min="6153" max="6153" width="11.44140625" style="83" bestFit="1" customWidth="1"/>
    <col min="6154" max="6154" width="8.6640625" style="83" customWidth="1"/>
    <col min="6155" max="6155" width="17.21875" style="83" customWidth="1"/>
    <col min="6156" max="6400" width="9" style="83"/>
    <col min="6401" max="6401" width="13.88671875" style="83" customWidth="1"/>
    <col min="6402" max="6402" width="25.33203125" style="83" customWidth="1"/>
    <col min="6403" max="6403" width="4.6640625" style="83" customWidth="1"/>
    <col min="6404" max="6404" width="4.88671875" style="83" customWidth="1"/>
    <col min="6405" max="6405" width="4.6640625" style="83" customWidth="1"/>
    <col min="6406" max="6406" width="14.44140625" style="83" customWidth="1"/>
    <col min="6407" max="6407" width="11.33203125" style="83" customWidth="1"/>
    <col min="6408" max="6408" width="9.88671875" style="83" customWidth="1"/>
    <col min="6409" max="6409" width="11.44140625" style="83" bestFit="1" customWidth="1"/>
    <col min="6410" max="6410" width="8.6640625" style="83" customWidth="1"/>
    <col min="6411" max="6411" width="17.21875" style="83" customWidth="1"/>
    <col min="6412" max="6656" width="9" style="83"/>
    <col min="6657" max="6657" width="13.88671875" style="83" customWidth="1"/>
    <col min="6658" max="6658" width="25.33203125" style="83" customWidth="1"/>
    <col min="6659" max="6659" width="4.6640625" style="83" customWidth="1"/>
    <col min="6660" max="6660" width="4.88671875" style="83" customWidth="1"/>
    <col min="6661" max="6661" width="4.6640625" style="83" customWidth="1"/>
    <col min="6662" max="6662" width="14.44140625" style="83" customWidth="1"/>
    <col min="6663" max="6663" width="11.33203125" style="83" customWidth="1"/>
    <col min="6664" max="6664" width="9.88671875" style="83" customWidth="1"/>
    <col min="6665" max="6665" width="11.44140625" style="83" bestFit="1" customWidth="1"/>
    <col min="6666" max="6666" width="8.6640625" style="83" customWidth="1"/>
    <col min="6667" max="6667" width="17.21875" style="83" customWidth="1"/>
    <col min="6668" max="6912" width="9" style="83"/>
    <col min="6913" max="6913" width="13.88671875" style="83" customWidth="1"/>
    <col min="6914" max="6914" width="25.33203125" style="83" customWidth="1"/>
    <col min="6915" max="6915" width="4.6640625" style="83" customWidth="1"/>
    <col min="6916" max="6916" width="4.88671875" style="83" customWidth="1"/>
    <col min="6917" max="6917" width="4.6640625" style="83" customWidth="1"/>
    <col min="6918" max="6918" width="14.44140625" style="83" customWidth="1"/>
    <col min="6919" max="6919" width="11.33203125" style="83" customWidth="1"/>
    <col min="6920" max="6920" width="9.88671875" style="83" customWidth="1"/>
    <col min="6921" max="6921" width="11.44140625" style="83" bestFit="1" customWidth="1"/>
    <col min="6922" max="6922" width="8.6640625" style="83" customWidth="1"/>
    <col min="6923" max="6923" width="17.21875" style="83" customWidth="1"/>
    <col min="6924" max="7168" width="9" style="83"/>
    <col min="7169" max="7169" width="13.88671875" style="83" customWidth="1"/>
    <col min="7170" max="7170" width="25.33203125" style="83" customWidth="1"/>
    <col min="7171" max="7171" width="4.6640625" style="83" customWidth="1"/>
    <col min="7172" max="7172" width="4.88671875" style="83" customWidth="1"/>
    <col min="7173" max="7173" width="4.6640625" style="83" customWidth="1"/>
    <col min="7174" max="7174" width="14.44140625" style="83" customWidth="1"/>
    <col min="7175" max="7175" width="11.33203125" style="83" customWidth="1"/>
    <col min="7176" max="7176" width="9.88671875" style="83" customWidth="1"/>
    <col min="7177" max="7177" width="11.44140625" style="83" bestFit="1" customWidth="1"/>
    <col min="7178" max="7178" width="8.6640625" style="83" customWidth="1"/>
    <col min="7179" max="7179" width="17.21875" style="83" customWidth="1"/>
    <col min="7180" max="7424" width="9" style="83"/>
    <col min="7425" max="7425" width="13.88671875" style="83" customWidth="1"/>
    <col min="7426" max="7426" width="25.33203125" style="83" customWidth="1"/>
    <col min="7427" max="7427" width="4.6640625" style="83" customWidth="1"/>
    <col min="7428" max="7428" width="4.88671875" style="83" customWidth="1"/>
    <col min="7429" max="7429" width="4.6640625" style="83" customWidth="1"/>
    <col min="7430" max="7430" width="14.44140625" style="83" customWidth="1"/>
    <col min="7431" max="7431" width="11.33203125" style="83" customWidth="1"/>
    <col min="7432" max="7432" width="9.88671875" style="83" customWidth="1"/>
    <col min="7433" max="7433" width="11.44140625" style="83" bestFit="1" customWidth="1"/>
    <col min="7434" max="7434" width="8.6640625" style="83" customWidth="1"/>
    <col min="7435" max="7435" width="17.21875" style="83" customWidth="1"/>
    <col min="7436" max="7680" width="9" style="83"/>
    <col min="7681" max="7681" width="13.88671875" style="83" customWidth="1"/>
    <col min="7682" max="7682" width="25.33203125" style="83" customWidth="1"/>
    <col min="7683" max="7683" width="4.6640625" style="83" customWidth="1"/>
    <col min="7684" max="7684" width="4.88671875" style="83" customWidth="1"/>
    <col min="7685" max="7685" width="4.6640625" style="83" customWidth="1"/>
    <col min="7686" max="7686" width="14.44140625" style="83" customWidth="1"/>
    <col min="7687" max="7687" width="11.33203125" style="83" customWidth="1"/>
    <col min="7688" max="7688" width="9.88671875" style="83" customWidth="1"/>
    <col min="7689" max="7689" width="11.44140625" style="83" bestFit="1" customWidth="1"/>
    <col min="7690" max="7690" width="8.6640625" style="83" customWidth="1"/>
    <col min="7691" max="7691" width="17.21875" style="83" customWidth="1"/>
    <col min="7692" max="7936" width="9" style="83"/>
    <col min="7937" max="7937" width="13.88671875" style="83" customWidth="1"/>
    <col min="7938" max="7938" width="25.33203125" style="83" customWidth="1"/>
    <col min="7939" max="7939" width="4.6640625" style="83" customWidth="1"/>
    <col min="7940" max="7940" width="4.88671875" style="83" customWidth="1"/>
    <col min="7941" max="7941" width="4.6640625" style="83" customWidth="1"/>
    <col min="7942" max="7942" width="14.44140625" style="83" customWidth="1"/>
    <col min="7943" max="7943" width="11.33203125" style="83" customWidth="1"/>
    <col min="7944" max="7944" width="9.88671875" style="83" customWidth="1"/>
    <col min="7945" max="7945" width="11.44140625" style="83" bestFit="1" customWidth="1"/>
    <col min="7946" max="7946" width="8.6640625" style="83" customWidth="1"/>
    <col min="7947" max="7947" width="17.21875" style="83" customWidth="1"/>
    <col min="7948" max="8192" width="9" style="83"/>
    <col min="8193" max="8193" width="13.88671875" style="83" customWidth="1"/>
    <col min="8194" max="8194" width="25.33203125" style="83" customWidth="1"/>
    <col min="8195" max="8195" width="4.6640625" style="83" customWidth="1"/>
    <col min="8196" max="8196" width="4.88671875" style="83" customWidth="1"/>
    <col min="8197" max="8197" width="4.6640625" style="83" customWidth="1"/>
    <col min="8198" max="8198" width="14.44140625" style="83" customWidth="1"/>
    <col min="8199" max="8199" width="11.33203125" style="83" customWidth="1"/>
    <col min="8200" max="8200" width="9.88671875" style="83" customWidth="1"/>
    <col min="8201" max="8201" width="11.44140625" style="83" bestFit="1" customWidth="1"/>
    <col min="8202" max="8202" width="8.6640625" style="83" customWidth="1"/>
    <col min="8203" max="8203" width="17.21875" style="83" customWidth="1"/>
    <col min="8204" max="8448" width="9" style="83"/>
    <col min="8449" max="8449" width="13.88671875" style="83" customWidth="1"/>
    <col min="8450" max="8450" width="25.33203125" style="83" customWidth="1"/>
    <col min="8451" max="8451" width="4.6640625" style="83" customWidth="1"/>
    <col min="8452" max="8452" width="4.88671875" style="83" customWidth="1"/>
    <col min="8453" max="8453" width="4.6640625" style="83" customWidth="1"/>
    <col min="8454" max="8454" width="14.44140625" style="83" customWidth="1"/>
    <col min="8455" max="8455" width="11.33203125" style="83" customWidth="1"/>
    <col min="8456" max="8456" width="9.88671875" style="83" customWidth="1"/>
    <col min="8457" max="8457" width="11.44140625" style="83" bestFit="1" customWidth="1"/>
    <col min="8458" max="8458" width="8.6640625" style="83" customWidth="1"/>
    <col min="8459" max="8459" width="17.21875" style="83" customWidth="1"/>
    <col min="8460" max="8704" width="9" style="83"/>
    <col min="8705" max="8705" width="13.88671875" style="83" customWidth="1"/>
    <col min="8706" max="8706" width="25.33203125" style="83" customWidth="1"/>
    <col min="8707" max="8707" width="4.6640625" style="83" customWidth="1"/>
    <col min="8708" max="8708" width="4.88671875" style="83" customWidth="1"/>
    <col min="8709" max="8709" width="4.6640625" style="83" customWidth="1"/>
    <col min="8710" max="8710" width="14.44140625" style="83" customWidth="1"/>
    <col min="8711" max="8711" width="11.33203125" style="83" customWidth="1"/>
    <col min="8712" max="8712" width="9.88671875" style="83" customWidth="1"/>
    <col min="8713" max="8713" width="11.44140625" style="83" bestFit="1" customWidth="1"/>
    <col min="8714" max="8714" width="8.6640625" style="83" customWidth="1"/>
    <col min="8715" max="8715" width="17.21875" style="83" customWidth="1"/>
    <col min="8716" max="8960" width="9" style="83"/>
    <col min="8961" max="8961" width="13.88671875" style="83" customWidth="1"/>
    <col min="8962" max="8962" width="25.33203125" style="83" customWidth="1"/>
    <col min="8963" max="8963" width="4.6640625" style="83" customWidth="1"/>
    <col min="8964" max="8964" width="4.88671875" style="83" customWidth="1"/>
    <col min="8965" max="8965" width="4.6640625" style="83" customWidth="1"/>
    <col min="8966" max="8966" width="14.44140625" style="83" customWidth="1"/>
    <col min="8967" max="8967" width="11.33203125" style="83" customWidth="1"/>
    <col min="8968" max="8968" width="9.88671875" style="83" customWidth="1"/>
    <col min="8969" max="8969" width="11.44140625" style="83" bestFit="1" customWidth="1"/>
    <col min="8970" max="8970" width="8.6640625" style="83" customWidth="1"/>
    <col min="8971" max="8971" width="17.21875" style="83" customWidth="1"/>
    <col min="8972" max="9216" width="9" style="83"/>
    <col min="9217" max="9217" width="13.88671875" style="83" customWidth="1"/>
    <col min="9218" max="9218" width="25.33203125" style="83" customWidth="1"/>
    <col min="9219" max="9219" width="4.6640625" style="83" customWidth="1"/>
    <col min="9220" max="9220" width="4.88671875" style="83" customWidth="1"/>
    <col min="9221" max="9221" width="4.6640625" style="83" customWidth="1"/>
    <col min="9222" max="9222" width="14.44140625" style="83" customWidth="1"/>
    <col min="9223" max="9223" width="11.33203125" style="83" customWidth="1"/>
    <col min="9224" max="9224" width="9.88671875" style="83" customWidth="1"/>
    <col min="9225" max="9225" width="11.44140625" style="83" bestFit="1" customWidth="1"/>
    <col min="9226" max="9226" width="8.6640625" style="83" customWidth="1"/>
    <col min="9227" max="9227" width="17.21875" style="83" customWidth="1"/>
    <col min="9228" max="9472" width="9" style="83"/>
    <col min="9473" max="9473" width="13.88671875" style="83" customWidth="1"/>
    <col min="9474" max="9474" width="25.33203125" style="83" customWidth="1"/>
    <col min="9475" max="9475" width="4.6640625" style="83" customWidth="1"/>
    <col min="9476" max="9476" width="4.88671875" style="83" customWidth="1"/>
    <col min="9477" max="9477" width="4.6640625" style="83" customWidth="1"/>
    <col min="9478" max="9478" width="14.44140625" style="83" customWidth="1"/>
    <col min="9479" max="9479" width="11.33203125" style="83" customWidth="1"/>
    <col min="9480" max="9480" width="9.88671875" style="83" customWidth="1"/>
    <col min="9481" max="9481" width="11.44140625" style="83" bestFit="1" customWidth="1"/>
    <col min="9482" max="9482" width="8.6640625" style="83" customWidth="1"/>
    <col min="9483" max="9483" width="17.21875" style="83" customWidth="1"/>
    <col min="9484" max="9728" width="9" style="83"/>
    <col min="9729" max="9729" width="13.88671875" style="83" customWidth="1"/>
    <col min="9730" max="9730" width="25.33203125" style="83" customWidth="1"/>
    <col min="9731" max="9731" width="4.6640625" style="83" customWidth="1"/>
    <col min="9732" max="9732" width="4.88671875" style="83" customWidth="1"/>
    <col min="9733" max="9733" width="4.6640625" style="83" customWidth="1"/>
    <col min="9734" max="9734" width="14.44140625" style="83" customWidth="1"/>
    <col min="9735" max="9735" width="11.33203125" style="83" customWidth="1"/>
    <col min="9736" max="9736" width="9.88671875" style="83" customWidth="1"/>
    <col min="9737" max="9737" width="11.44140625" style="83" bestFit="1" customWidth="1"/>
    <col min="9738" max="9738" width="8.6640625" style="83" customWidth="1"/>
    <col min="9739" max="9739" width="17.21875" style="83" customWidth="1"/>
    <col min="9740" max="9984" width="9" style="83"/>
    <col min="9985" max="9985" width="13.88671875" style="83" customWidth="1"/>
    <col min="9986" max="9986" width="25.33203125" style="83" customWidth="1"/>
    <col min="9987" max="9987" width="4.6640625" style="83" customWidth="1"/>
    <col min="9988" max="9988" width="4.88671875" style="83" customWidth="1"/>
    <col min="9989" max="9989" width="4.6640625" style="83" customWidth="1"/>
    <col min="9990" max="9990" width="14.44140625" style="83" customWidth="1"/>
    <col min="9991" max="9991" width="11.33203125" style="83" customWidth="1"/>
    <col min="9992" max="9992" width="9.88671875" style="83" customWidth="1"/>
    <col min="9993" max="9993" width="11.44140625" style="83" bestFit="1" customWidth="1"/>
    <col min="9994" max="9994" width="8.6640625" style="83" customWidth="1"/>
    <col min="9995" max="9995" width="17.21875" style="83" customWidth="1"/>
    <col min="9996" max="10240" width="9" style="83"/>
    <col min="10241" max="10241" width="13.88671875" style="83" customWidth="1"/>
    <col min="10242" max="10242" width="25.33203125" style="83" customWidth="1"/>
    <col min="10243" max="10243" width="4.6640625" style="83" customWidth="1"/>
    <col min="10244" max="10244" width="4.88671875" style="83" customWidth="1"/>
    <col min="10245" max="10245" width="4.6640625" style="83" customWidth="1"/>
    <col min="10246" max="10246" width="14.44140625" style="83" customWidth="1"/>
    <col min="10247" max="10247" width="11.33203125" style="83" customWidth="1"/>
    <col min="10248" max="10248" width="9.88671875" style="83" customWidth="1"/>
    <col min="10249" max="10249" width="11.44140625" style="83" bestFit="1" customWidth="1"/>
    <col min="10250" max="10250" width="8.6640625" style="83" customWidth="1"/>
    <col min="10251" max="10251" width="17.21875" style="83" customWidth="1"/>
    <col min="10252" max="10496" width="9" style="83"/>
    <col min="10497" max="10497" width="13.88671875" style="83" customWidth="1"/>
    <col min="10498" max="10498" width="25.33203125" style="83" customWidth="1"/>
    <col min="10499" max="10499" width="4.6640625" style="83" customWidth="1"/>
    <col min="10500" max="10500" width="4.88671875" style="83" customWidth="1"/>
    <col min="10501" max="10501" width="4.6640625" style="83" customWidth="1"/>
    <col min="10502" max="10502" width="14.44140625" style="83" customWidth="1"/>
    <col min="10503" max="10503" width="11.33203125" style="83" customWidth="1"/>
    <col min="10504" max="10504" width="9.88671875" style="83" customWidth="1"/>
    <col min="10505" max="10505" width="11.44140625" style="83" bestFit="1" customWidth="1"/>
    <col min="10506" max="10506" width="8.6640625" style="83" customWidth="1"/>
    <col min="10507" max="10507" width="17.21875" style="83" customWidth="1"/>
    <col min="10508" max="10752" width="9" style="83"/>
    <col min="10753" max="10753" width="13.88671875" style="83" customWidth="1"/>
    <col min="10754" max="10754" width="25.33203125" style="83" customWidth="1"/>
    <col min="10755" max="10755" width="4.6640625" style="83" customWidth="1"/>
    <col min="10756" max="10756" width="4.88671875" style="83" customWidth="1"/>
    <col min="10757" max="10757" width="4.6640625" style="83" customWidth="1"/>
    <col min="10758" max="10758" width="14.44140625" style="83" customWidth="1"/>
    <col min="10759" max="10759" width="11.33203125" style="83" customWidth="1"/>
    <col min="10760" max="10760" width="9.88671875" style="83" customWidth="1"/>
    <col min="10761" max="10761" width="11.44140625" style="83" bestFit="1" customWidth="1"/>
    <col min="10762" max="10762" width="8.6640625" style="83" customWidth="1"/>
    <col min="10763" max="10763" width="17.21875" style="83" customWidth="1"/>
    <col min="10764" max="11008" width="9" style="83"/>
    <col min="11009" max="11009" width="13.88671875" style="83" customWidth="1"/>
    <col min="11010" max="11010" width="25.33203125" style="83" customWidth="1"/>
    <col min="11011" max="11011" width="4.6640625" style="83" customWidth="1"/>
    <col min="11012" max="11012" width="4.88671875" style="83" customWidth="1"/>
    <col min="11013" max="11013" width="4.6640625" style="83" customWidth="1"/>
    <col min="11014" max="11014" width="14.44140625" style="83" customWidth="1"/>
    <col min="11015" max="11015" width="11.33203125" style="83" customWidth="1"/>
    <col min="11016" max="11016" width="9.88671875" style="83" customWidth="1"/>
    <col min="11017" max="11017" width="11.44140625" style="83" bestFit="1" customWidth="1"/>
    <col min="11018" max="11018" width="8.6640625" style="83" customWidth="1"/>
    <col min="11019" max="11019" width="17.21875" style="83" customWidth="1"/>
    <col min="11020" max="11264" width="9" style="83"/>
    <col min="11265" max="11265" width="13.88671875" style="83" customWidth="1"/>
    <col min="11266" max="11266" width="25.33203125" style="83" customWidth="1"/>
    <col min="11267" max="11267" width="4.6640625" style="83" customWidth="1"/>
    <col min="11268" max="11268" width="4.88671875" style="83" customWidth="1"/>
    <col min="11269" max="11269" width="4.6640625" style="83" customWidth="1"/>
    <col min="11270" max="11270" width="14.44140625" style="83" customWidth="1"/>
    <col min="11271" max="11271" width="11.33203125" style="83" customWidth="1"/>
    <col min="11272" max="11272" width="9.88671875" style="83" customWidth="1"/>
    <col min="11273" max="11273" width="11.44140625" style="83" bestFit="1" customWidth="1"/>
    <col min="11274" max="11274" width="8.6640625" style="83" customWidth="1"/>
    <col min="11275" max="11275" width="17.21875" style="83" customWidth="1"/>
    <col min="11276" max="11520" width="9" style="83"/>
    <col min="11521" max="11521" width="13.88671875" style="83" customWidth="1"/>
    <col min="11522" max="11522" width="25.33203125" style="83" customWidth="1"/>
    <col min="11523" max="11523" width="4.6640625" style="83" customWidth="1"/>
    <col min="11524" max="11524" width="4.88671875" style="83" customWidth="1"/>
    <col min="11525" max="11525" width="4.6640625" style="83" customWidth="1"/>
    <col min="11526" max="11526" width="14.44140625" style="83" customWidth="1"/>
    <col min="11527" max="11527" width="11.33203125" style="83" customWidth="1"/>
    <col min="11528" max="11528" width="9.88671875" style="83" customWidth="1"/>
    <col min="11529" max="11529" width="11.44140625" style="83" bestFit="1" customWidth="1"/>
    <col min="11530" max="11530" width="8.6640625" style="83" customWidth="1"/>
    <col min="11531" max="11531" width="17.21875" style="83" customWidth="1"/>
    <col min="11532" max="11776" width="9" style="83"/>
    <col min="11777" max="11777" width="13.88671875" style="83" customWidth="1"/>
    <col min="11778" max="11778" width="25.33203125" style="83" customWidth="1"/>
    <col min="11779" max="11779" width="4.6640625" style="83" customWidth="1"/>
    <col min="11780" max="11780" width="4.88671875" style="83" customWidth="1"/>
    <col min="11781" max="11781" width="4.6640625" style="83" customWidth="1"/>
    <col min="11782" max="11782" width="14.44140625" style="83" customWidth="1"/>
    <col min="11783" max="11783" width="11.33203125" style="83" customWidth="1"/>
    <col min="11784" max="11784" width="9.88671875" style="83" customWidth="1"/>
    <col min="11785" max="11785" width="11.44140625" style="83" bestFit="1" customWidth="1"/>
    <col min="11786" max="11786" width="8.6640625" style="83" customWidth="1"/>
    <col min="11787" max="11787" width="17.21875" style="83" customWidth="1"/>
    <col min="11788" max="12032" width="9" style="83"/>
    <col min="12033" max="12033" width="13.88671875" style="83" customWidth="1"/>
    <col min="12034" max="12034" width="25.33203125" style="83" customWidth="1"/>
    <col min="12035" max="12035" width="4.6640625" style="83" customWidth="1"/>
    <col min="12036" max="12036" width="4.88671875" style="83" customWidth="1"/>
    <col min="12037" max="12037" width="4.6640625" style="83" customWidth="1"/>
    <col min="12038" max="12038" width="14.44140625" style="83" customWidth="1"/>
    <col min="12039" max="12039" width="11.33203125" style="83" customWidth="1"/>
    <col min="12040" max="12040" width="9.88671875" style="83" customWidth="1"/>
    <col min="12041" max="12041" width="11.44140625" style="83" bestFit="1" customWidth="1"/>
    <col min="12042" max="12042" width="8.6640625" style="83" customWidth="1"/>
    <col min="12043" max="12043" width="17.21875" style="83" customWidth="1"/>
    <col min="12044" max="12288" width="9" style="83"/>
    <col min="12289" max="12289" width="13.88671875" style="83" customWidth="1"/>
    <col min="12290" max="12290" width="25.33203125" style="83" customWidth="1"/>
    <col min="12291" max="12291" width="4.6640625" style="83" customWidth="1"/>
    <col min="12292" max="12292" width="4.88671875" style="83" customWidth="1"/>
    <col min="12293" max="12293" width="4.6640625" style="83" customWidth="1"/>
    <col min="12294" max="12294" width="14.44140625" style="83" customWidth="1"/>
    <col min="12295" max="12295" width="11.33203125" style="83" customWidth="1"/>
    <col min="12296" max="12296" width="9.88671875" style="83" customWidth="1"/>
    <col min="12297" max="12297" width="11.44140625" style="83" bestFit="1" customWidth="1"/>
    <col min="12298" max="12298" width="8.6640625" style="83" customWidth="1"/>
    <col min="12299" max="12299" width="17.21875" style="83" customWidth="1"/>
    <col min="12300" max="12544" width="9" style="83"/>
    <col min="12545" max="12545" width="13.88671875" style="83" customWidth="1"/>
    <col min="12546" max="12546" width="25.33203125" style="83" customWidth="1"/>
    <col min="12547" max="12547" width="4.6640625" style="83" customWidth="1"/>
    <col min="12548" max="12548" width="4.88671875" style="83" customWidth="1"/>
    <col min="12549" max="12549" width="4.6640625" style="83" customWidth="1"/>
    <col min="12550" max="12550" width="14.44140625" style="83" customWidth="1"/>
    <col min="12551" max="12551" width="11.33203125" style="83" customWidth="1"/>
    <col min="12552" max="12552" width="9.88671875" style="83" customWidth="1"/>
    <col min="12553" max="12553" width="11.44140625" style="83" bestFit="1" customWidth="1"/>
    <col min="12554" max="12554" width="8.6640625" style="83" customWidth="1"/>
    <col min="12555" max="12555" width="17.21875" style="83" customWidth="1"/>
    <col min="12556" max="12800" width="9" style="83"/>
    <col min="12801" max="12801" width="13.88671875" style="83" customWidth="1"/>
    <col min="12802" max="12802" width="25.33203125" style="83" customWidth="1"/>
    <col min="12803" max="12803" width="4.6640625" style="83" customWidth="1"/>
    <col min="12804" max="12804" width="4.88671875" style="83" customWidth="1"/>
    <col min="12805" max="12805" width="4.6640625" style="83" customWidth="1"/>
    <col min="12806" max="12806" width="14.44140625" style="83" customWidth="1"/>
    <col min="12807" max="12807" width="11.33203125" style="83" customWidth="1"/>
    <col min="12808" max="12808" width="9.88671875" style="83" customWidth="1"/>
    <col min="12809" max="12809" width="11.44140625" style="83" bestFit="1" customWidth="1"/>
    <col min="12810" max="12810" width="8.6640625" style="83" customWidth="1"/>
    <col min="12811" max="12811" width="17.21875" style="83" customWidth="1"/>
    <col min="12812" max="13056" width="9" style="83"/>
    <col min="13057" max="13057" width="13.88671875" style="83" customWidth="1"/>
    <col min="13058" max="13058" width="25.33203125" style="83" customWidth="1"/>
    <col min="13059" max="13059" width="4.6640625" style="83" customWidth="1"/>
    <col min="13060" max="13060" width="4.88671875" style="83" customWidth="1"/>
    <col min="13061" max="13061" width="4.6640625" style="83" customWidth="1"/>
    <col min="13062" max="13062" width="14.44140625" style="83" customWidth="1"/>
    <col min="13063" max="13063" width="11.33203125" style="83" customWidth="1"/>
    <col min="13064" max="13064" width="9.88671875" style="83" customWidth="1"/>
    <col min="13065" max="13065" width="11.44140625" style="83" bestFit="1" customWidth="1"/>
    <col min="13066" max="13066" width="8.6640625" style="83" customWidth="1"/>
    <col min="13067" max="13067" width="17.21875" style="83" customWidth="1"/>
    <col min="13068" max="13312" width="9" style="83"/>
    <col min="13313" max="13313" width="13.88671875" style="83" customWidth="1"/>
    <col min="13314" max="13314" width="25.33203125" style="83" customWidth="1"/>
    <col min="13315" max="13315" width="4.6640625" style="83" customWidth="1"/>
    <col min="13316" max="13316" width="4.88671875" style="83" customWidth="1"/>
    <col min="13317" max="13317" width="4.6640625" style="83" customWidth="1"/>
    <col min="13318" max="13318" width="14.44140625" style="83" customWidth="1"/>
    <col min="13319" max="13319" width="11.33203125" style="83" customWidth="1"/>
    <col min="13320" max="13320" width="9.88671875" style="83" customWidth="1"/>
    <col min="13321" max="13321" width="11.44140625" style="83" bestFit="1" customWidth="1"/>
    <col min="13322" max="13322" width="8.6640625" style="83" customWidth="1"/>
    <col min="13323" max="13323" width="17.21875" style="83" customWidth="1"/>
    <col min="13324" max="13568" width="9" style="83"/>
    <col min="13569" max="13569" width="13.88671875" style="83" customWidth="1"/>
    <col min="13570" max="13570" width="25.33203125" style="83" customWidth="1"/>
    <col min="13571" max="13571" width="4.6640625" style="83" customWidth="1"/>
    <col min="13572" max="13572" width="4.88671875" style="83" customWidth="1"/>
    <col min="13573" max="13573" width="4.6640625" style="83" customWidth="1"/>
    <col min="13574" max="13574" width="14.44140625" style="83" customWidth="1"/>
    <col min="13575" max="13575" width="11.33203125" style="83" customWidth="1"/>
    <col min="13576" max="13576" width="9.88671875" style="83" customWidth="1"/>
    <col min="13577" max="13577" width="11.44140625" style="83" bestFit="1" customWidth="1"/>
    <col min="13578" max="13578" width="8.6640625" style="83" customWidth="1"/>
    <col min="13579" max="13579" width="17.21875" style="83" customWidth="1"/>
    <col min="13580" max="13824" width="9" style="83"/>
    <col min="13825" max="13825" width="13.88671875" style="83" customWidth="1"/>
    <col min="13826" max="13826" width="25.33203125" style="83" customWidth="1"/>
    <col min="13827" max="13827" width="4.6640625" style="83" customWidth="1"/>
    <col min="13828" max="13828" width="4.88671875" style="83" customWidth="1"/>
    <col min="13829" max="13829" width="4.6640625" style="83" customWidth="1"/>
    <col min="13830" max="13830" width="14.44140625" style="83" customWidth="1"/>
    <col min="13831" max="13831" width="11.33203125" style="83" customWidth="1"/>
    <col min="13832" max="13832" width="9.88671875" style="83" customWidth="1"/>
    <col min="13833" max="13833" width="11.44140625" style="83" bestFit="1" customWidth="1"/>
    <col min="13834" max="13834" width="8.6640625" style="83" customWidth="1"/>
    <col min="13835" max="13835" width="17.21875" style="83" customWidth="1"/>
    <col min="13836" max="14080" width="9" style="83"/>
    <col min="14081" max="14081" width="13.88671875" style="83" customWidth="1"/>
    <col min="14082" max="14082" width="25.33203125" style="83" customWidth="1"/>
    <col min="14083" max="14083" width="4.6640625" style="83" customWidth="1"/>
    <col min="14084" max="14084" width="4.88671875" style="83" customWidth="1"/>
    <col min="14085" max="14085" width="4.6640625" style="83" customWidth="1"/>
    <col min="14086" max="14086" width="14.44140625" style="83" customWidth="1"/>
    <col min="14087" max="14087" width="11.33203125" style="83" customWidth="1"/>
    <col min="14088" max="14088" width="9.88671875" style="83" customWidth="1"/>
    <col min="14089" max="14089" width="11.44140625" style="83" bestFit="1" customWidth="1"/>
    <col min="14090" max="14090" width="8.6640625" style="83" customWidth="1"/>
    <col min="14091" max="14091" width="17.21875" style="83" customWidth="1"/>
    <col min="14092" max="14336" width="9" style="83"/>
    <col min="14337" max="14337" width="13.88671875" style="83" customWidth="1"/>
    <col min="14338" max="14338" width="25.33203125" style="83" customWidth="1"/>
    <col min="14339" max="14339" width="4.6640625" style="83" customWidth="1"/>
    <col min="14340" max="14340" width="4.88671875" style="83" customWidth="1"/>
    <col min="14341" max="14341" width="4.6640625" style="83" customWidth="1"/>
    <col min="14342" max="14342" width="14.44140625" style="83" customWidth="1"/>
    <col min="14343" max="14343" width="11.33203125" style="83" customWidth="1"/>
    <col min="14344" max="14344" width="9.88671875" style="83" customWidth="1"/>
    <col min="14345" max="14345" width="11.44140625" style="83" bestFit="1" customWidth="1"/>
    <col min="14346" max="14346" width="8.6640625" style="83" customWidth="1"/>
    <col min="14347" max="14347" width="17.21875" style="83" customWidth="1"/>
    <col min="14348" max="14592" width="9" style="83"/>
    <col min="14593" max="14593" width="13.88671875" style="83" customWidth="1"/>
    <col min="14594" max="14594" width="25.33203125" style="83" customWidth="1"/>
    <col min="14595" max="14595" width="4.6640625" style="83" customWidth="1"/>
    <col min="14596" max="14596" width="4.88671875" style="83" customWidth="1"/>
    <col min="14597" max="14597" width="4.6640625" style="83" customWidth="1"/>
    <col min="14598" max="14598" width="14.44140625" style="83" customWidth="1"/>
    <col min="14599" max="14599" width="11.33203125" style="83" customWidth="1"/>
    <col min="14600" max="14600" width="9.88671875" style="83" customWidth="1"/>
    <col min="14601" max="14601" width="11.44140625" style="83" bestFit="1" customWidth="1"/>
    <col min="14602" max="14602" width="8.6640625" style="83" customWidth="1"/>
    <col min="14603" max="14603" width="17.21875" style="83" customWidth="1"/>
    <col min="14604" max="14848" width="9" style="83"/>
    <col min="14849" max="14849" width="13.88671875" style="83" customWidth="1"/>
    <col min="14850" max="14850" width="25.33203125" style="83" customWidth="1"/>
    <col min="14851" max="14851" width="4.6640625" style="83" customWidth="1"/>
    <col min="14852" max="14852" width="4.88671875" style="83" customWidth="1"/>
    <col min="14853" max="14853" width="4.6640625" style="83" customWidth="1"/>
    <col min="14854" max="14854" width="14.44140625" style="83" customWidth="1"/>
    <col min="14855" max="14855" width="11.33203125" style="83" customWidth="1"/>
    <col min="14856" max="14856" width="9.88671875" style="83" customWidth="1"/>
    <col min="14857" max="14857" width="11.44140625" style="83" bestFit="1" customWidth="1"/>
    <col min="14858" max="14858" width="8.6640625" style="83" customWidth="1"/>
    <col min="14859" max="14859" width="17.21875" style="83" customWidth="1"/>
    <col min="14860" max="15104" width="9" style="83"/>
    <col min="15105" max="15105" width="13.88671875" style="83" customWidth="1"/>
    <col min="15106" max="15106" width="25.33203125" style="83" customWidth="1"/>
    <col min="15107" max="15107" width="4.6640625" style="83" customWidth="1"/>
    <col min="15108" max="15108" width="4.88671875" style="83" customWidth="1"/>
    <col min="15109" max="15109" width="4.6640625" style="83" customWidth="1"/>
    <col min="15110" max="15110" width="14.44140625" style="83" customWidth="1"/>
    <col min="15111" max="15111" width="11.33203125" style="83" customWidth="1"/>
    <col min="15112" max="15112" width="9.88671875" style="83" customWidth="1"/>
    <col min="15113" max="15113" width="11.44140625" style="83" bestFit="1" customWidth="1"/>
    <col min="15114" max="15114" width="8.6640625" style="83" customWidth="1"/>
    <col min="15115" max="15115" width="17.21875" style="83" customWidth="1"/>
    <col min="15116" max="15360" width="9" style="83"/>
    <col min="15361" max="15361" width="13.88671875" style="83" customWidth="1"/>
    <col min="15362" max="15362" width="25.33203125" style="83" customWidth="1"/>
    <col min="15363" max="15363" width="4.6640625" style="83" customWidth="1"/>
    <col min="15364" max="15364" width="4.88671875" style="83" customWidth="1"/>
    <col min="15365" max="15365" width="4.6640625" style="83" customWidth="1"/>
    <col min="15366" max="15366" width="14.44140625" style="83" customWidth="1"/>
    <col min="15367" max="15367" width="11.33203125" style="83" customWidth="1"/>
    <col min="15368" max="15368" width="9.88671875" style="83" customWidth="1"/>
    <col min="15369" max="15369" width="11.44140625" style="83" bestFit="1" customWidth="1"/>
    <col min="15370" max="15370" width="8.6640625" style="83" customWidth="1"/>
    <col min="15371" max="15371" width="17.21875" style="83" customWidth="1"/>
    <col min="15372" max="15616" width="9" style="83"/>
    <col min="15617" max="15617" width="13.88671875" style="83" customWidth="1"/>
    <col min="15618" max="15618" width="25.33203125" style="83" customWidth="1"/>
    <col min="15619" max="15619" width="4.6640625" style="83" customWidth="1"/>
    <col min="15620" max="15620" width="4.88671875" style="83" customWidth="1"/>
    <col min="15621" max="15621" width="4.6640625" style="83" customWidth="1"/>
    <col min="15622" max="15622" width="14.44140625" style="83" customWidth="1"/>
    <col min="15623" max="15623" width="11.33203125" style="83" customWidth="1"/>
    <col min="15624" max="15624" width="9.88671875" style="83" customWidth="1"/>
    <col min="15625" max="15625" width="11.44140625" style="83" bestFit="1" customWidth="1"/>
    <col min="15626" max="15626" width="8.6640625" style="83" customWidth="1"/>
    <col min="15627" max="15627" width="17.21875" style="83" customWidth="1"/>
    <col min="15628" max="15872" width="9" style="83"/>
    <col min="15873" max="15873" width="13.88671875" style="83" customWidth="1"/>
    <col min="15874" max="15874" width="25.33203125" style="83" customWidth="1"/>
    <col min="15875" max="15875" width="4.6640625" style="83" customWidth="1"/>
    <col min="15876" max="15876" width="4.88671875" style="83" customWidth="1"/>
    <col min="15877" max="15877" width="4.6640625" style="83" customWidth="1"/>
    <col min="15878" max="15878" width="14.44140625" style="83" customWidth="1"/>
    <col min="15879" max="15879" width="11.33203125" style="83" customWidth="1"/>
    <col min="15880" max="15880" width="9.88671875" style="83" customWidth="1"/>
    <col min="15881" max="15881" width="11.44140625" style="83" bestFit="1" customWidth="1"/>
    <col min="15882" max="15882" width="8.6640625" style="83" customWidth="1"/>
    <col min="15883" max="15883" width="17.21875" style="83" customWidth="1"/>
    <col min="15884" max="16128" width="9" style="83"/>
    <col min="16129" max="16129" width="13.88671875" style="83" customWidth="1"/>
    <col min="16130" max="16130" width="25.33203125" style="83" customWidth="1"/>
    <col min="16131" max="16131" width="4.6640625" style="83" customWidth="1"/>
    <col min="16132" max="16132" width="4.88671875" style="83" customWidth="1"/>
    <col min="16133" max="16133" width="4.6640625" style="83" customWidth="1"/>
    <col min="16134" max="16134" width="14.44140625" style="83" customWidth="1"/>
    <col min="16135" max="16135" width="11.33203125" style="83" customWidth="1"/>
    <col min="16136" max="16136" width="9.88671875" style="83" customWidth="1"/>
    <col min="16137" max="16137" width="11.44140625" style="83" bestFit="1" customWidth="1"/>
    <col min="16138" max="16138" width="8.6640625" style="83" customWidth="1"/>
    <col min="16139" max="16139" width="17.21875" style="83" customWidth="1"/>
    <col min="16140" max="16384" width="9" style="83"/>
  </cols>
  <sheetData>
    <row r="1" spans="1:15" ht="17.100000000000001" customHeight="1">
      <c r="A1" s="145"/>
      <c r="B1" s="147" t="s">
        <v>120</v>
      </c>
      <c r="C1" s="148"/>
      <c r="D1" s="148"/>
      <c r="E1" s="148"/>
      <c r="F1" s="148"/>
      <c r="G1" s="148"/>
      <c r="H1" s="148"/>
      <c r="I1" s="148"/>
      <c r="J1" s="81" t="s">
        <v>121</v>
      </c>
      <c r="K1" s="82" t="s">
        <v>122</v>
      </c>
    </row>
    <row r="2" spans="1:15" ht="17.100000000000001" customHeight="1">
      <c r="A2" s="146"/>
      <c r="B2" s="149"/>
      <c r="C2" s="149"/>
      <c r="D2" s="149"/>
      <c r="E2" s="149"/>
      <c r="F2" s="149"/>
      <c r="G2" s="149"/>
      <c r="H2" s="149"/>
      <c r="I2" s="149"/>
      <c r="J2" s="84" t="s">
        <v>123</v>
      </c>
      <c r="K2" s="85" t="s">
        <v>124</v>
      </c>
    </row>
    <row r="3" spans="1:15" ht="17.100000000000001" customHeight="1">
      <c r="A3" s="146"/>
      <c r="B3" s="149"/>
      <c r="C3" s="149"/>
      <c r="D3" s="149"/>
      <c r="E3" s="149"/>
      <c r="F3" s="149"/>
      <c r="G3" s="149"/>
      <c r="H3" s="150"/>
      <c r="I3" s="150"/>
      <c r="J3" s="86" t="s">
        <v>125</v>
      </c>
      <c r="K3" s="87"/>
    </row>
    <row r="4" spans="1:15" ht="17.100000000000001" customHeight="1">
      <c r="A4" s="88" t="s">
        <v>126</v>
      </c>
      <c r="B4" s="151"/>
      <c r="C4" s="151"/>
      <c r="D4" s="151"/>
      <c r="E4" s="151"/>
      <c r="F4" s="151"/>
      <c r="G4" s="89" t="s">
        <v>127</v>
      </c>
      <c r="H4" s="90"/>
      <c r="I4" s="91"/>
      <c r="J4" s="92" t="s">
        <v>128</v>
      </c>
      <c r="K4" s="93"/>
    </row>
    <row r="5" spans="1:15" ht="17.100000000000001" customHeight="1">
      <c r="A5" s="88" t="s">
        <v>129</v>
      </c>
      <c r="B5" s="151"/>
      <c r="C5" s="151"/>
      <c r="D5" s="151"/>
      <c r="E5" s="151"/>
      <c r="F5" s="151"/>
      <c r="G5" s="89" t="s">
        <v>130</v>
      </c>
      <c r="H5" s="90"/>
      <c r="I5" s="91"/>
      <c r="J5" s="92" t="s">
        <v>128</v>
      </c>
      <c r="K5" s="93"/>
    </row>
    <row r="6" spans="1:15" s="97" customFormat="1" ht="17.100000000000001" customHeight="1" thickBot="1">
      <c r="A6" s="94" t="s">
        <v>131</v>
      </c>
      <c r="B6" s="152"/>
      <c r="C6" s="152"/>
      <c r="D6" s="152" t="s">
        <v>132</v>
      </c>
      <c r="E6" s="152"/>
      <c r="F6" s="152"/>
      <c r="G6" s="95" t="s">
        <v>133</v>
      </c>
      <c r="H6" s="153"/>
      <c r="I6" s="153"/>
      <c r="J6" s="95" t="s">
        <v>128</v>
      </c>
      <c r="K6" s="96"/>
    </row>
    <row r="7" spans="1:15">
      <c r="A7" s="155" t="s">
        <v>134</v>
      </c>
      <c r="B7" s="157" t="s">
        <v>135</v>
      </c>
      <c r="C7" s="157" t="s">
        <v>136</v>
      </c>
      <c r="D7" s="157"/>
      <c r="E7" s="157"/>
      <c r="F7" s="157" t="s">
        <v>137</v>
      </c>
      <c r="G7" s="158" t="s">
        <v>138</v>
      </c>
      <c r="H7" s="158" t="s">
        <v>139</v>
      </c>
      <c r="I7" s="158" t="s">
        <v>140</v>
      </c>
      <c r="J7" s="161" t="s">
        <v>141</v>
      </c>
      <c r="K7" s="163" t="s">
        <v>142</v>
      </c>
      <c r="L7" s="154" t="s">
        <v>143</v>
      </c>
      <c r="M7" s="154" t="s">
        <v>144</v>
      </c>
      <c r="N7" s="154" t="s">
        <v>145</v>
      </c>
      <c r="O7" s="98"/>
    </row>
    <row r="8" spans="1:15">
      <c r="A8" s="156"/>
      <c r="B8" s="151"/>
      <c r="C8" s="84" t="s">
        <v>146</v>
      </c>
      <c r="D8" s="84" t="s">
        <v>147</v>
      </c>
      <c r="E8" s="84" t="s">
        <v>148</v>
      </c>
      <c r="F8" s="151"/>
      <c r="G8" s="159"/>
      <c r="H8" s="159"/>
      <c r="I8" s="159"/>
      <c r="J8" s="162"/>
      <c r="K8" s="164"/>
      <c r="L8" s="154"/>
      <c r="M8" s="154"/>
      <c r="N8" s="154"/>
      <c r="O8" s="98"/>
    </row>
    <row r="9" spans="1:15" ht="17.100000000000001" customHeight="1">
      <c r="A9" s="99"/>
      <c r="B9" s="100" t="s">
        <v>149</v>
      </c>
      <c r="C9" s="101"/>
      <c r="D9" s="101"/>
      <c r="E9" s="101">
        <v>1</v>
      </c>
      <c r="F9" s="102"/>
      <c r="G9" s="102"/>
      <c r="H9" s="103">
        <v>194000</v>
      </c>
      <c r="I9" s="103">
        <f t="shared" ref="I9:I35" si="0">H9*E9</f>
        <v>194000</v>
      </c>
      <c r="J9" s="104"/>
      <c r="K9" s="105"/>
      <c r="L9" s="98">
        <f t="shared" ref="L9:L15" si="1">I9/2</f>
        <v>97000</v>
      </c>
      <c r="M9" s="98">
        <f t="shared" ref="M9:M15" si="2">I9/2</f>
        <v>97000</v>
      </c>
      <c r="N9" s="98"/>
      <c r="O9" s="98"/>
    </row>
    <row r="10" spans="1:15" ht="17.100000000000001" customHeight="1">
      <c r="A10" s="99"/>
      <c r="B10" s="100" t="s">
        <v>150</v>
      </c>
      <c r="C10" s="106"/>
      <c r="D10" s="106"/>
      <c r="E10" s="101">
        <v>1</v>
      </c>
      <c r="F10" s="107"/>
      <c r="G10" s="107"/>
      <c r="H10" s="103">
        <v>194000</v>
      </c>
      <c r="I10" s="103">
        <f t="shared" si="0"/>
        <v>194000</v>
      </c>
      <c r="J10" s="104"/>
      <c r="K10" s="105"/>
      <c r="L10" s="98">
        <f t="shared" si="1"/>
        <v>97000</v>
      </c>
      <c r="M10" s="98">
        <f t="shared" si="2"/>
        <v>97000</v>
      </c>
      <c r="N10" s="98"/>
      <c r="O10" s="98"/>
    </row>
    <row r="11" spans="1:15" ht="17.100000000000001" customHeight="1">
      <c r="A11" s="99"/>
      <c r="B11" s="108" t="s">
        <v>151</v>
      </c>
      <c r="C11" s="106"/>
      <c r="D11" s="106"/>
      <c r="E11" s="101">
        <v>1</v>
      </c>
      <c r="F11" s="107"/>
      <c r="G11" s="107"/>
      <c r="H11" s="103">
        <v>120000</v>
      </c>
      <c r="I11" s="103">
        <f t="shared" si="0"/>
        <v>120000</v>
      </c>
      <c r="J11" s="104"/>
      <c r="K11" s="105"/>
      <c r="L11" s="98">
        <f t="shared" si="1"/>
        <v>60000</v>
      </c>
      <c r="M11" s="98">
        <f t="shared" si="2"/>
        <v>60000</v>
      </c>
      <c r="N11" s="98"/>
      <c r="O11" s="98"/>
    </row>
    <row r="12" spans="1:15" ht="17.100000000000001" customHeight="1">
      <c r="A12" s="99"/>
      <c r="B12" s="100" t="s">
        <v>152</v>
      </c>
      <c r="C12" s="106"/>
      <c r="D12" s="106"/>
      <c r="E12" s="101">
        <v>1</v>
      </c>
      <c r="F12" s="102"/>
      <c r="G12" s="107"/>
      <c r="H12" s="103">
        <v>45000</v>
      </c>
      <c r="I12" s="103">
        <f t="shared" si="0"/>
        <v>45000</v>
      </c>
      <c r="J12" s="104"/>
      <c r="K12" s="105"/>
      <c r="L12" s="98">
        <f t="shared" si="1"/>
        <v>22500</v>
      </c>
      <c r="M12" s="98">
        <f t="shared" si="2"/>
        <v>22500</v>
      </c>
      <c r="N12" s="98"/>
      <c r="O12" s="98"/>
    </row>
    <row r="13" spans="1:15" ht="17.100000000000001" customHeight="1">
      <c r="A13" s="99"/>
      <c r="B13" s="100" t="s">
        <v>153</v>
      </c>
      <c r="C13" s="106"/>
      <c r="D13" s="106"/>
      <c r="E13" s="101">
        <v>1</v>
      </c>
      <c r="F13" s="107"/>
      <c r="G13" s="107"/>
      <c r="H13" s="103">
        <v>75000</v>
      </c>
      <c r="I13" s="103">
        <f t="shared" si="0"/>
        <v>75000</v>
      </c>
      <c r="J13" s="104"/>
      <c r="K13" s="105"/>
      <c r="L13" s="98">
        <f t="shared" si="1"/>
        <v>37500</v>
      </c>
      <c r="M13" s="98">
        <f t="shared" si="2"/>
        <v>37500</v>
      </c>
      <c r="N13" s="98"/>
      <c r="O13" s="98"/>
    </row>
    <row r="14" spans="1:15" ht="17.100000000000001" customHeight="1">
      <c r="A14" s="99"/>
      <c r="B14" s="100" t="s">
        <v>154</v>
      </c>
      <c r="C14" s="106"/>
      <c r="D14" s="106"/>
      <c r="E14" s="101">
        <v>1</v>
      </c>
      <c r="F14" s="102"/>
      <c r="G14" s="107"/>
      <c r="H14" s="103">
        <v>75000</v>
      </c>
      <c r="I14" s="103">
        <f t="shared" si="0"/>
        <v>75000</v>
      </c>
      <c r="J14" s="104"/>
      <c r="K14" s="105"/>
      <c r="L14" s="98">
        <f t="shared" si="1"/>
        <v>37500</v>
      </c>
      <c r="M14" s="98">
        <f t="shared" si="2"/>
        <v>37500</v>
      </c>
      <c r="N14" s="98"/>
      <c r="O14" s="98"/>
    </row>
    <row r="15" spans="1:15" ht="17.100000000000001" customHeight="1">
      <c r="A15" s="99"/>
      <c r="B15" s="108" t="s">
        <v>155</v>
      </c>
      <c r="C15" s="106"/>
      <c r="D15" s="106"/>
      <c r="E15" s="101">
        <v>1</v>
      </c>
      <c r="F15" s="107"/>
      <c r="G15" s="107"/>
      <c r="H15" s="103">
        <v>65000</v>
      </c>
      <c r="I15" s="103">
        <f t="shared" si="0"/>
        <v>65000</v>
      </c>
      <c r="J15" s="104"/>
      <c r="K15" s="105"/>
      <c r="L15" s="98">
        <f t="shared" si="1"/>
        <v>32500</v>
      </c>
      <c r="M15" s="98">
        <f t="shared" si="2"/>
        <v>32500</v>
      </c>
      <c r="N15" s="98"/>
      <c r="O15" s="98"/>
    </row>
    <row r="16" spans="1:15" ht="17.100000000000001" customHeight="1">
      <c r="A16" s="99"/>
      <c r="B16" s="108" t="s">
        <v>156</v>
      </c>
      <c r="C16" s="106"/>
      <c r="D16" s="106"/>
      <c r="E16" s="101">
        <v>1</v>
      </c>
      <c r="F16" s="107"/>
      <c r="G16" s="107"/>
      <c r="H16" s="103">
        <v>46000</v>
      </c>
      <c r="I16" s="103">
        <f t="shared" si="0"/>
        <v>46000</v>
      </c>
      <c r="J16" s="104"/>
      <c r="K16" s="105"/>
      <c r="L16" s="98">
        <f>I16</f>
        <v>46000</v>
      </c>
      <c r="M16" s="98"/>
      <c r="N16" s="98"/>
      <c r="O16" s="98"/>
    </row>
    <row r="17" spans="1:15" ht="17.100000000000001" customHeight="1">
      <c r="A17" s="99"/>
      <c r="B17" s="108" t="s">
        <v>157</v>
      </c>
      <c r="C17" s="106"/>
      <c r="D17" s="106"/>
      <c r="E17" s="101">
        <v>1</v>
      </c>
      <c r="F17" s="102"/>
      <c r="G17" s="107"/>
      <c r="H17" s="103">
        <v>30000</v>
      </c>
      <c r="I17" s="103">
        <f t="shared" si="0"/>
        <v>30000</v>
      </c>
      <c r="J17" s="104"/>
      <c r="K17" s="105"/>
      <c r="L17" s="98">
        <f>I17/2</f>
        <v>15000</v>
      </c>
      <c r="M17" s="98"/>
      <c r="N17" s="98"/>
      <c r="O17" s="98"/>
    </row>
    <row r="18" spans="1:15" ht="17.100000000000001" customHeight="1">
      <c r="A18" s="99"/>
      <c r="B18" s="108" t="s">
        <v>158</v>
      </c>
      <c r="C18" s="106"/>
      <c r="D18" s="106"/>
      <c r="E18" s="101">
        <v>1</v>
      </c>
      <c r="F18" s="107"/>
      <c r="G18" s="107"/>
      <c r="H18" s="103">
        <v>46000</v>
      </c>
      <c r="I18" s="103">
        <f t="shared" si="0"/>
        <v>46000</v>
      </c>
      <c r="J18" s="104"/>
      <c r="K18" s="105"/>
      <c r="L18" s="98"/>
      <c r="M18" s="98">
        <f>I18</f>
        <v>46000</v>
      </c>
      <c r="N18" s="98"/>
      <c r="O18" s="98"/>
    </row>
    <row r="19" spans="1:15" ht="17.100000000000001" customHeight="1">
      <c r="A19" s="99"/>
      <c r="B19" s="108" t="s">
        <v>159</v>
      </c>
      <c r="C19" s="106"/>
      <c r="D19" s="106"/>
      <c r="E19" s="101">
        <v>1</v>
      </c>
      <c r="F19" s="107"/>
      <c r="G19" s="107"/>
      <c r="H19" s="103">
        <v>30000</v>
      </c>
      <c r="I19" s="103">
        <f t="shared" si="0"/>
        <v>30000</v>
      </c>
      <c r="J19" s="104"/>
      <c r="K19" s="105"/>
      <c r="L19" s="98">
        <f t="shared" ref="L19:L23" si="3">I19/2</f>
        <v>15000</v>
      </c>
      <c r="M19" s="98">
        <f t="shared" ref="M19:M23" si="4">I19/2</f>
        <v>15000</v>
      </c>
      <c r="N19" s="98"/>
      <c r="O19" s="98"/>
    </row>
    <row r="20" spans="1:15" ht="17.100000000000001" customHeight="1">
      <c r="A20" s="99"/>
      <c r="B20" s="108" t="s">
        <v>160</v>
      </c>
      <c r="C20" s="106"/>
      <c r="D20" s="106"/>
      <c r="E20" s="101">
        <v>1</v>
      </c>
      <c r="F20" s="107"/>
      <c r="G20" s="107"/>
      <c r="H20" s="103">
        <v>65000</v>
      </c>
      <c r="I20" s="103">
        <f t="shared" si="0"/>
        <v>65000</v>
      </c>
      <c r="J20" s="104"/>
      <c r="K20" s="105"/>
      <c r="L20" s="98">
        <f t="shared" ref="L20:L25" si="5">I20</f>
        <v>65000</v>
      </c>
      <c r="M20" s="98"/>
      <c r="N20" s="98"/>
      <c r="O20" s="98"/>
    </row>
    <row r="21" spans="1:15" ht="17.100000000000001" customHeight="1">
      <c r="A21" s="99"/>
      <c r="B21" s="108" t="s">
        <v>161</v>
      </c>
      <c r="C21" s="106"/>
      <c r="D21" s="106"/>
      <c r="E21" s="101">
        <v>1</v>
      </c>
      <c r="F21" s="107"/>
      <c r="G21" s="107"/>
      <c r="H21" s="103">
        <v>65000</v>
      </c>
      <c r="I21" s="103">
        <f t="shared" si="0"/>
        <v>65000</v>
      </c>
      <c r="J21" s="104"/>
      <c r="K21" s="105"/>
      <c r="L21" s="98"/>
      <c r="M21" s="98">
        <f>I21</f>
        <v>65000</v>
      </c>
      <c r="N21" s="98"/>
      <c r="O21" s="98"/>
    </row>
    <row r="22" spans="1:15" ht="17.100000000000001" customHeight="1">
      <c r="A22" s="99"/>
      <c r="B22" s="108" t="s">
        <v>162</v>
      </c>
      <c r="C22" s="106"/>
      <c r="D22" s="106"/>
      <c r="E22" s="101">
        <v>1</v>
      </c>
      <c r="F22" s="107"/>
      <c r="G22" s="107"/>
      <c r="H22" s="103">
        <v>85000</v>
      </c>
      <c r="I22" s="103">
        <f t="shared" si="0"/>
        <v>85000</v>
      </c>
      <c r="J22" s="104"/>
      <c r="K22" s="105"/>
      <c r="L22" s="98">
        <f t="shared" si="3"/>
        <v>42500</v>
      </c>
      <c r="M22" s="98">
        <f t="shared" si="4"/>
        <v>42500</v>
      </c>
      <c r="N22" s="98"/>
      <c r="O22" s="98"/>
    </row>
    <row r="23" spans="1:15" ht="17.100000000000001" customHeight="1">
      <c r="A23" s="99"/>
      <c r="B23" s="108" t="s">
        <v>163</v>
      </c>
      <c r="C23" s="106"/>
      <c r="D23" s="106"/>
      <c r="E23" s="101">
        <v>1</v>
      </c>
      <c r="F23" s="107"/>
      <c r="G23" s="107"/>
      <c r="H23" s="103">
        <v>85000</v>
      </c>
      <c r="I23" s="103">
        <f t="shared" si="0"/>
        <v>85000</v>
      </c>
      <c r="J23" s="104"/>
      <c r="K23" s="105"/>
      <c r="L23" s="98">
        <f t="shared" si="3"/>
        <v>42500</v>
      </c>
      <c r="M23" s="98">
        <f t="shared" si="4"/>
        <v>42500</v>
      </c>
      <c r="N23" s="98"/>
      <c r="O23" s="98"/>
    </row>
    <row r="24" spans="1:15" ht="17.100000000000001" customHeight="1">
      <c r="A24" s="99"/>
      <c r="B24" s="108" t="s">
        <v>164</v>
      </c>
      <c r="C24" s="106"/>
      <c r="D24" s="106"/>
      <c r="E24" s="101">
        <v>1</v>
      </c>
      <c r="F24" s="107"/>
      <c r="G24" s="107"/>
      <c r="H24" s="103">
        <v>125000</v>
      </c>
      <c r="I24" s="103">
        <f t="shared" si="0"/>
        <v>125000</v>
      </c>
      <c r="J24" s="104"/>
      <c r="K24" s="105"/>
      <c r="L24" s="98">
        <f t="shared" si="5"/>
        <v>125000</v>
      </c>
      <c r="M24" s="98"/>
      <c r="N24" s="98"/>
      <c r="O24" s="98"/>
    </row>
    <row r="25" spans="1:15" ht="17.100000000000001" customHeight="1">
      <c r="A25" s="99"/>
      <c r="B25" s="108" t="s">
        <v>165</v>
      </c>
      <c r="C25" s="106"/>
      <c r="D25" s="106"/>
      <c r="E25" s="101">
        <v>1</v>
      </c>
      <c r="F25" s="107"/>
      <c r="G25" s="107"/>
      <c r="H25" s="103">
        <v>120000</v>
      </c>
      <c r="I25" s="103">
        <f t="shared" si="0"/>
        <v>120000</v>
      </c>
      <c r="J25" s="104"/>
      <c r="K25" s="105"/>
      <c r="L25" s="98">
        <f t="shared" si="5"/>
        <v>120000</v>
      </c>
      <c r="M25" s="98"/>
      <c r="N25" s="98"/>
      <c r="O25" s="98"/>
    </row>
    <row r="26" spans="1:15" ht="17.100000000000001" customHeight="1">
      <c r="A26" s="99"/>
      <c r="B26" s="108" t="s">
        <v>166</v>
      </c>
      <c r="C26" s="106"/>
      <c r="D26" s="106"/>
      <c r="E26" s="101">
        <v>1</v>
      </c>
      <c r="F26" s="107"/>
      <c r="G26" s="107"/>
      <c r="H26" s="103">
        <v>125000</v>
      </c>
      <c r="I26" s="103">
        <f t="shared" si="0"/>
        <v>125000</v>
      </c>
      <c r="J26" s="104"/>
      <c r="K26" s="105"/>
      <c r="L26" s="98"/>
      <c r="M26" s="98">
        <f>I26/2</f>
        <v>62500</v>
      </c>
      <c r="N26" s="98">
        <f>I26/2</f>
        <v>62500</v>
      </c>
      <c r="O26" s="98"/>
    </row>
    <row r="27" spans="1:15" ht="17.100000000000001" customHeight="1">
      <c r="A27" s="99"/>
      <c r="B27" s="108" t="s">
        <v>167</v>
      </c>
      <c r="C27" s="106"/>
      <c r="D27" s="106"/>
      <c r="E27" s="101">
        <v>1</v>
      </c>
      <c r="F27" s="107"/>
      <c r="G27" s="107"/>
      <c r="H27" s="103">
        <v>120000</v>
      </c>
      <c r="I27" s="103">
        <f t="shared" si="0"/>
        <v>120000</v>
      </c>
      <c r="J27" s="104"/>
      <c r="K27" s="105"/>
      <c r="L27" s="98"/>
      <c r="M27" s="98">
        <f>I27/2</f>
        <v>60000</v>
      </c>
      <c r="N27" s="98">
        <f>I27/2</f>
        <v>60000</v>
      </c>
      <c r="O27" s="98"/>
    </row>
    <row r="28" spans="1:15" ht="17.100000000000001" customHeight="1">
      <c r="A28" s="99"/>
      <c r="B28" s="108" t="s">
        <v>168</v>
      </c>
      <c r="C28" s="106"/>
      <c r="D28" s="106"/>
      <c r="E28" s="101">
        <v>1</v>
      </c>
      <c r="F28" s="107"/>
      <c r="G28" s="107"/>
      <c r="H28" s="103">
        <v>65000</v>
      </c>
      <c r="I28" s="103">
        <f t="shared" si="0"/>
        <v>65000</v>
      </c>
      <c r="J28" s="104"/>
      <c r="K28" s="105"/>
      <c r="L28" s="98">
        <f>I28</f>
        <v>65000</v>
      </c>
      <c r="M28" s="98"/>
      <c r="N28" s="98"/>
      <c r="O28" s="98"/>
    </row>
    <row r="29" spans="1:15" ht="17.100000000000001" customHeight="1">
      <c r="A29" s="99"/>
      <c r="B29" s="108" t="s">
        <v>169</v>
      </c>
      <c r="C29" s="106"/>
      <c r="D29" s="106"/>
      <c r="E29" s="101">
        <v>1</v>
      </c>
      <c r="F29" s="107"/>
      <c r="G29" s="107"/>
      <c r="H29" s="103">
        <v>66000</v>
      </c>
      <c r="I29" s="103">
        <f t="shared" si="0"/>
        <v>66000</v>
      </c>
      <c r="J29" s="104"/>
      <c r="K29" s="105"/>
      <c r="L29" s="98"/>
      <c r="M29" s="98">
        <f>I29/2</f>
        <v>33000</v>
      </c>
      <c r="N29" s="98">
        <f>I29/2</f>
        <v>33000</v>
      </c>
      <c r="O29" s="98"/>
    </row>
    <row r="30" spans="1:15" ht="17.100000000000001" customHeight="1">
      <c r="A30" s="99"/>
      <c r="B30" s="108" t="s">
        <v>170</v>
      </c>
      <c r="C30" s="106"/>
      <c r="D30" s="106"/>
      <c r="E30" s="101">
        <v>1</v>
      </c>
      <c r="F30" s="107"/>
      <c r="G30" s="107"/>
      <c r="H30" s="103">
        <v>45000</v>
      </c>
      <c r="I30" s="103">
        <f t="shared" si="0"/>
        <v>45000</v>
      </c>
      <c r="J30" s="104"/>
      <c r="K30" s="105"/>
      <c r="L30" s="98">
        <f>I30/3</f>
        <v>15000</v>
      </c>
      <c r="M30" s="98">
        <f>I30/3</f>
        <v>15000</v>
      </c>
      <c r="N30" s="98">
        <f>I30/3</f>
        <v>15000</v>
      </c>
      <c r="O30" s="98"/>
    </row>
    <row r="31" spans="1:15" ht="17.100000000000001" customHeight="1">
      <c r="A31" s="99"/>
      <c r="B31" s="108" t="s">
        <v>171</v>
      </c>
      <c r="C31" s="106"/>
      <c r="D31" s="106"/>
      <c r="E31" s="101">
        <v>1</v>
      </c>
      <c r="F31" s="107"/>
      <c r="G31" s="107"/>
      <c r="H31" s="103">
        <v>75000</v>
      </c>
      <c r="I31" s="103">
        <f t="shared" si="0"/>
        <v>75000</v>
      </c>
      <c r="J31" s="104"/>
      <c r="K31" s="105"/>
      <c r="L31" s="98"/>
      <c r="M31" s="98"/>
      <c r="N31" s="98">
        <f t="shared" ref="N31:N35" si="6">I31</f>
        <v>75000</v>
      </c>
      <c r="O31" s="98"/>
    </row>
    <row r="32" spans="1:15" ht="17.100000000000001" customHeight="1">
      <c r="A32" s="99"/>
      <c r="B32" s="108" t="s">
        <v>172</v>
      </c>
      <c r="C32" s="106"/>
      <c r="D32" s="106"/>
      <c r="E32" s="101">
        <v>1</v>
      </c>
      <c r="F32" s="107"/>
      <c r="G32" s="107"/>
      <c r="H32" s="103">
        <v>75000</v>
      </c>
      <c r="I32" s="103">
        <f t="shared" si="0"/>
        <v>75000</v>
      </c>
      <c r="J32" s="104"/>
      <c r="K32" s="105"/>
      <c r="L32" s="98"/>
      <c r="M32" s="98"/>
      <c r="N32" s="98">
        <f t="shared" si="6"/>
        <v>75000</v>
      </c>
      <c r="O32" s="98"/>
    </row>
    <row r="33" spans="1:15" ht="17.100000000000001" customHeight="1">
      <c r="A33" s="99"/>
      <c r="B33" s="108" t="s">
        <v>173</v>
      </c>
      <c r="C33" s="106"/>
      <c r="D33" s="106"/>
      <c r="E33" s="101">
        <v>1</v>
      </c>
      <c r="F33" s="107"/>
      <c r="G33" s="107"/>
      <c r="H33" s="103">
        <v>65000</v>
      </c>
      <c r="I33" s="103">
        <f t="shared" si="0"/>
        <v>65000</v>
      </c>
      <c r="J33" s="104"/>
      <c r="K33" s="105"/>
      <c r="L33" s="98"/>
      <c r="M33" s="98"/>
      <c r="N33" s="98">
        <f t="shared" si="6"/>
        <v>65000</v>
      </c>
      <c r="O33" s="98"/>
    </row>
    <row r="34" spans="1:15" ht="17.100000000000001" customHeight="1">
      <c r="A34" s="99"/>
      <c r="B34" s="108" t="s">
        <v>174</v>
      </c>
      <c r="C34" s="106"/>
      <c r="D34" s="106"/>
      <c r="E34" s="101">
        <v>1</v>
      </c>
      <c r="F34" s="107"/>
      <c r="G34" s="107"/>
      <c r="H34" s="103">
        <v>65000</v>
      </c>
      <c r="I34" s="103">
        <f t="shared" si="0"/>
        <v>65000</v>
      </c>
      <c r="J34" s="104"/>
      <c r="K34" s="105"/>
      <c r="L34" s="98"/>
      <c r="M34" s="98"/>
      <c r="N34" s="98">
        <f t="shared" si="6"/>
        <v>65000</v>
      </c>
      <c r="O34" s="98"/>
    </row>
    <row r="35" spans="1:15" ht="17.100000000000001" customHeight="1">
      <c r="A35" s="109"/>
      <c r="B35" s="108" t="s">
        <v>175</v>
      </c>
      <c r="C35" s="106"/>
      <c r="D35" s="106"/>
      <c r="E35" s="101">
        <v>1</v>
      </c>
      <c r="F35" s="107"/>
      <c r="G35" s="107"/>
      <c r="H35" s="103">
        <v>65000</v>
      </c>
      <c r="I35" s="103">
        <f t="shared" si="0"/>
        <v>65000</v>
      </c>
      <c r="J35" s="104"/>
      <c r="K35" s="105"/>
      <c r="L35" s="98"/>
      <c r="M35" s="98"/>
      <c r="N35" s="98">
        <f t="shared" si="6"/>
        <v>65000</v>
      </c>
      <c r="O35" s="98"/>
    </row>
    <row r="36" spans="1:15" ht="17.100000000000001" customHeight="1">
      <c r="A36" s="109"/>
      <c r="B36" s="108"/>
      <c r="C36" s="106"/>
      <c r="D36" s="106"/>
      <c r="E36" s="106"/>
      <c r="F36" s="107"/>
      <c r="G36" s="107"/>
      <c r="H36" s="110"/>
      <c r="I36" s="110"/>
      <c r="J36" s="104"/>
      <c r="K36" s="105"/>
      <c r="L36" s="98"/>
      <c r="M36" s="98"/>
      <c r="N36" s="98"/>
      <c r="O36" s="98"/>
    </row>
    <row r="37" spans="1:15" ht="17.100000000000001" customHeight="1" thickBot="1">
      <c r="A37" s="111" t="s">
        <v>1</v>
      </c>
      <c r="B37" s="112"/>
      <c r="C37" s="95"/>
      <c r="D37" s="95"/>
      <c r="E37" s="95">
        <f>SUM(E9:E34)</f>
        <v>26</v>
      </c>
      <c r="F37" s="112"/>
      <c r="G37" s="113"/>
      <c r="H37" s="113"/>
      <c r="I37" s="113">
        <f>SUM(I9:I34)</f>
        <v>2166000</v>
      </c>
      <c r="J37" s="112"/>
      <c r="K37" s="114"/>
      <c r="L37" s="115">
        <f t="shared" ref="L37:N37" si="7">SUM(L9:L36)</f>
        <v>935000</v>
      </c>
      <c r="M37" s="115">
        <f t="shared" si="7"/>
        <v>765500</v>
      </c>
      <c r="N37" s="115">
        <f t="shared" si="7"/>
        <v>515500</v>
      </c>
      <c r="O37" s="98">
        <f>SUM(L37:N37)</f>
        <v>2216000</v>
      </c>
    </row>
    <row r="39" spans="1:15" ht="20.25" customHeight="1"/>
    <row r="41" spans="1:15">
      <c r="A41" s="160"/>
    </row>
    <row r="42" spans="1:15">
      <c r="A42" s="160"/>
    </row>
    <row r="43" spans="1:15">
      <c r="A43" s="160"/>
    </row>
    <row r="44" spans="1:15">
      <c r="A44" s="160"/>
    </row>
    <row r="45" spans="1:15">
      <c r="A45" s="160"/>
    </row>
  </sheetData>
  <mergeCells count="19">
    <mergeCell ref="A41:A45"/>
    <mergeCell ref="I7:I8"/>
    <mergeCell ref="J7:J8"/>
    <mergeCell ref="K7:K8"/>
    <mergeCell ref="L7:L8"/>
    <mergeCell ref="M7:M8"/>
    <mergeCell ref="N7:N8"/>
    <mergeCell ref="A7:A8"/>
    <mergeCell ref="B7:B8"/>
    <mergeCell ref="C7:E7"/>
    <mergeCell ref="F7:F8"/>
    <mergeCell ref="G7:G8"/>
    <mergeCell ref="H7:H8"/>
    <mergeCell ref="A1:A3"/>
    <mergeCell ref="B1:I3"/>
    <mergeCell ref="B4:F4"/>
    <mergeCell ref="B5:F5"/>
    <mergeCell ref="B6:F6"/>
    <mergeCell ref="H6:I6"/>
  </mergeCells>
  <phoneticPr fontId="15" type="noConversion"/>
  <conditionalFormatting sqref="A9:A36">
    <cfRule type="duplicateValues" dxfId="0" priority="1"/>
  </conditionalFormatting>
  <pageMargins left="0.7" right="0.7" top="0.75" bottom="0.75" header="0.3" footer="0.3"/>
  <pageSetup paperSize="9" orientation="landscape"/>
  <headerFooter>
    <oddFooter>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="115" zoomScaleNormal="115" workbookViewId="0">
      <selection activeCell="L21" sqref="L21"/>
    </sheetView>
  </sheetViews>
  <sheetFormatPr defaultColWidth="9" defaultRowHeight="15.6"/>
  <cols>
    <col min="1" max="1" width="13.88671875" style="129" customWidth="1"/>
    <col min="2" max="2" width="33.77734375" style="129" customWidth="1"/>
    <col min="3" max="3" width="4.6640625" style="129" customWidth="1"/>
    <col min="4" max="4" width="4.88671875" style="129" customWidth="1"/>
    <col min="5" max="5" width="4.6640625" style="129" customWidth="1"/>
    <col min="6" max="6" width="21.77734375" style="129" customWidth="1"/>
    <col min="7" max="7" width="12.44140625" style="130" customWidth="1"/>
    <col min="8" max="8" width="13" style="130" customWidth="1"/>
    <col min="9" max="9" width="11.44140625" style="130" bestFit="1" customWidth="1"/>
    <col min="10" max="10" width="8.6640625" style="83" customWidth="1"/>
    <col min="11" max="11" width="17.21875" style="83" customWidth="1"/>
    <col min="12" max="256" width="9" style="83"/>
    <col min="257" max="257" width="13.88671875" style="83" customWidth="1"/>
    <col min="258" max="258" width="33.77734375" style="83" customWidth="1"/>
    <col min="259" max="259" width="4.6640625" style="83" customWidth="1"/>
    <col min="260" max="260" width="4.88671875" style="83" customWidth="1"/>
    <col min="261" max="261" width="4.6640625" style="83" customWidth="1"/>
    <col min="262" max="262" width="21.77734375" style="83" customWidth="1"/>
    <col min="263" max="263" width="12.44140625" style="83" customWidth="1"/>
    <col min="264" max="264" width="9.88671875" style="83" customWidth="1"/>
    <col min="265" max="265" width="11.44140625" style="83" bestFit="1" customWidth="1"/>
    <col min="266" max="266" width="8.6640625" style="83" customWidth="1"/>
    <col min="267" max="267" width="17.21875" style="83" customWidth="1"/>
    <col min="268" max="512" width="9" style="83"/>
    <col min="513" max="513" width="13.88671875" style="83" customWidth="1"/>
    <col min="514" max="514" width="33.77734375" style="83" customWidth="1"/>
    <col min="515" max="515" width="4.6640625" style="83" customWidth="1"/>
    <col min="516" max="516" width="4.88671875" style="83" customWidth="1"/>
    <col min="517" max="517" width="4.6640625" style="83" customWidth="1"/>
    <col min="518" max="518" width="21.77734375" style="83" customWidth="1"/>
    <col min="519" max="519" width="12.44140625" style="83" customWidth="1"/>
    <col min="520" max="520" width="9.88671875" style="83" customWidth="1"/>
    <col min="521" max="521" width="11.44140625" style="83" bestFit="1" customWidth="1"/>
    <col min="522" max="522" width="8.6640625" style="83" customWidth="1"/>
    <col min="523" max="523" width="17.21875" style="83" customWidth="1"/>
    <col min="524" max="768" width="9" style="83"/>
    <col min="769" max="769" width="13.88671875" style="83" customWidth="1"/>
    <col min="770" max="770" width="33.77734375" style="83" customWidth="1"/>
    <col min="771" max="771" width="4.6640625" style="83" customWidth="1"/>
    <col min="772" max="772" width="4.88671875" style="83" customWidth="1"/>
    <col min="773" max="773" width="4.6640625" style="83" customWidth="1"/>
    <col min="774" max="774" width="21.77734375" style="83" customWidth="1"/>
    <col min="775" max="775" width="12.44140625" style="83" customWidth="1"/>
    <col min="776" max="776" width="9.88671875" style="83" customWidth="1"/>
    <col min="777" max="777" width="11.44140625" style="83" bestFit="1" customWidth="1"/>
    <col min="778" max="778" width="8.6640625" style="83" customWidth="1"/>
    <col min="779" max="779" width="17.21875" style="83" customWidth="1"/>
    <col min="780" max="1024" width="9" style="83"/>
    <col min="1025" max="1025" width="13.88671875" style="83" customWidth="1"/>
    <col min="1026" max="1026" width="33.77734375" style="83" customWidth="1"/>
    <col min="1027" max="1027" width="4.6640625" style="83" customWidth="1"/>
    <col min="1028" max="1028" width="4.88671875" style="83" customWidth="1"/>
    <col min="1029" max="1029" width="4.6640625" style="83" customWidth="1"/>
    <col min="1030" max="1030" width="21.77734375" style="83" customWidth="1"/>
    <col min="1031" max="1031" width="12.44140625" style="83" customWidth="1"/>
    <col min="1032" max="1032" width="9.88671875" style="83" customWidth="1"/>
    <col min="1033" max="1033" width="11.44140625" style="83" bestFit="1" customWidth="1"/>
    <col min="1034" max="1034" width="8.6640625" style="83" customWidth="1"/>
    <col min="1035" max="1035" width="17.21875" style="83" customWidth="1"/>
    <col min="1036" max="1280" width="9" style="83"/>
    <col min="1281" max="1281" width="13.88671875" style="83" customWidth="1"/>
    <col min="1282" max="1282" width="33.77734375" style="83" customWidth="1"/>
    <col min="1283" max="1283" width="4.6640625" style="83" customWidth="1"/>
    <col min="1284" max="1284" width="4.88671875" style="83" customWidth="1"/>
    <col min="1285" max="1285" width="4.6640625" style="83" customWidth="1"/>
    <col min="1286" max="1286" width="21.77734375" style="83" customWidth="1"/>
    <col min="1287" max="1287" width="12.44140625" style="83" customWidth="1"/>
    <col min="1288" max="1288" width="9.88671875" style="83" customWidth="1"/>
    <col min="1289" max="1289" width="11.44140625" style="83" bestFit="1" customWidth="1"/>
    <col min="1290" max="1290" width="8.6640625" style="83" customWidth="1"/>
    <col min="1291" max="1291" width="17.21875" style="83" customWidth="1"/>
    <col min="1292" max="1536" width="9" style="83"/>
    <col min="1537" max="1537" width="13.88671875" style="83" customWidth="1"/>
    <col min="1538" max="1538" width="33.77734375" style="83" customWidth="1"/>
    <col min="1539" max="1539" width="4.6640625" style="83" customWidth="1"/>
    <col min="1540" max="1540" width="4.88671875" style="83" customWidth="1"/>
    <col min="1541" max="1541" width="4.6640625" style="83" customWidth="1"/>
    <col min="1542" max="1542" width="21.77734375" style="83" customWidth="1"/>
    <col min="1543" max="1543" width="12.44140625" style="83" customWidth="1"/>
    <col min="1544" max="1544" width="9.88671875" style="83" customWidth="1"/>
    <col min="1545" max="1545" width="11.44140625" style="83" bestFit="1" customWidth="1"/>
    <col min="1546" max="1546" width="8.6640625" style="83" customWidth="1"/>
    <col min="1547" max="1547" width="17.21875" style="83" customWidth="1"/>
    <col min="1548" max="1792" width="9" style="83"/>
    <col min="1793" max="1793" width="13.88671875" style="83" customWidth="1"/>
    <col min="1794" max="1794" width="33.77734375" style="83" customWidth="1"/>
    <col min="1795" max="1795" width="4.6640625" style="83" customWidth="1"/>
    <col min="1796" max="1796" width="4.88671875" style="83" customWidth="1"/>
    <col min="1797" max="1797" width="4.6640625" style="83" customWidth="1"/>
    <col min="1798" max="1798" width="21.77734375" style="83" customWidth="1"/>
    <col min="1799" max="1799" width="12.44140625" style="83" customWidth="1"/>
    <col min="1800" max="1800" width="9.88671875" style="83" customWidth="1"/>
    <col min="1801" max="1801" width="11.44140625" style="83" bestFit="1" customWidth="1"/>
    <col min="1802" max="1802" width="8.6640625" style="83" customWidth="1"/>
    <col min="1803" max="1803" width="17.21875" style="83" customWidth="1"/>
    <col min="1804" max="2048" width="9" style="83"/>
    <col min="2049" max="2049" width="13.88671875" style="83" customWidth="1"/>
    <col min="2050" max="2050" width="33.77734375" style="83" customWidth="1"/>
    <col min="2051" max="2051" width="4.6640625" style="83" customWidth="1"/>
    <col min="2052" max="2052" width="4.88671875" style="83" customWidth="1"/>
    <col min="2053" max="2053" width="4.6640625" style="83" customWidth="1"/>
    <col min="2054" max="2054" width="21.77734375" style="83" customWidth="1"/>
    <col min="2055" max="2055" width="12.44140625" style="83" customWidth="1"/>
    <col min="2056" max="2056" width="9.88671875" style="83" customWidth="1"/>
    <col min="2057" max="2057" width="11.44140625" style="83" bestFit="1" customWidth="1"/>
    <col min="2058" max="2058" width="8.6640625" style="83" customWidth="1"/>
    <col min="2059" max="2059" width="17.21875" style="83" customWidth="1"/>
    <col min="2060" max="2304" width="9" style="83"/>
    <col min="2305" max="2305" width="13.88671875" style="83" customWidth="1"/>
    <col min="2306" max="2306" width="33.77734375" style="83" customWidth="1"/>
    <col min="2307" max="2307" width="4.6640625" style="83" customWidth="1"/>
    <col min="2308" max="2308" width="4.88671875" style="83" customWidth="1"/>
    <col min="2309" max="2309" width="4.6640625" style="83" customWidth="1"/>
    <col min="2310" max="2310" width="21.77734375" style="83" customWidth="1"/>
    <col min="2311" max="2311" width="12.44140625" style="83" customWidth="1"/>
    <col min="2312" max="2312" width="9.88671875" style="83" customWidth="1"/>
    <col min="2313" max="2313" width="11.44140625" style="83" bestFit="1" customWidth="1"/>
    <col min="2314" max="2314" width="8.6640625" style="83" customWidth="1"/>
    <col min="2315" max="2315" width="17.21875" style="83" customWidth="1"/>
    <col min="2316" max="2560" width="9" style="83"/>
    <col min="2561" max="2561" width="13.88671875" style="83" customWidth="1"/>
    <col min="2562" max="2562" width="33.77734375" style="83" customWidth="1"/>
    <col min="2563" max="2563" width="4.6640625" style="83" customWidth="1"/>
    <col min="2564" max="2564" width="4.88671875" style="83" customWidth="1"/>
    <col min="2565" max="2565" width="4.6640625" style="83" customWidth="1"/>
    <col min="2566" max="2566" width="21.77734375" style="83" customWidth="1"/>
    <col min="2567" max="2567" width="12.44140625" style="83" customWidth="1"/>
    <col min="2568" max="2568" width="9.88671875" style="83" customWidth="1"/>
    <col min="2569" max="2569" width="11.44140625" style="83" bestFit="1" customWidth="1"/>
    <col min="2570" max="2570" width="8.6640625" style="83" customWidth="1"/>
    <col min="2571" max="2571" width="17.21875" style="83" customWidth="1"/>
    <col min="2572" max="2816" width="9" style="83"/>
    <col min="2817" max="2817" width="13.88671875" style="83" customWidth="1"/>
    <col min="2818" max="2818" width="33.77734375" style="83" customWidth="1"/>
    <col min="2819" max="2819" width="4.6640625" style="83" customWidth="1"/>
    <col min="2820" max="2820" width="4.88671875" style="83" customWidth="1"/>
    <col min="2821" max="2821" width="4.6640625" style="83" customWidth="1"/>
    <col min="2822" max="2822" width="21.77734375" style="83" customWidth="1"/>
    <col min="2823" max="2823" width="12.44140625" style="83" customWidth="1"/>
    <col min="2824" max="2824" width="9.88671875" style="83" customWidth="1"/>
    <col min="2825" max="2825" width="11.44140625" style="83" bestFit="1" customWidth="1"/>
    <col min="2826" max="2826" width="8.6640625" style="83" customWidth="1"/>
    <col min="2827" max="2827" width="17.21875" style="83" customWidth="1"/>
    <col min="2828" max="3072" width="9" style="83"/>
    <col min="3073" max="3073" width="13.88671875" style="83" customWidth="1"/>
    <col min="3074" max="3074" width="33.77734375" style="83" customWidth="1"/>
    <col min="3075" max="3075" width="4.6640625" style="83" customWidth="1"/>
    <col min="3076" max="3076" width="4.88671875" style="83" customWidth="1"/>
    <col min="3077" max="3077" width="4.6640625" style="83" customWidth="1"/>
    <col min="3078" max="3078" width="21.77734375" style="83" customWidth="1"/>
    <col min="3079" max="3079" width="12.44140625" style="83" customWidth="1"/>
    <col min="3080" max="3080" width="9.88671875" style="83" customWidth="1"/>
    <col min="3081" max="3081" width="11.44140625" style="83" bestFit="1" customWidth="1"/>
    <col min="3082" max="3082" width="8.6640625" style="83" customWidth="1"/>
    <col min="3083" max="3083" width="17.21875" style="83" customWidth="1"/>
    <col min="3084" max="3328" width="9" style="83"/>
    <col min="3329" max="3329" width="13.88671875" style="83" customWidth="1"/>
    <col min="3330" max="3330" width="33.77734375" style="83" customWidth="1"/>
    <col min="3331" max="3331" width="4.6640625" style="83" customWidth="1"/>
    <col min="3332" max="3332" width="4.88671875" style="83" customWidth="1"/>
    <col min="3333" max="3333" width="4.6640625" style="83" customWidth="1"/>
    <col min="3334" max="3334" width="21.77734375" style="83" customWidth="1"/>
    <col min="3335" max="3335" width="12.44140625" style="83" customWidth="1"/>
    <col min="3336" max="3336" width="9.88671875" style="83" customWidth="1"/>
    <col min="3337" max="3337" width="11.44140625" style="83" bestFit="1" customWidth="1"/>
    <col min="3338" max="3338" width="8.6640625" style="83" customWidth="1"/>
    <col min="3339" max="3339" width="17.21875" style="83" customWidth="1"/>
    <col min="3340" max="3584" width="9" style="83"/>
    <col min="3585" max="3585" width="13.88671875" style="83" customWidth="1"/>
    <col min="3586" max="3586" width="33.77734375" style="83" customWidth="1"/>
    <col min="3587" max="3587" width="4.6640625" style="83" customWidth="1"/>
    <col min="3588" max="3588" width="4.88671875" style="83" customWidth="1"/>
    <col min="3589" max="3589" width="4.6640625" style="83" customWidth="1"/>
    <col min="3590" max="3590" width="21.77734375" style="83" customWidth="1"/>
    <col min="3591" max="3591" width="12.44140625" style="83" customWidth="1"/>
    <col min="3592" max="3592" width="9.88671875" style="83" customWidth="1"/>
    <col min="3593" max="3593" width="11.44140625" style="83" bestFit="1" customWidth="1"/>
    <col min="3594" max="3594" width="8.6640625" style="83" customWidth="1"/>
    <col min="3595" max="3595" width="17.21875" style="83" customWidth="1"/>
    <col min="3596" max="3840" width="9" style="83"/>
    <col min="3841" max="3841" width="13.88671875" style="83" customWidth="1"/>
    <col min="3842" max="3842" width="33.77734375" style="83" customWidth="1"/>
    <col min="3843" max="3843" width="4.6640625" style="83" customWidth="1"/>
    <col min="3844" max="3844" width="4.88671875" style="83" customWidth="1"/>
    <col min="3845" max="3845" width="4.6640625" style="83" customWidth="1"/>
    <col min="3846" max="3846" width="21.77734375" style="83" customWidth="1"/>
    <col min="3847" max="3847" width="12.44140625" style="83" customWidth="1"/>
    <col min="3848" max="3848" width="9.88671875" style="83" customWidth="1"/>
    <col min="3849" max="3849" width="11.44140625" style="83" bestFit="1" customWidth="1"/>
    <col min="3850" max="3850" width="8.6640625" style="83" customWidth="1"/>
    <col min="3851" max="3851" width="17.21875" style="83" customWidth="1"/>
    <col min="3852" max="4096" width="9" style="83"/>
    <col min="4097" max="4097" width="13.88671875" style="83" customWidth="1"/>
    <col min="4098" max="4098" width="33.77734375" style="83" customWidth="1"/>
    <col min="4099" max="4099" width="4.6640625" style="83" customWidth="1"/>
    <col min="4100" max="4100" width="4.88671875" style="83" customWidth="1"/>
    <col min="4101" max="4101" width="4.6640625" style="83" customWidth="1"/>
    <col min="4102" max="4102" width="21.77734375" style="83" customWidth="1"/>
    <col min="4103" max="4103" width="12.44140625" style="83" customWidth="1"/>
    <col min="4104" max="4104" width="9.88671875" style="83" customWidth="1"/>
    <col min="4105" max="4105" width="11.44140625" style="83" bestFit="1" customWidth="1"/>
    <col min="4106" max="4106" width="8.6640625" style="83" customWidth="1"/>
    <col min="4107" max="4107" width="17.21875" style="83" customWidth="1"/>
    <col min="4108" max="4352" width="9" style="83"/>
    <col min="4353" max="4353" width="13.88671875" style="83" customWidth="1"/>
    <col min="4354" max="4354" width="33.77734375" style="83" customWidth="1"/>
    <col min="4355" max="4355" width="4.6640625" style="83" customWidth="1"/>
    <col min="4356" max="4356" width="4.88671875" style="83" customWidth="1"/>
    <col min="4357" max="4357" width="4.6640625" style="83" customWidth="1"/>
    <col min="4358" max="4358" width="21.77734375" style="83" customWidth="1"/>
    <col min="4359" max="4359" width="12.44140625" style="83" customWidth="1"/>
    <col min="4360" max="4360" width="9.88671875" style="83" customWidth="1"/>
    <col min="4361" max="4361" width="11.44140625" style="83" bestFit="1" customWidth="1"/>
    <col min="4362" max="4362" width="8.6640625" style="83" customWidth="1"/>
    <col min="4363" max="4363" width="17.21875" style="83" customWidth="1"/>
    <col min="4364" max="4608" width="9" style="83"/>
    <col min="4609" max="4609" width="13.88671875" style="83" customWidth="1"/>
    <col min="4610" max="4610" width="33.77734375" style="83" customWidth="1"/>
    <col min="4611" max="4611" width="4.6640625" style="83" customWidth="1"/>
    <col min="4612" max="4612" width="4.88671875" style="83" customWidth="1"/>
    <col min="4613" max="4613" width="4.6640625" style="83" customWidth="1"/>
    <col min="4614" max="4614" width="21.77734375" style="83" customWidth="1"/>
    <col min="4615" max="4615" width="12.44140625" style="83" customWidth="1"/>
    <col min="4616" max="4616" width="9.88671875" style="83" customWidth="1"/>
    <col min="4617" max="4617" width="11.44140625" style="83" bestFit="1" customWidth="1"/>
    <col min="4618" max="4618" width="8.6640625" style="83" customWidth="1"/>
    <col min="4619" max="4619" width="17.21875" style="83" customWidth="1"/>
    <col min="4620" max="4864" width="9" style="83"/>
    <col min="4865" max="4865" width="13.88671875" style="83" customWidth="1"/>
    <col min="4866" max="4866" width="33.77734375" style="83" customWidth="1"/>
    <col min="4867" max="4867" width="4.6640625" style="83" customWidth="1"/>
    <col min="4868" max="4868" width="4.88671875" style="83" customWidth="1"/>
    <col min="4869" max="4869" width="4.6640625" style="83" customWidth="1"/>
    <col min="4870" max="4870" width="21.77734375" style="83" customWidth="1"/>
    <col min="4871" max="4871" width="12.44140625" style="83" customWidth="1"/>
    <col min="4872" max="4872" width="9.88671875" style="83" customWidth="1"/>
    <col min="4873" max="4873" width="11.44140625" style="83" bestFit="1" customWidth="1"/>
    <col min="4874" max="4874" width="8.6640625" style="83" customWidth="1"/>
    <col min="4875" max="4875" width="17.21875" style="83" customWidth="1"/>
    <col min="4876" max="5120" width="9" style="83"/>
    <col min="5121" max="5121" width="13.88671875" style="83" customWidth="1"/>
    <col min="5122" max="5122" width="33.77734375" style="83" customWidth="1"/>
    <col min="5123" max="5123" width="4.6640625" style="83" customWidth="1"/>
    <col min="5124" max="5124" width="4.88671875" style="83" customWidth="1"/>
    <col min="5125" max="5125" width="4.6640625" style="83" customWidth="1"/>
    <col min="5126" max="5126" width="21.77734375" style="83" customWidth="1"/>
    <col min="5127" max="5127" width="12.44140625" style="83" customWidth="1"/>
    <col min="5128" max="5128" width="9.88671875" style="83" customWidth="1"/>
    <col min="5129" max="5129" width="11.44140625" style="83" bestFit="1" customWidth="1"/>
    <col min="5130" max="5130" width="8.6640625" style="83" customWidth="1"/>
    <col min="5131" max="5131" width="17.21875" style="83" customWidth="1"/>
    <col min="5132" max="5376" width="9" style="83"/>
    <col min="5377" max="5377" width="13.88671875" style="83" customWidth="1"/>
    <col min="5378" max="5378" width="33.77734375" style="83" customWidth="1"/>
    <col min="5379" max="5379" width="4.6640625" style="83" customWidth="1"/>
    <col min="5380" max="5380" width="4.88671875" style="83" customWidth="1"/>
    <col min="5381" max="5381" width="4.6640625" style="83" customWidth="1"/>
    <col min="5382" max="5382" width="21.77734375" style="83" customWidth="1"/>
    <col min="5383" max="5383" width="12.44140625" style="83" customWidth="1"/>
    <col min="5384" max="5384" width="9.88671875" style="83" customWidth="1"/>
    <col min="5385" max="5385" width="11.44140625" style="83" bestFit="1" customWidth="1"/>
    <col min="5386" max="5386" width="8.6640625" style="83" customWidth="1"/>
    <col min="5387" max="5387" width="17.21875" style="83" customWidth="1"/>
    <col min="5388" max="5632" width="9" style="83"/>
    <col min="5633" max="5633" width="13.88671875" style="83" customWidth="1"/>
    <col min="5634" max="5634" width="33.77734375" style="83" customWidth="1"/>
    <col min="5635" max="5635" width="4.6640625" style="83" customWidth="1"/>
    <col min="5636" max="5636" width="4.88671875" style="83" customWidth="1"/>
    <col min="5637" max="5637" width="4.6640625" style="83" customWidth="1"/>
    <col min="5638" max="5638" width="21.77734375" style="83" customWidth="1"/>
    <col min="5639" max="5639" width="12.44140625" style="83" customWidth="1"/>
    <col min="5640" max="5640" width="9.88671875" style="83" customWidth="1"/>
    <col min="5641" max="5641" width="11.44140625" style="83" bestFit="1" customWidth="1"/>
    <col min="5642" max="5642" width="8.6640625" style="83" customWidth="1"/>
    <col min="5643" max="5643" width="17.21875" style="83" customWidth="1"/>
    <col min="5644" max="5888" width="9" style="83"/>
    <col min="5889" max="5889" width="13.88671875" style="83" customWidth="1"/>
    <col min="5890" max="5890" width="33.77734375" style="83" customWidth="1"/>
    <col min="5891" max="5891" width="4.6640625" style="83" customWidth="1"/>
    <col min="5892" max="5892" width="4.88671875" style="83" customWidth="1"/>
    <col min="5893" max="5893" width="4.6640625" style="83" customWidth="1"/>
    <col min="5894" max="5894" width="21.77734375" style="83" customWidth="1"/>
    <col min="5895" max="5895" width="12.44140625" style="83" customWidth="1"/>
    <col min="5896" max="5896" width="9.88671875" style="83" customWidth="1"/>
    <col min="5897" max="5897" width="11.44140625" style="83" bestFit="1" customWidth="1"/>
    <col min="5898" max="5898" width="8.6640625" style="83" customWidth="1"/>
    <col min="5899" max="5899" width="17.21875" style="83" customWidth="1"/>
    <col min="5900" max="6144" width="9" style="83"/>
    <col min="6145" max="6145" width="13.88671875" style="83" customWidth="1"/>
    <col min="6146" max="6146" width="33.77734375" style="83" customWidth="1"/>
    <col min="6147" max="6147" width="4.6640625" style="83" customWidth="1"/>
    <col min="6148" max="6148" width="4.88671875" style="83" customWidth="1"/>
    <col min="6149" max="6149" width="4.6640625" style="83" customWidth="1"/>
    <col min="6150" max="6150" width="21.77734375" style="83" customWidth="1"/>
    <col min="6151" max="6151" width="12.44140625" style="83" customWidth="1"/>
    <col min="6152" max="6152" width="9.88671875" style="83" customWidth="1"/>
    <col min="6153" max="6153" width="11.44140625" style="83" bestFit="1" customWidth="1"/>
    <col min="6154" max="6154" width="8.6640625" style="83" customWidth="1"/>
    <col min="6155" max="6155" width="17.21875" style="83" customWidth="1"/>
    <col min="6156" max="6400" width="9" style="83"/>
    <col min="6401" max="6401" width="13.88671875" style="83" customWidth="1"/>
    <col min="6402" max="6402" width="33.77734375" style="83" customWidth="1"/>
    <col min="6403" max="6403" width="4.6640625" style="83" customWidth="1"/>
    <col min="6404" max="6404" width="4.88671875" style="83" customWidth="1"/>
    <col min="6405" max="6405" width="4.6640625" style="83" customWidth="1"/>
    <col min="6406" max="6406" width="21.77734375" style="83" customWidth="1"/>
    <col min="6407" max="6407" width="12.44140625" style="83" customWidth="1"/>
    <col min="6408" max="6408" width="9.88671875" style="83" customWidth="1"/>
    <col min="6409" max="6409" width="11.44140625" style="83" bestFit="1" customWidth="1"/>
    <col min="6410" max="6410" width="8.6640625" style="83" customWidth="1"/>
    <col min="6411" max="6411" width="17.21875" style="83" customWidth="1"/>
    <col min="6412" max="6656" width="9" style="83"/>
    <col min="6657" max="6657" width="13.88671875" style="83" customWidth="1"/>
    <col min="6658" max="6658" width="33.77734375" style="83" customWidth="1"/>
    <col min="6659" max="6659" width="4.6640625" style="83" customWidth="1"/>
    <col min="6660" max="6660" width="4.88671875" style="83" customWidth="1"/>
    <col min="6661" max="6661" width="4.6640625" style="83" customWidth="1"/>
    <col min="6662" max="6662" width="21.77734375" style="83" customWidth="1"/>
    <col min="6663" max="6663" width="12.44140625" style="83" customWidth="1"/>
    <col min="6664" max="6664" width="9.88671875" style="83" customWidth="1"/>
    <col min="6665" max="6665" width="11.44140625" style="83" bestFit="1" customWidth="1"/>
    <col min="6666" max="6666" width="8.6640625" style="83" customWidth="1"/>
    <col min="6667" max="6667" width="17.21875" style="83" customWidth="1"/>
    <col min="6668" max="6912" width="9" style="83"/>
    <col min="6913" max="6913" width="13.88671875" style="83" customWidth="1"/>
    <col min="6914" max="6914" width="33.77734375" style="83" customWidth="1"/>
    <col min="6915" max="6915" width="4.6640625" style="83" customWidth="1"/>
    <col min="6916" max="6916" width="4.88671875" style="83" customWidth="1"/>
    <col min="6917" max="6917" width="4.6640625" style="83" customWidth="1"/>
    <col min="6918" max="6918" width="21.77734375" style="83" customWidth="1"/>
    <col min="6919" max="6919" width="12.44140625" style="83" customWidth="1"/>
    <col min="6920" max="6920" width="9.88671875" style="83" customWidth="1"/>
    <col min="6921" max="6921" width="11.44140625" style="83" bestFit="1" customWidth="1"/>
    <col min="6922" max="6922" width="8.6640625" style="83" customWidth="1"/>
    <col min="6923" max="6923" width="17.21875" style="83" customWidth="1"/>
    <col min="6924" max="7168" width="9" style="83"/>
    <col min="7169" max="7169" width="13.88671875" style="83" customWidth="1"/>
    <col min="7170" max="7170" width="33.77734375" style="83" customWidth="1"/>
    <col min="7171" max="7171" width="4.6640625" style="83" customWidth="1"/>
    <col min="7172" max="7172" width="4.88671875" style="83" customWidth="1"/>
    <col min="7173" max="7173" width="4.6640625" style="83" customWidth="1"/>
    <col min="7174" max="7174" width="21.77734375" style="83" customWidth="1"/>
    <col min="7175" max="7175" width="12.44140625" style="83" customWidth="1"/>
    <col min="7176" max="7176" width="9.88671875" style="83" customWidth="1"/>
    <col min="7177" max="7177" width="11.44140625" style="83" bestFit="1" customWidth="1"/>
    <col min="7178" max="7178" width="8.6640625" style="83" customWidth="1"/>
    <col min="7179" max="7179" width="17.21875" style="83" customWidth="1"/>
    <col min="7180" max="7424" width="9" style="83"/>
    <col min="7425" max="7425" width="13.88671875" style="83" customWidth="1"/>
    <col min="7426" max="7426" width="33.77734375" style="83" customWidth="1"/>
    <col min="7427" max="7427" width="4.6640625" style="83" customWidth="1"/>
    <col min="7428" max="7428" width="4.88671875" style="83" customWidth="1"/>
    <col min="7429" max="7429" width="4.6640625" style="83" customWidth="1"/>
    <col min="7430" max="7430" width="21.77734375" style="83" customWidth="1"/>
    <col min="7431" max="7431" width="12.44140625" style="83" customWidth="1"/>
    <col min="7432" max="7432" width="9.88671875" style="83" customWidth="1"/>
    <col min="7433" max="7433" width="11.44140625" style="83" bestFit="1" customWidth="1"/>
    <col min="7434" max="7434" width="8.6640625" style="83" customWidth="1"/>
    <col min="7435" max="7435" width="17.21875" style="83" customWidth="1"/>
    <col min="7436" max="7680" width="9" style="83"/>
    <col min="7681" max="7681" width="13.88671875" style="83" customWidth="1"/>
    <col min="7682" max="7682" width="33.77734375" style="83" customWidth="1"/>
    <col min="7683" max="7683" width="4.6640625" style="83" customWidth="1"/>
    <col min="7684" max="7684" width="4.88671875" style="83" customWidth="1"/>
    <col min="7685" max="7685" width="4.6640625" style="83" customWidth="1"/>
    <col min="7686" max="7686" width="21.77734375" style="83" customWidth="1"/>
    <col min="7687" max="7687" width="12.44140625" style="83" customWidth="1"/>
    <col min="7688" max="7688" width="9.88671875" style="83" customWidth="1"/>
    <col min="7689" max="7689" width="11.44140625" style="83" bestFit="1" customWidth="1"/>
    <col min="7690" max="7690" width="8.6640625" style="83" customWidth="1"/>
    <col min="7691" max="7691" width="17.21875" style="83" customWidth="1"/>
    <col min="7692" max="7936" width="9" style="83"/>
    <col min="7937" max="7937" width="13.88671875" style="83" customWidth="1"/>
    <col min="7938" max="7938" width="33.77734375" style="83" customWidth="1"/>
    <col min="7939" max="7939" width="4.6640625" style="83" customWidth="1"/>
    <col min="7940" max="7940" width="4.88671875" style="83" customWidth="1"/>
    <col min="7941" max="7941" width="4.6640625" style="83" customWidth="1"/>
    <col min="7942" max="7942" width="21.77734375" style="83" customWidth="1"/>
    <col min="7943" max="7943" width="12.44140625" style="83" customWidth="1"/>
    <col min="7944" max="7944" width="9.88671875" style="83" customWidth="1"/>
    <col min="7945" max="7945" width="11.44140625" style="83" bestFit="1" customWidth="1"/>
    <col min="7946" max="7946" width="8.6640625" style="83" customWidth="1"/>
    <col min="7947" max="7947" width="17.21875" style="83" customWidth="1"/>
    <col min="7948" max="8192" width="9" style="83"/>
    <col min="8193" max="8193" width="13.88671875" style="83" customWidth="1"/>
    <col min="8194" max="8194" width="33.77734375" style="83" customWidth="1"/>
    <col min="8195" max="8195" width="4.6640625" style="83" customWidth="1"/>
    <col min="8196" max="8196" width="4.88671875" style="83" customWidth="1"/>
    <col min="8197" max="8197" width="4.6640625" style="83" customWidth="1"/>
    <col min="8198" max="8198" width="21.77734375" style="83" customWidth="1"/>
    <col min="8199" max="8199" width="12.44140625" style="83" customWidth="1"/>
    <col min="8200" max="8200" width="9.88671875" style="83" customWidth="1"/>
    <col min="8201" max="8201" width="11.44140625" style="83" bestFit="1" customWidth="1"/>
    <col min="8202" max="8202" width="8.6640625" style="83" customWidth="1"/>
    <col min="8203" max="8203" width="17.21875" style="83" customWidth="1"/>
    <col min="8204" max="8448" width="9" style="83"/>
    <col min="8449" max="8449" width="13.88671875" style="83" customWidth="1"/>
    <col min="8450" max="8450" width="33.77734375" style="83" customWidth="1"/>
    <col min="8451" max="8451" width="4.6640625" style="83" customWidth="1"/>
    <col min="8452" max="8452" width="4.88671875" style="83" customWidth="1"/>
    <col min="8453" max="8453" width="4.6640625" style="83" customWidth="1"/>
    <col min="8454" max="8454" width="21.77734375" style="83" customWidth="1"/>
    <col min="8455" max="8455" width="12.44140625" style="83" customWidth="1"/>
    <col min="8456" max="8456" width="9.88671875" style="83" customWidth="1"/>
    <col min="8457" max="8457" width="11.44140625" style="83" bestFit="1" customWidth="1"/>
    <col min="8458" max="8458" width="8.6640625" style="83" customWidth="1"/>
    <col min="8459" max="8459" width="17.21875" style="83" customWidth="1"/>
    <col min="8460" max="8704" width="9" style="83"/>
    <col min="8705" max="8705" width="13.88671875" style="83" customWidth="1"/>
    <col min="8706" max="8706" width="33.77734375" style="83" customWidth="1"/>
    <col min="8707" max="8707" width="4.6640625" style="83" customWidth="1"/>
    <col min="8708" max="8708" width="4.88671875" style="83" customWidth="1"/>
    <col min="8709" max="8709" width="4.6640625" style="83" customWidth="1"/>
    <col min="8710" max="8710" width="21.77734375" style="83" customWidth="1"/>
    <col min="8711" max="8711" width="12.44140625" style="83" customWidth="1"/>
    <col min="8712" max="8712" width="9.88671875" style="83" customWidth="1"/>
    <col min="8713" max="8713" width="11.44140625" style="83" bestFit="1" customWidth="1"/>
    <col min="8714" max="8714" width="8.6640625" style="83" customWidth="1"/>
    <col min="8715" max="8715" width="17.21875" style="83" customWidth="1"/>
    <col min="8716" max="8960" width="9" style="83"/>
    <col min="8961" max="8961" width="13.88671875" style="83" customWidth="1"/>
    <col min="8962" max="8962" width="33.77734375" style="83" customWidth="1"/>
    <col min="8963" max="8963" width="4.6640625" style="83" customWidth="1"/>
    <col min="8964" max="8964" width="4.88671875" style="83" customWidth="1"/>
    <col min="8965" max="8965" width="4.6640625" style="83" customWidth="1"/>
    <col min="8966" max="8966" width="21.77734375" style="83" customWidth="1"/>
    <col min="8967" max="8967" width="12.44140625" style="83" customWidth="1"/>
    <col min="8968" max="8968" width="9.88671875" style="83" customWidth="1"/>
    <col min="8969" max="8969" width="11.44140625" style="83" bestFit="1" customWidth="1"/>
    <col min="8970" max="8970" width="8.6640625" style="83" customWidth="1"/>
    <col min="8971" max="8971" width="17.21875" style="83" customWidth="1"/>
    <col min="8972" max="9216" width="9" style="83"/>
    <col min="9217" max="9217" width="13.88671875" style="83" customWidth="1"/>
    <col min="9218" max="9218" width="33.77734375" style="83" customWidth="1"/>
    <col min="9219" max="9219" width="4.6640625" style="83" customWidth="1"/>
    <col min="9220" max="9220" width="4.88671875" style="83" customWidth="1"/>
    <col min="9221" max="9221" width="4.6640625" style="83" customWidth="1"/>
    <col min="9222" max="9222" width="21.77734375" style="83" customWidth="1"/>
    <col min="9223" max="9223" width="12.44140625" style="83" customWidth="1"/>
    <col min="9224" max="9224" width="9.88671875" style="83" customWidth="1"/>
    <col min="9225" max="9225" width="11.44140625" style="83" bestFit="1" customWidth="1"/>
    <col min="9226" max="9226" width="8.6640625" style="83" customWidth="1"/>
    <col min="9227" max="9227" width="17.21875" style="83" customWidth="1"/>
    <col min="9228" max="9472" width="9" style="83"/>
    <col min="9473" max="9473" width="13.88671875" style="83" customWidth="1"/>
    <col min="9474" max="9474" width="33.77734375" style="83" customWidth="1"/>
    <col min="9475" max="9475" width="4.6640625" style="83" customWidth="1"/>
    <col min="9476" max="9476" width="4.88671875" style="83" customWidth="1"/>
    <col min="9477" max="9477" width="4.6640625" style="83" customWidth="1"/>
    <col min="9478" max="9478" width="21.77734375" style="83" customWidth="1"/>
    <col min="9479" max="9479" width="12.44140625" style="83" customWidth="1"/>
    <col min="9480" max="9480" width="9.88671875" style="83" customWidth="1"/>
    <col min="9481" max="9481" width="11.44140625" style="83" bestFit="1" customWidth="1"/>
    <col min="9482" max="9482" width="8.6640625" style="83" customWidth="1"/>
    <col min="9483" max="9483" width="17.21875" style="83" customWidth="1"/>
    <col min="9484" max="9728" width="9" style="83"/>
    <col min="9729" max="9729" width="13.88671875" style="83" customWidth="1"/>
    <col min="9730" max="9730" width="33.77734375" style="83" customWidth="1"/>
    <col min="9731" max="9731" width="4.6640625" style="83" customWidth="1"/>
    <col min="9732" max="9732" width="4.88671875" style="83" customWidth="1"/>
    <col min="9733" max="9733" width="4.6640625" style="83" customWidth="1"/>
    <col min="9734" max="9734" width="21.77734375" style="83" customWidth="1"/>
    <col min="9735" max="9735" width="12.44140625" style="83" customWidth="1"/>
    <col min="9736" max="9736" width="9.88671875" style="83" customWidth="1"/>
    <col min="9737" max="9737" width="11.44140625" style="83" bestFit="1" customWidth="1"/>
    <col min="9738" max="9738" width="8.6640625" style="83" customWidth="1"/>
    <col min="9739" max="9739" width="17.21875" style="83" customWidth="1"/>
    <col min="9740" max="9984" width="9" style="83"/>
    <col min="9985" max="9985" width="13.88671875" style="83" customWidth="1"/>
    <col min="9986" max="9986" width="33.77734375" style="83" customWidth="1"/>
    <col min="9987" max="9987" width="4.6640625" style="83" customWidth="1"/>
    <col min="9988" max="9988" width="4.88671875" style="83" customWidth="1"/>
    <col min="9989" max="9989" width="4.6640625" style="83" customWidth="1"/>
    <col min="9990" max="9990" width="21.77734375" style="83" customWidth="1"/>
    <col min="9991" max="9991" width="12.44140625" style="83" customWidth="1"/>
    <col min="9992" max="9992" width="9.88671875" style="83" customWidth="1"/>
    <col min="9993" max="9993" width="11.44140625" style="83" bestFit="1" customWidth="1"/>
    <col min="9994" max="9994" width="8.6640625" style="83" customWidth="1"/>
    <col min="9995" max="9995" width="17.21875" style="83" customWidth="1"/>
    <col min="9996" max="10240" width="9" style="83"/>
    <col min="10241" max="10241" width="13.88671875" style="83" customWidth="1"/>
    <col min="10242" max="10242" width="33.77734375" style="83" customWidth="1"/>
    <col min="10243" max="10243" width="4.6640625" style="83" customWidth="1"/>
    <col min="10244" max="10244" width="4.88671875" style="83" customWidth="1"/>
    <col min="10245" max="10245" width="4.6640625" style="83" customWidth="1"/>
    <col min="10246" max="10246" width="21.77734375" style="83" customWidth="1"/>
    <col min="10247" max="10247" width="12.44140625" style="83" customWidth="1"/>
    <col min="10248" max="10248" width="9.88671875" style="83" customWidth="1"/>
    <col min="10249" max="10249" width="11.44140625" style="83" bestFit="1" customWidth="1"/>
    <col min="10250" max="10250" width="8.6640625" style="83" customWidth="1"/>
    <col min="10251" max="10251" width="17.21875" style="83" customWidth="1"/>
    <col min="10252" max="10496" width="9" style="83"/>
    <col min="10497" max="10497" width="13.88671875" style="83" customWidth="1"/>
    <col min="10498" max="10498" width="33.77734375" style="83" customWidth="1"/>
    <col min="10499" max="10499" width="4.6640625" style="83" customWidth="1"/>
    <col min="10500" max="10500" width="4.88671875" style="83" customWidth="1"/>
    <col min="10501" max="10501" width="4.6640625" style="83" customWidth="1"/>
    <col min="10502" max="10502" width="21.77734375" style="83" customWidth="1"/>
    <col min="10503" max="10503" width="12.44140625" style="83" customWidth="1"/>
    <col min="10504" max="10504" width="9.88671875" style="83" customWidth="1"/>
    <col min="10505" max="10505" width="11.44140625" style="83" bestFit="1" customWidth="1"/>
    <col min="10506" max="10506" width="8.6640625" style="83" customWidth="1"/>
    <col min="10507" max="10507" width="17.21875" style="83" customWidth="1"/>
    <col min="10508" max="10752" width="9" style="83"/>
    <col min="10753" max="10753" width="13.88671875" style="83" customWidth="1"/>
    <col min="10754" max="10754" width="33.77734375" style="83" customWidth="1"/>
    <col min="10755" max="10755" width="4.6640625" style="83" customWidth="1"/>
    <col min="10756" max="10756" width="4.88671875" style="83" customWidth="1"/>
    <col min="10757" max="10757" width="4.6640625" style="83" customWidth="1"/>
    <col min="10758" max="10758" width="21.77734375" style="83" customWidth="1"/>
    <col min="10759" max="10759" width="12.44140625" style="83" customWidth="1"/>
    <col min="10760" max="10760" width="9.88671875" style="83" customWidth="1"/>
    <col min="10761" max="10761" width="11.44140625" style="83" bestFit="1" customWidth="1"/>
    <col min="10762" max="10762" width="8.6640625" style="83" customWidth="1"/>
    <col min="10763" max="10763" width="17.21875" style="83" customWidth="1"/>
    <col min="10764" max="11008" width="9" style="83"/>
    <col min="11009" max="11009" width="13.88671875" style="83" customWidth="1"/>
    <col min="11010" max="11010" width="33.77734375" style="83" customWidth="1"/>
    <col min="11011" max="11011" width="4.6640625" style="83" customWidth="1"/>
    <col min="11012" max="11012" width="4.88671875" style="83" customWidth="1"/>
    <col min="11013" max="11013" width="4.6640625" style="83" customWidth="1"/>
    <col min="11014" max="11014" width="21.77734375" style="83" customWidth="1"/>
    <col min="11015" max="11015" width="12.44140625" style="83" customWidth="1"/>
    <col min="11016" max="11016" width="9.88671875" style="83" customWidth="1"/>
    <col min="11017" max="11017" width="11.44140625" style="83" bestFit="1" customWidth="1"/>
    <col min="11018" max="11018" width="8.6640625" style="83" customWidth="1"/>
    <col min="11019" max="11019" width="17.21875" style="83" customWidth="1"/>
    <col min="11020" max="11264" width="9" style="83"/>
    <col min="11265" max="11265" width="13.88671875" style="83" customWidth="1"/>
    <col min="11266" max="11266" width="33.77734375" style="83" customWidth="1"/>
    <col min="11267" max="11267" width="4.6640625" style="83" customWidth="1"/>
    <col min="11268" max="11268" width="4.88671875" style="83" customWidth="1"/>
    <col min="11269" max="11269" width="4.6640625" style="83" customWidth="1"/>
    <col min="11270" max="11270" width="21.77734375" style="83" customWidth="1"/>
    <col min="11271" max="11271" width="12.44140625" style="83" customWidth="1"/>
    <col min="11272" max="11272" width="9.88671875" style="83" customWidth="1"/>
    <col min="11273" max="11273" width="11.44140625" style="83" bestFit="1" customWidth="1"/>
    <col min="11274" max="11274" width="8.6640625" style="83" customWidth="1"/>
    <col min="11275" max="11275" width="17.21875" style="83" customWidth="1"/>
    <col min="11276" max="11520" width="9" style="83"/>
    <col min="11521" max="11521" width="13.88671875" style="83" customWidth="1"/>
    <col min="11522" max="11522" width="33.77734375" style="83" customWidth="1"/>
    <col min="11523" max="11523" width="4.6640625" style="83" customWidth="1"/>
    <col min="11524" max="11524" width="4.88671875" style="83" customWidth="1"/>
    <col min="11525" max="11525" width="4.6640625" style="83" customWidth="1"/>
    <col min="11526" max="11526" width="21.77734375" style="83" customWidth="1"/>
    <col min="11527" max="11527" width="12.44140625" style="83" customWidth="1"/>
    <col min="11528" max="11528" width="9.88671875" style="83" customWidth="1"/>
    <col min="11529" max="11529" width="11.44140625" style="83" bestFit="1" customWidth="1"/>
    <col min="11530" max="11530" width="8.6640625" style="83" customWidth="1"/>
    <col min="11531" max="11531" width="17.21875" style="83" customWidth="1"/>
    <col min="11532" max="11776" width="9" style="83"/>
    <col min="11777" max="11777" width="13.88671875" style="83" customWidth="1"/>
    <col min="11778" max="11778" width="33.77734375" style="83" customWidth="1"/>
    <col min="11779" max="11779" width="4.6640625" style="83" customWidth="1"/>
    <col min="11780" max="11780" width="4.88671875" style="83" customWidth="1"/>
    <col min="11781" max="11781" width="4.6640625" style="83" customWidth="1"/>
    <col min="11782" max="11782" width="21.77734375" style="83" customWidth="1"/>
    <col min="11783" max="11783" width="12.44140625" style="83" customWidth="1"/>
    <col min="11784" max="11784" width="9.88671875" style="83" customWidth="1"/>
    <col min="11785" max="11785" width="11.44140625" style="83" bestFit="1" customWidth="1"/>
    <col min="11786" max="11786" width="8.6640625" style="83" customWidth="1"/>
    <col min="11787" max="11787" width="17.21875" style="83" customWidth="1"/>
    <col min="11788" max="12032" width="9" style="83"/>
    <col min="12033" max="12033" width="13.88671875" style="83" customWidth="1"/>
    <col min="12034" max="12034" width="33.77734375" style="83" customWidth="1"/>
    <col min="12035" max="12035" width="4.6640625" style="83" customWidth="1"/>
    <col min="12036" max="12036" width="4.88671875" style="83" customWidth="1"/>
    <col min="12037" max="12037" width="4.6640625" style="83" customWidth="1"/>
    <col min="12038" max="12038" width="21.77734375" style="83" customWidth="1"/>
    <col min="12039" max="12039" width="12.44140625" style="83" customWidth="1"/>
    <col min="12040" max="12040" width="9.88671875" style="83" customWidth="1"/>
    <col min="12041" max="12041" width="11.44140625" style="83" bestFit="1" customWidth="1"/>
    <col min="12042" max="12042" width="8.6640625" style="83" customWidth="1"/>
    <col min="12043" max="12043" width="17.21875" style="83" customWidth="1"/>
    <col min="12044" max="12288" width="9" style="83"/>
    <col min="12289" max="12289" width="13.88671875" style="83" customWidth="1"/>
    <col min="12290" max="12290" width="33.77734375" style="83" customWidth="1"/>
    <col min="12291" max="12291" width="4.6640625" style="83" customWidth="1"/>
    <col min="12292" max="12292" width="4.88671875" style="83" customWidth="1"/>
    <col min="12293" max="12293" width="4.6640625" style="83" customWidth="1"/>
    <col min="12294" max="12294" width="21.77734375" style="83" customWidth="1"/>
    <col min="12295" max="12295" width="12.44140625" style="83" customWidth="1"/>
    <col min="12296" max="12296" width="9.88671875" style="83" customWidth="1"/>
    <col min="12297" max="12297" width="11.44140625" style="83" bestFit="1" customWidth="1"/>
    <col min="12298" max="12298" width="8.6640625" style="83" customWidth="1"/>
    <col min="12299" max="12299" width="17.21875" style="83" customWidth="1"/>
    <col min="12300" max="12544" width="9" style="83"/>
    <col min="12545" max="12545" width="13.88671875" style="83" customWidth="1"/>
    <col min="12546" max="12546" width="33.77734375" style="83" customWidth="1"/>
    <col min="12547" max="12547" width="4.6640625" style="83" customWidth="1"/>
    <col min="12548" max="12548" width="4.88671875" style="83" customWidth="1"/>
    <col min="12549" max="12549" width="4.6640625" style="83" customWidth="1"/>
    <col min="12550" max="12550" width="21.77734375" style="83" customWidth="1"/>
    <col min="12551" max="12551" width="12.44140625" style="83" customWidth="1"/>
    <col min="12552" max="12552" width="9.88671875" style="83" customWidth="1"/>
    <col min="12553" max="12553" width="11.44140625" style="83" bestFit="1" customWidth="1"/>
    <col min="12554" max="12554" width="8.6640625" style="83" customWidth="1"/>
    <col min="12555" max="12555" width="17.21875" style="83" customWidth="1"/>
    <col min="12556" max="12800" width="9" style="83"/>
    <col min="12801" max="12801" width="13.88671875" style="83" customWidth="1"/>
    <col min="12802" max="12802" width="33.77734375" style="83" customWidth="1"/>
    <col min="12803" max="12803" width="4.6640625" style="83" customWidth="1"/>
    <col min="12804" max="12804" width="4.88671875" style="83" customWidth="1"/>
    <col min="12805" max="12805" width="4.6640625" style="83" customWidth="1"/>
    <col min="12806" max="12806" width="21.77734375" style="83" customWidth="1"/>
    <col min="12807" max="12807" width="12.44140625" style="83" customWidth="1"/>
    <col min="12808" max="12808" width="9.88671875" style="83" customWidth="1"/>
    <col min="12809" max="12809" width="11.44140625" style="83" bestFit="1" customWidth="1"/>
    <col min="12810" max="12810" width="8.6640625" style="83" customWidth="1"/>
    <col min="12811" max="12811" width="17.21875" style="83" customWidth="1"/>
    <col min="12812" max="13056" width="9" style="83"/>
    <col min="13057" max="13057" width="13.88671875" style="83" customWidth="1"/>
    <col min="13058" max="13058" width="33.77734375" style="83" customWidth="1"/>
    <col min="13059" max="13059" width="4.6640625" style="83" customWidth="1"/>
    <col min="13060" max="13060" width="4.88671875" style="83" customWidth="1"/>
    <col min="13061" max="13061" width="4.6640625" style="83" customWidth="1"/>
    <col min="13062" max="13062" width="21.77734375" style="83" customWidth="1"/>
    <col min="13063" max="13063" width="12.44140625" style="83" customWidth="1"/>
    <col min="13064" max="13064" width="9.88671875" style="83" customWidth="1"/>
    <col min="13065" max="13065" width="11.44140625" style="83" bestFit="1" customWidth="1"/>
    <col min="13066" max="13066" width="8.6640625" style="83" customWidth="1"/>
    <col min="13067" max="13067" width="17.21875" style="83" customWidth="1"/>
    <col min="13068" max="13312" width="9" style="83"/>
    <col min="13313" max="13313" width="13.88671875" style="83" customWidth="1"/>
    <col min="13314" max="13314" width="33.77734375" style="83" customWidth="1"/>
    <col min="13315" max="13315" width="4.6640625" style="83" customWidth="1"/>
    <col min="13316" max="13316" width="4.88671875" style="83" customWidth="1"/>
    <col min="13317" max="13317" width="4.6640625" style="83" customWidth="1"/>
    <col min="13318" max="13318" width="21.77734375" style="83" customWidth="1"/>
    <col min="13319" max="13319" width="12.44140625" style="83" customWidth="1"/>
    <col min="13320" max="13320" width="9.88671875" style="83" customWidth="1"/>
    <col min="13321" max="13321" width="11.44140625" style="83" bestFit="1" customWidth="1"/>
    <col min="13322" max="13322" width="8.6640625" style="83" customWidth="1"/>
    <col min="13323" max="13323" width="17.21875" style="83" customWidth="1"/>
    <col min="13324" max="13568" width="9" style="83"/>
    <col min="13569" max="13569" width="13.88671875" style="83" customWidth="1"/>
    <col min="13570" max="13570" width="33.77734375" style="83" customWidth="1"/>
    <col min="13571" max="13571" width="4.6640625" style="83" customWidth="1"/>
    <col min="13572" max="13572" width="4.88671875" style="83" customWidth="1"/>
    <col min="13573" max="13573" width="4.6640625" style="83" customWidth="1"/>
    <col min="13574" max="13574" width="21.77734375" style="83" customWidth="1"/>
    <col min="13575" max="13575" width="12.44140625" style="83" customWidth="1"/>
    <col min="13576" max="13576" width="9.88671875" style="83" customWidth="1"/>
    <col min="13577" max="13577" width="11.44140625" style="83" bestFit="1" customWidth="1"/>
    <col min="13578" max="13578" width="8.6640625" style="83" customWidth="1"/>
    <col min="13579" max="13579" width="17.21875" style="83" customWidth="1"/>
    <col min="13580" max="13824" width="9" style="83"/>
    <col min="13825" max="13825" width="13.88671875" style="83" customWidth="1"/>
    <col min="13826" max="13826" width="33.77734375" style="83" customWidth="1"/>
    <col min="13827" max="13827" width="4.6640625" style="83" customWidth="1"/>
    <col min="13828" max="13828" width="4.88671875" style="83" customWidth="1"/>
    <col min="13829" max="13829" width="4.6640625" style="83" customWidth="1"/>
    <col min="13830" max="13830" width="21.77734375" style="83" customWidth="1"/>
    <col min="13831" max="13831" width="12.44140625" style="83" customWidth="1"/>
    <col min="13832" max="13832" width="9.88671875" style="83" customWidth="1"/>
    <col min="13833" max="13833" width="11.44140625" style="83" bestFit="1" customWidth="1"/>
    <col min="13834" max="13834" width="8.6640625" style="83" customWidth="1"/>
    <col min="13835" max="13835" width="17.21875" style="83" customWidth="1"/>
    <col min="13836" max="14080" width="9" style="83"/>
    <col min="14081" max="14081" width="13.88671875" style="83" customWidth="1"/>
    <col min="14082" max="14082" width="33.77734375" style="83" customWidth="1"/>
    <col min="14083" max="14083" width="4.6640625" style="83" customWidth="1"/>
    <col min="14084" max="14084" width="4.88671875" style="83" customWidth="1"/>
    <col min="14085" max="14085" width="4.6640625" style="83" customWidth="1"/>
    <col min="14086" max="14086" width="21.77734375" style="83" customWidth="1"/>
    <col min="14087" max="14087" width="12.44140625" style="83" customWidth="1"/>
    <col min="14088" max="14088" width="9.88671875" style="83" customWidth="1"/>
    <col min="14089" max="14089" width="11.44140625" style="83" bestFit="1" customWidth="1"/>
    <col min="14090" max="14090" width="8.6640625" style="83" customWidth="1"/>
    <col min="14091" max="14091" width="17.21875" style="83" customWidth="1"/>
    <col min="14092" max="14336" width="9" style="83"/>
    <col min="14337" max="14337" width="13.88671875" style="83" customWidth="1"/>
    <col min="14338" max="14338" width="33.77734375" style="83" customWidth="1"/>
    <col min="14339" max="14339" width="4.6640625" style="83" customWidth="1"/>
    <col min="14340" max="14340" width="4.88671875" style="83" customWidth="1"/>
    <col min="14341" max="14341" width="4.6640625" style="83" customWidth="1"/>
    <col min="14342" max="14342" width="21.77734375" style="83" customWidth="1"/>
    <col min="14343" max="14343" width="12.44140625" style="83" customWidth="1"/>
    <col min="14344" max="14344" width="9.88671875" style="83" customWidth="1"/>
    <col min="14345" max="14345" width="11.44140625" style="83" bestFit="1" customWidth="1"/>
    <col min="14346" max="14346" width="8.6640625" style="83" customWidth="1"/>
    <col min="14347" max="14347" width="17.21875" style="83" customWidth="1"/>
    <col min="14348" max="14592" width="9" style="83"/>
    <col min="14593" max="14593" width="13.88671875" style="83" customWidth="1"/>
    <col min="14594" max="14594" width="33.77734375" style="83" customWidth="1"/>
    <col min="14595" max="14595" width="4.6640625" style="83" customWidth="1"/>
    <col min="14596" max="14596" width="4.88671875" style="83" customWidth="1"/>
    <col min="14597" max="14597" width="4.6640625" style="83" customWidth="1"/>
    <col min="14598" max="14598" width="21.77734375" style="83" customWidth="1"/>
    <col min="14599" max="14599" width="12.44140625" style="83" customWidth="1"/>
    <col min="14600" max="14600" width="9.88671875" style="83" customWidth="1"/>
    <col min="14601" max="14601" width="11.44140625" style="83" bestFit="1" customWidth="1"/>
    <col min="14602" max="14602" width="8.6640625" style="83" customWidth="1"/>
    <col min="14603" max="14603" width="17.21875" style="83" customWidth="1"/>
    <col min="14604" max="14848" width="9" style="83"/>
    <col min="14849" max="14849" width="13.88671875" style="83" customWidth="1"/>
    <col min="14850" max="14850" width="33.77734375" style="83" customWidth="1"/>
    <col min="14851" max="14851" width="4.6640625" style="83" customWidth="1"/>
    <col min="14852" max="14852" width="4.88671875" style="83" customWidth="1"/>
    <col min="14853" max="14853" width="4.6640625" style="83" customWidth="1"/>
    <col min="14854" max="14854" width="21.77734375" style="83" customWidth="1"/>
    <col min="14855" max="14855" width="12.44140625" style="83" customWidth="1"/>
    <col min="14856" max="14856" width="9.88671875" style="83" customWidth="1"/>
    <col min="14857" max="14857" width="11.44140625" style="83" bestFit="1" customWidth="1"/>
    <col min="14858" max="14858" width="8.6640625" style="83" customWidth="1"/>
    <col min="14859" max="14859" width="17.21875" style="83" customWidth="1"/>
    <col min="14860" max="15104" width="9" style="83"/>
    <col min="15105" max="15105" width="13.88671875" style="83" customWidth="1"/>
    <col min="15106" max="15106" width="33.77734375" style="83" customWidth="1"/>
    <col min="15107" max="15107" width="4.6640625" style="83" customWidth="1"/>
    <col min="15108" max="15108" width="4.88671875" style="83" customWidth="1"/>
    <col min="15109" max="15109" width="4.6640625" style="83" customWidth="1"/>
    <col min="15110" max="15110" width="21.77734375" style="83" customWidth="1"/>
    <col min="15111" max="15111" width="12.44140625" style="83" customWidth="1"/>
    <col min="15112" max="15112" width="9.88671875" style="83" customWidth="1"/>
    <col min="15113" max="15113" width="11.44140625" style="83" bestFit="1" customWidth="1"/>
    <col min="15114" max="15114" width="8.6640625" style="83" customWidth="1"/>
    <col min="15115" max="15115" width="17.21875" style="83" customWidth="1"/>
    <col min="15116" max="15360" width="9" style="83"/>
    <col min="15361" max="15361" width="13.88671875" style="83" customWidth="1"/>
    <col min="15362" max="15362" width="33.77734375" style="83" customWidth="1"/>
    <col min="15363" max="15363" width="4.6640625" style="83" customWidth="1"/>
    <col min="15364" max="15364" width="4.88671875" style="83" customWidth="1"/>
    <col min="15365" max="15365" width="4.6640625" style="83" customWidth="1"/>
    <col min="15366" max="15366" width="21.77734375" style="83" customWidth="1"/>
    <col min="15367" max="15367" width="12.44140625" style="83" customWidth="1"/>
    <col min="15368" max="15368" width="9.88671875" style="83" customWidth="1"/>
    <col min="15369" max="15369" width="11.44140625" style="83" bestFit="1" customWidth="1"/>
    <col min="15370" max="15370" width="8.6640625" style="83" customWidth="1"/>
    <col min="15371" max="15371" width="17.21875" style="83" customWidth="1"/>
    <col min="15372" max="15616" width="9" style="83"/>
    <col min="15617" max="15617" width="13.88671875" style="83" customWidth="1"/>
    <col min="15618" max="15618" width="33.77734375" style="83" customWidth="1"/>
    <col min="15619" max="15619" width="4.6640625" style="83" customWidth="1"/>
    <col min="15620" max="15620" width="4.88671875" style="83" customWidth="1"/>
    <col min="15621" max="15621" width="4.6640625" style="83" customWidth="1"/>
    <col min="15622" max="15622" width="21.77734375" style="83" customWidth="1"/>
    <col min="15623" max="15623" width="12.44140625" style="83" customWidth="1"/>
    <col min="15624" max="15624" width="9.88671875" style="83" customWidth="1"/>
    <col min="15625" max="15625" width="11.44140625" style="83" bestFit="1" customWidth="1"/>
    <col min="15626" max="15626" width="8.6640625" style="83" customWidth="1"/>
    <col min="15627" max="15627" width="17.21875" style="83" customWidth="1"/>
    <col min="15628" max="15872" width="9" style="83"/>
    <col min="15873" max="15873" width="13.88671875" style="83" customWidth="1"/>
    <col min="15874" max="15874" width="33.77734375" style="83" customWidth="1"/>
    <col min="15875" max="15875" width="4.6640625" style="83" customWidth="1"/>
    <col min="15876" max="15876" width="4.88671875" style="83" customWidth="1"/>
    <col min="15877" max="15877" width="4.6640625" style="83" customWidth="1"/>
    <col min="15878" max="15878" width="21.77734375" style="83" customWidth="1"/>
    <col min="15879" max="15879" width="12.44140625" style="83" customWidth="1"/>
    <col min="15880" max="15880" width="9.88671875" style="83" customWidth="1"/>
    <col min="15881" max="15881" width="11.44140625" style="83" bestFit="1" customWidth="1"/>
    <col min="15882" max="15882" width="8.6640625" style="83" customWidth="1"/>
    <col min="15883" max="15883" width="17.21875" style="83" customWidth="1"/>
    <col min="15884" max="16128" width="9" style="83"/>
    <col min="16129" max="16129" width="13.88671875" style="83" customWidth="1"/>
    <col min="16130" max="16130" width="33.77734375" style="83" customWidth="1"/>
    <col min="16131" max="16131" width="4.6640625" style="83" customWidth="1"/>
    <col min="16132" max="16132" width="4.88671875" style="83" customWidth="1"/>
    <col min="16133" max="16133" width="4.6640625" style="83" customWidth="1"/>
    <col min="16134" max="16134" width="21.77734375" style="83" customWidth="1"/>
    <col min="16135" max="16135" width="12.44140625" style="83" customWidth="1"/>
    <col min="16136" max="16136" width="9.88671875" style="83" customWidth="1"/>
    <col min="16137" max="16137" width="11.44140625" style="83" bestFit="1" customWidth="1"/>
    <col min="16138" max="16138" width="8.6640625" style="83" customWidth="1"/>
    <col min="16139" max="16139" width="17.21875" style="83" customWidth="1"/>
    <col min="16140" max="16384" width="9" style="83"/>
  </cols>
  <sheetData>
    <row r="1" spans="1:15" ht="17.100000000000001" customHeight="1">
      <c r="A1" s="145"/>
      <c r="B1" s="147" t="s">
        <v>176</v>
      </c>
      <c r="C1" s="148"/>
      <c r="D1" s="148"/>
      <c r="E1" s="148"/>
      <c r="F1" s="148"/>
      <c r="G1" s="148"/>
      <c r="H1" s="148"/>
      <c r="I1" s="148"/>
      <c r="J1" s="81" t="s">
        <v>121</v>
      </c>
      <c r="K1" s="82" t="s">
        <v>122</v>
      </c>
    </row>
    <row r="2" spans="1:15" ht="17.100000000000001" customHeight="1">
      <c r="A2" s="146"/>
      <c r="B2" s="149"/>
      <c r="C2" s="149"/>
      <c r="D2" s="149"/>
      <c r="E2" s="149"/>
      <c r="F2" s="149"/>
      <c r="G2" s="149"/>
      <c r="H2" s="149"/>
      <c r="I2" s="149"/>
      <c r="J2" s="84" t="s">
        <v>123</v>
      </c>
      <c r="K2" s="85" t="s">
        <v>124</v>
      </c>
    </row>
    <row r="3" spans="1:15" ht="17.100000000000001" customHeight="1">
      <c r="A3" s="146"/>
      <c r="B3" s="149"/>
      <c r="C3" s="149"/>
      <c r="D3" s="149"/>
      <c r="E3" s="149"/>
      <c r="F3" s="149"/>
      <c r="G3" s="149"/>
      <c r="H3" s="150"/>
      <c r="I3" s="150"/>
      <c r="J3" s="86" t="s">
        <v>125</v>
      </c>
      <c r="K3" s="87"/>
    </row>
    <row r="4" spans="1:15" ht="17.100000000000001" customHeight="1">
      <c r="A4" s="117" t="s">
        <v>126</v>
      </c>
      <c r="B4" s="151"/>
      <c r="C4" s="151"/>
      <c r="D4" s="151"/>
      <c r="E4" s="151"/>
      <c r="F4" s="151"/>
      <c r="G4" s="89" t="s">
        <v>127</v>
      </c>
      <c r="H4" s="89"/>
      <c r="I4" s="118"/>
      <c r="J4" s="92" t="s">
        <v>128</v>
      </c>
      <c r="K4" s="93"/>
    </row>
    <row r="5" spans="1:15" ht="17.100000000000001" customHeight="1">
      <c r="A5" s="117" t="s">
        <v>129</v>
      </c>
      <c r="B5" s="151"/>
      <c r="C5" s="151"/>
      <c r="D5" s="151"/>
      <c r="E5" s="151"/>
      <c r="F5" s="151"/>
      <c r="G5" s="89" t="s">
        <v>130</v>
      </c>
      <c r="H5" s="89"/>
      <c r="I5" s="118"/>
      <c r="J5" s="92" t="s">
        <v>128</v>
      </c>
      <c r="K5" s="93"/>
    </row>
    <row r="6" spans="1:15" s="97" customFormat="1" ht="17.100000000000001" customHeight="1" thickBot="1">
      <c r="A6" s="119" t="s">
        <v>131</v>
      </c>
      <c r="B6" s="152"/>
      <c r="C6" s="152"/>
      <c r="D6" s="152" t="s">
        <v>132</v>
      </c>
      <c r="E6" s="152"/>
      <c r="F6" s="152"/>
      <c r="G6" s="95" t="s">
        <v>133</v>
      </c>
      <c r="H6" s="153"/>
      <c r="I6" s="153"/>
      <c r="J6" s="95" t="s">
        <v>128</v>
      </c>
      <c r="K6" s="96"/>
    </row>
    <row r="7" spans="1:15">
      <c r="A7" s="155" t="s">
        <v>134</v>
      </c>
      <c r="B7" s="157" t="s">
        <v>135</v>
      </c>
      <c r="C7" s="157" t="s">
        <v>136</v>
      </c>
      <c r="D7" s="157"/>
      <c r="E7" s="157"/>
      <c r="F7" s="157" t="s">
        <v>177</v>
      </c>
      <c r="G7" s="158"/>
      <c r="H7" s="158" t="s">
        <v>139</v>
      </c>
      <c r="I7" s="158" t="s">
        <v>140</v>
      </c>
      <c r="J7" s="161" t="s">
        <v>141</v>
      </c>
      <c r="K7" s="163" t="s">
        <v>142</v>
      </c>
      <c r="L7" s="154" t="s">
        <v>143</v>
      </c>
      <c r="M7" s="154" t="s">
        <v>144</v>
      </c>
      <c r="N7" s="154" t="s">
        <v>145</v>
      </c>
      <c r="O7" s="120"/>
    </row>
    <row r="8" spans="1:15">
      <c r="A8" s="156"/>
      <c r="B8" s="151"/>
      <c r="C8" s="101" t="s">
        <v>146</v>
      </c>
      <c r="D8" s="101" t="s">
        <v>147</v>
      </c>
      <c r="E8" s="101" t="s">
        <v>148</v>
      </c>
      <c r="F8" s="151"/>
      <c r="G8" s="159"/>
      <c r="H8" s="159"/>
      <c r="I8" s="159"/>
      <c r="J8" s="162"/>
      <c r="K8" s="164"/>
      <c r="L8" s="154"/>
      <c r="M8" s="154"/>
      <c r="N8" s="154"/>
      <c r="O8" s="120"/>
    </row>
    <row r="9" spans="1:15" ht="17.100000000000001" customHeight="1">
      <c r="A9" s="99"/>
      <c r="B9" s="121" t="s">
        <v>178</v>
      </c>
      <c r="C9" s="101"/>
      <c r="D9" s="101"/>
      <c r="E9" s="101">
        <v>2</v>
      </c>
      <c r="F9" s="121" t="s">
        <v>179</v>
      </c>
      <c r="G9" s="103"/>
      <c r="H9" s="110">
        <v>110000</v>
      </c>
      <c r="I9" s="103">
        <f t="shared" ref="I9:I18" si="0">H9*E9</f>
        <v>220000</v>
      </c>
      <c r="J9" s="84"/>
      <c r="K9" s="122"/>
      <c r="L9" s="120">
        <f>I9</f>
        <v>220000</v>
      </c>
      <c r="M9" s="120"/>
      <c r="N9" s="120"/>
      <c r="O9" s="120"/>
    </row>
    <row r="10" spans="1:15" ht="17.100000000000001" customHeight="1">
      <c r="A10" s="99"/>
      <c r="B10" s="121" t="s">
        <v>180</v>
      </c>
      <c r="C10" s="101"/>
      <c r="D10" s="101"/>
      <c r="E10" s="101">
        <v>2</v>
      </c>
      <c r="F10" s="121" t="s">
        <v>179</v>
      </c>
      <c r="G10" s="103"/>
      <c r="H10" s="110">
        <v>110000</v>
      </c>
      <c r="I10" s="103">
        <f t="shared" si="0"/>
        <v>220000</v>
      </c>
      <c r="J10" s="84"/>
      <c r="K10" s="122"/>
      <c r="L10" s="120"/>
      <c r="M10" s="120">
        <f>I10</f>
        <v>220000</v>
      </c>
      <c r="N10" s="120"/>
      <c r="O10" s="120"/>
    </row>
    <row r="11" spans="1:15" ht="17.100000000000001" customHeight="1">
      <c r="A11" s="99"/>
      <c r="B11" s="121" t="s">
        <v>181</v>
      </c>
      <c r="C11" s="101"/>
      <c r="D11" s="101"/>
      <c r="E11" s="166">
        <v>1</v>
      </c>
      <c r="F11" s="121" t="s">
        <v>179</v>
      </c>
      <c r="G11" s="103"/>
      <c r="H11" s="167">
        <v>50000</v>
      </c>
      <c r="I11" s="167">
        <f t="shared" si="0"/>
        <v>50000</v>
      </c>
      <c r="J11" s="84"/>
      <c r="K11" s="122"/>
      <c r="L11" s="165">
        <f>I11/2</f>
        <v>25000</v>
      </c>
      <c r="M11" s="165">
        <f>I11/2</f>
        <v>25000</v>
      </c>
      <c r="N11" s="120"/>
      <c r="O11" s="120"/>
    </row>
    <row r="12" spans="1:15" ht="17.100000000000001" customHeight="1">
      <c r="A12" s="99"/>
      <c r="B12" s="121" t="s">
        <v>182</v>
      </c>
      <c r="C12" s="101"/>
      <c r="D12" s="101"/>
      <c r="E12" s="157"/>
      <c r="F12" s="121" t="s">
        <v>179</v>
      </c>
      <c r="G12" s="103"/>
      <c r="H12" s="168"/>
      <c r="I12" s="169"/>
      <c r="J12" s="84"/>
      <c r="K12" s="122"/>
      <c r="L12" s="165"/>
      <c r="M12" s="165"/>
      <c r="N12" s="120"/>
      <c r="O12" s="120"/>
    </row>
    <row r="13" spans="1:15" ht="17.100000000000001" customHeight="1">
      <c r="A13" s="99"/>
      <c r="B13" s="84" t="s">
        <v>183</v>
      </c>
      <c r="C13" s="101"/>
      <c r="D13" s="101"/>
      <c r="E13" s="101">
        <v>1</v>
      </c>
      <c r="F13" s="121" t="s">
        <v>179</v>
      </c>
      <c r="G13" s="103"/>
      <c r="H13" s="103">
        <v>80000</v>
      </c>
      <c r="I13" s="103">
        <f t="shared" si="0"/>
        <v>80000</v>
      </c>
      <c r="J13" s="104"/>
      <c r="K13" s="105"/>
      <c r="L13" s="120">
        <f>I13/2</f>
        <v>40000</v>
      </c>
      <c r="M13" s="120">
        <f>I13/2</f>
        <v>40000</v>
      </c>
      <c r="N13" s="120"/>
      <c r="O13" s="120"/>
    </row>
    <row r="14" spans="1:15" ht="17.100000000000001" customHeight="1">
      <c r="A14" s="99"/>
      <c r="B14" s="104" t="s">
        <v>184</v>
      </c>
      <c r="C14" s="106"/>
      <c r="D14" s="106"/>
      <c r="E14" s="106">
        <v>2</v>
      </c>
      <c r="F14" s="121" t="s">
        <v>179</v>
      </c>
      <c r="G14" s="110"/>
      <c r="H14" s="110">
        <v>110000</v>
      </c>
      <c r="I14" s="103">
        <f t="shared" si="0"/>
        <v>220000</v>
      </c>
      <c r="J14" s="104"/>
      <c r="K14" s="105"/>
      <c r="L14" s="120">
        <f>I14</f>
        <v>220000</v>
      </c>
      <c r="M14" s="120"/>
      <c r="N14" s="120"/>
      <c r="O14" s="120"/>
    </row>
    <row r="15" spans="1:15" ht="17.100000000000001" customHeight="1">
      <c r="A15" s="99"/>
      <c r="B15" s="104" t="s">
        <v>185</v>
      </c>
      <c r="C15" s="106"/>
      <c r="D15" s="106"/>
      <c r="E15" s="106">
        <v>2</v>
      </c>
      <c r="F15" s="121" t="s">
        <v>179</v>
      </c>
      <c r="G15" s="110"/>
      <c r="H15" s="110">
        <v>110000</v>
      </c>
      <c r="I15" s="103">
        <f t="shared" si="0"/>
        <v>220000</v>
      </c>
      <c r="J15" s="104"/>
      <c r="K15" s="105"/>
      <c r="L15" s="120"/>
      <c r="M15" s="120">
        <f>I15</f>
        <v>220000</v>
      </c>
      <c r="N15" s="120"/>
      <c r="O15" s="120"/>
    </row>
    <row r="16" spans="1:15" ht="17.100000000000001" customHeight="1">
      <c r="A16" s="99"/>
      <c r="B16" s="104" t="s">
        <v>186</v>
      </c>
      <c r="C16" s="106"/>
      <c r="D16" s="106"/>
      <c r="E16" s="106">
        <v>1</v>
      </c>
      <c r="F16" s="121" t="s">
        <v>179</v>
      </c>
      <c r="G16" s="110"/>
      <c r="H16" s="110">
        <v>110000</v>
      </c>
      <c r="I16" s="103">
        <f t="shared" si="0"/>
        <v>110000</v>
      </c>
      <c r="J16" s="104"/>
      <c r="K16" s="105"/>
      <c r="L16" s="120"/>
      <c r="M16" s="120"/>
      <c r="N16" s="120">
        <f>I16</f>
        <v>110000</v>
      </c>
      <c r="O16" s="120"/>
    </row>
    <row r="17" spans="1:15" ht="17.100000000000001" customHeight="1">
      <c r="A17" s="99"/>
      <c r="B17" s="104" t="s">
        <v>187</v>
      </c>
      <c r="C17" s="106"/>
      <c r="D17" s="106"/>
      <c r="E17" s="106">
        <v>1</v>
      </c>
      <c r="F17" s="121" t="s">
        <v>179</v>
      </c>
      <c r="G17" s="110"/>
      <c r="H17" s="110">
        <v>60000</v>
      </c>
      <c r="I17" s="103">
        <f t="shared" si="0"/>
        <v>60000</v>
      </c>
      <c r="J17" s="104"/>
      <c r="K17" s="105"/>
      <c r="L17" s="120">
        <f>I17</f>
        <v>60000</v>
      </c>
      <c r="M17" s="120"/>
      <c r="N17" s="120"/>
      <c r="O17" s="120"/>
    </row>
    <row r="18" spans="1:15" ht="17.100000000000001" customHeight="1">
      <c r="A18" s="99"/>
      <c r="B18" s="104" t="s">
        <v>188</v>
      </c>
      <c r="C18" s="106"/>
      <c r="D18" s="106"/>
      <c r="E18" s="106">
        <v>1</v>
      </c>
      <c r="F18" s="121" t="s">
        <v>179</v>
      </c>
      <c r="G18" s="110"/>
      <c r="H18" s="110">
        <v>60000</v>
      </c>
      <c r="I18" s="103">
        <f t="shared" si="0"/>
        <v>60000</v>
      </c>
      <c r="J18" s="104"/>
      <c r="K18" s="105"/>
      <c r="L18" s="120"/>
      <c r="M18" s="120">
        <f>I18/2</f>
        <v>30000</v>
      </c>
      <c r="N18" s="120">
        <f>I18/2</f>
        <v>30000</v>
      </c>
      <c r="O18" s="120"/>
    </row>
    <row r="19" spans="1:15" ht="17.100000000000001" customHeight="1">
      <c r="A19" s="99"/>
      <c r="B19" s="104"/>
      <c r="C19" s="106"/>
      <c r="D19" s="106"/>
      <c r="E19" s="106"/>
      <c r="F19" s="104"/>
      <c r="G19" s="110"/>
      <c r="H19" s="110"/>
      <c r="I19" s="110"/>
      <c r="J19" s="104"/>
      <c r="K19" s="105"/>
      <c r="L19" s="120"/>
      <c r="M19" s="120"/>
      <c r="N19" s="120"/>
      <c r="O19" s="120"/>
    </row>
    <row r="20" spans="1:15" ht="17.100000000000001" customHeight="1">
      <c r="A20" s="123"/>
      <c r="B20" s="124"/>
      <c r="C20" s="125"/>
      <c r="D20" s="125"/>
      <c r="E20" s="125"/>
      <c r="F20" s="107"/>
      <c r="G20" s="107"/>
      <c r="H20" s="126"/>
      <c r="I20" s="126"/>
      <c r="J20" s="104"/>
      <c r="K20" s="105"/>
      <c r="L20" s="120"/>
      <c r="M20" s="120"/>
      <c r="N20" s="120"/>
      <c r="O20" s="120"/>
    </row>
    <row r="21" spans="1:15" ht="17.100000000000001" customHeight="1" thickBot="1">
      <c r="A21" s="111"/>
      <c r="B21" s="95"/>
      <c r="C21" s="95"/>
      <c r="D21" s="95"/>
      <c r="E21" s="95"/>
      <c r="F21" s="95"/>
      <c r="G21" s="127"/>
      <c r="H21" s="127"/>
      <c r="I21" s="127">
        <f>SUM(I9:I20)</f>
        <v>1240000</v>
      </c>
      <c r="J21" s="112"/>
      <c r="K21" s="114"/>
      <c r="L21" s="128">
        <f>SUM(L9:L20)</f>
        <v>565000</v>
      </c>
      <c r="M21" s="128">
        <f>SUM(M9:M20)</f>
        <v>535000</v>
      </c>
      <c r="N21" s="128">
        <f>SUM(N9:N20)</f>
        <v>140000</v>
      </c>
      <c r="O21" s="120">
        <f>SUM(L21:N21)</f>
        <v>1240000</v>
      </c>
    </row>
    <row r="23" spans="1:15" ht="20.25" customHeight="1"/>
    <row r="25" spans="1:15">
      <c r="A25" s="160"/>
    </row>
    <row r="26" spans="1:15">
      <c r="A26" s="160"/>
    </row>
    <row r="27" spans="1:15">
      <c r="A27" s="160"/>
    </row>
    <row r="28" spans="1:15">
      <c r="A28" s="160"/>
    </row>
    <row r="29" spans="1:15">
      <c r="A29" s="160"/>
    </row>
  </sheetData>
  <mergeCells count="24">
    <mergeCell ref="M11:M12"/>
    <mergeCell ref="A25:A29"/>
    <mergeCell ref="I7:I8"/>
    <mergeCell ref="J7:J8"/>
    <mergeCell ref="K7:K8"/>
    <mergeCell ref="L7:L8"/>
    <mergeCell ref="E11:E12"/>
    <mergeCell ref="H11:H12"/>
    <mergeCell ref="I11:I12"/>
    <mergeCell ref="L11:L12"/>
    <mergeCell ref="M7:M8"/>
    <mergeCell ref="N7:N8"/>
    <mergeCell ref="A7:A8"/>
    <mergeCell ref="B7:B8"/>
    <mergeCell ref="C7:E7"/>
    <mergeCell ref="F7:F8"/>
    <mergeCell ref="G7:G8"/>
    <mergeCell ref="H7:H8"/>
    <mergeCell ref="A1:A3"/>
    <mergeCell ref="B1:I3"/>
    <mergeCell ref="B4:F4"/>
    <mergeCell ref="B5:F5"/>
    <mergeCell ref="B6:F6"/>
    <mergeCell ref="H6:I6"/>
  </mergeCells>
  <phoneticPr fontId="15" type="noConversion"/>
  <pageMargins left="0.7" right="0.7" top="0.75" bottom="0.75" header="0.3" footer="0.3"/>
  <pageSetup paperSize="9" orientation="landscape"/>
  <headerFooter>
    <oddFooter>第 &amp;P 页，共 &amp;N 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.4"/>
  <cols>
    <col min="1" max="1" width="9" style="57"/>
    <col min="2" max="2" width="29.6640625" style="57" customWidth="1"/>
    <col min="3" max="4" width="25.44140625" style="57" customWidth="1"/>
    <col min="5" max="5" width="22" style="57" customWidth="1"/>
    <col min="6" max="16384" width="9" style="57"/>
  </cols>
  <sheetData>
    <row r="1" spans="1:5" ht="27" customHeight="1">
      <c r="A1" s="58" t="s">
        <v>72</v>
      </c>
      <c r="B1" s="58" t="s">
        <v>78</v>
      </c>
      <c r="C1" s="58" t="s">
        <v>73</v>
      </c>
      <c r="D1" s="58" t="s">
        <v>105</v>
      </c>
      <c r="E1" s="58" t="s">
        <v>77</v>
      </c>
    </row>
    <row r="2" spans="1:5" ht="33" customHeight="1">
      <c r="A2" s="58">
        <v>1</v>
      </c>
      <c r="B2" s="58" t="s">
        <v>74</v>
      </c>
      <c r="C2" s="59"/>
      <c r="D2" s="59"/>
      <c r="E2" s="58"/>
    </row>
    <row r="3" spans="1:5" ht="35.25" customHeight="1">
      <c r="A3" s="58">
        <v>2</v>
      </c>
      <c r="B3" s="58" t="s">
        <v>75</v>
      </c>
      <c r="C3" s="59"/>
      <c r="D3" s="59"/>
      <c r="E3" s="58"/>
    </row>
    <row r="4" spans="1:5" ht="37.5" customHeight="1">
      <c r="A4" s="58">
        <v>3</v>
      </c>
      <c r="B4" s="72" t="s">
        <v>76</v>
      </c>
      <c r="C4" s="59"/>
      <c r="D4" s="59"/>
      <c r="E4" s="58" t="s">
        <v>107</v>
      </c>
    </row>
    <row r="5" spans="1:5" ht="35.25" customHeight="1">
      <c r="A5" s="58">
        <v>4</v>
      </c>
      <c r="B5" s="58" t="s">
        <v>79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106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0"/>
  <sheetViews>
    <sheetView workbookViewId="0">
      <selection activeCell="C7" sqref="C7:F7"/>
    </sheetView>
  </sheetViews>
  <sheetFormatPr defaultColWidth="9" defaultRowHeight="15.6"/>
  <cols>
    <col min="1" max="1" width="8.33203125" style="63" customWidth="1"/>
    <col min="2" max="2" width="8.88671875" style="63" customWidth="1"/>
    <col min="3" max="3" width="14" style="63" customWidth="1"/>
    <col min="4" max="6" width="14.33203125" style="63" customWidth="1"/>
    <col min="7" max="7" width="15" style="63" customWidth="1"/>
    <col min="8" max="8" width="14.33203125" style="63" customWidth="1"/>
    <col min="9" max="9" width="17.33203125" style="63" customWidth="1"/>
    <col min="10" max="10" width="12.21875" style="63" customWidth="1"/>
    <col min="11" max="11" width="13.21875" style="63" customWidth="1"/>
    <col min="12" max="12" width="16" style="63" customWidth="1"/>
    <col min="13" max="16384" width="9" style="63"/>
  </cols>
  <sheetData>
    <row r="1" spans="1:12" s="61" customFormat="1" ht="28.5" customHeight="1">
      <c r="A1" s="187" t="s">
        <v>109</v>
      </c>
      <c r="B1" s="187"/>
      <c r="C1" s="60"/>
      <c r="L1" s="62"/>
    </row>
    <row r="2" spans="1:12" s="61" customFormat="1">
      <c r="A2" s="60"/>
      <c r="B2" s="188" t="s">
        <v>110</v>
      </c>
      <c r="C2" s="188"/>
      <c r="D2" s="188"/>
      <c r="E2" s="188"/>
      <c r="F2" s="188"/>
      <c r="G2" s="188"/>
      <c r="H2" s="188"/>
      <c r="I2" s="188"/>
      <c r="L2" s="62"/>
    </row>
    <row r="3" spans="1:12" s="61" customFormat="1">
      <c r="A3" s="60"/>
      <c r="B3" s="189" t="s">
        <v>111</v>
      </c>
      <c r="C3" s="189"/>
      <c r="D3" s="189"/>
      <c r="E3" s="189"/>
      <c r="F3" s="189"/>
      <c r="G3" s="189"/>
      <c r="H3" s="189"/>
      <c r="I3" s="189"/>
      <c r="L3" s="62"/>
    </row>
    <row r="4" spans="1:12" s="61" customFormat="1" ht="35.25" customHeight="1">
      <c r="A4" s="60"/>
      <c r="B4" s="190" t="s">
        <v>112</v>
      </c>
      <c r="C4" s="190"/>
      <c r="D4" s="190"/>
      <c r="E4" s="190"/>
      <c r="F4" s="190"/>
      <c r="G4" s="190"/>
      <c r="H4" s="190"/>
      <c r="I4" s="190"/>
      <c r="L4" s="62"/>
    </row>
    <row r="5" spans="1:12" s="61" customFormat="1">
      <c r="A5" s="60"/>
      <c r="B5" s="190" t="s">
        <v>113</v>
      </c>
      <c r="C5" s="190"/>
      <c r="D5" s="190"/>
      <c r="E5" s="190"/>
      <c r="F5" s="190"/>
      <c r="G5" s="190"/>
      <c r="H5" s="190"/>
      <c r="I5" s="190"/>
      <c r="L5" s="62"/>
    </row>
    <row r="6" spans="1:12" ht="16.2">
      <c r="A6" s="191" t="s">
        <v>80</v>
      </c>
      <c r="B6" s="191"/>
      <c r="C6" s="192"/>
      <c r="D6" s="192"/>
      <c r="E6" s="177" t="s">
        <v>81</v>
      </c>
      <c r="F6" s="193"/>
      <c r="G6" s="193"/>
      <c r="H6" s="193"/>
      <c r="I6" s="178"/>
    </row>
    <row r="7" spans="1:12" ht="37.5" customHeight="1">
      <c r="A7" s="172" t="s">
        <v>114</v>
      </c>
      <c r="B7" s="173"/>
      <c r="C7" s="174" t="s">
        <v>117</v>
      </c>
      <c r="D7" s="175"/>
      <c r="E7" s="175"/>
      <c r="F7" s="176"/>
      <c r="G7" s="74" t="s">
        <v>115</v>
      </c>
      <c r="H7" s="177"/>
      <c r="I7" s="178"/>
    </row>
    <row r="8" spans="1:12" ht="16.2">
      <c r="A8" s="179" t="s">
        <v>0</v>
      </c>
      <c r="B8" s="179" t="s">
        <v>82</v>
      </c>
      <c r="C8" s="70" t="s">
        <v>83</v>
      </c>
      <c r="D8" s="75"/>
      <c r="E8" s="75"/>
      <c r="F8" s="65"/>
      <c r="G8" s="75"/>
      <c r="H8" s="76"/>
      <c r="I8" s="180" t="s">
        <v>10</v>
      </c>
    </row>
    <row r="9" spans="1:12" ht="16.2">
      <c r="A9" s="179"/>
      <c r="B9" s="179"/>
      <c r="C9" s="70" t="s">
        <v>84</v>
      </c>
      <c r="D9" s="64"/>
      <c r="E9" s="65"/>
      <c r="F9" s="65"/>
      <c r="G9" s="65"/>
      <c r="H9" s="66"/>
      <c r="I9" s="181"/>
    </row>
    <row r="10" spans="1:12">
      <c r="A10" s="67">
        <v>1</v>
      </c>
      <c r="B10" s="170" t="s">
        <v>85</v>
      </c>
      <c r="C10" s="171"/>
      <c r="D10" s="68"/>
      <c r="E10" s="66"/>
      <c r="F10" s="66"/>
      <c r="G10" s="66"/>
      <c r="H10" s="66"/>
      <c r="I10" s="69"/>
    </row>
    <row r="11" spans="1:12">
      <c r="A11" s="67">
        <v>2</v>
      </c>
      <c r="B11" s="170" t="s">
        <v>86</v>
      </c>
      <c r="C11" s="171"/>
      <c r="D11" s="68"/>
      <c r="E11" s="66"/>
      <c r="F11" s="66"/>
      <c r="G11" s="66"/>
      <c r="H11" s="66"/>
      <c r="I11" s="69"/>
    </row>
    <row r="12" spans="1:12">
      <c r="A12" s="67">
        <v>3</v>
      </c>
      <c r="B12" s="170" t="s">
        <v>87</v>
      </c>
      <c r="C12" s="171"/>
      <c r="D12" s="68"/>
      <c r="E12" s="66"/>
      <c r="F12" s="66"/>
      <c r="G12" s="66"/>
      <c r="H12" s="66"/>
      <c r="I12" s="69"/>
    </row>
    <row r="13" spans="1:12">
      <c r="A13" s="67">
        <v>4</v>
      </c>
      <c r="B13" s="170" t="s">
        <v>88</v>
      </c>
      <c r="C13" s="171"/>
      <c r="D13" s="68"/>
      <c r="E13" s="66"/>
      <c r="F13" s="66"/>
      <c r="G13" s="66"/>
      <c r="H13" s="66"/>
      <c r="I13" s="69"/>
    </row>
    <row r="14" spans="1:12">
      <c r="A14" s="67">
        <v>5</v>
      </c>
      <c r="B14" s="170" t="s">
        <v>89</v>
      </c>
      <c r="C14" s="171"/>
      <c r="D14" s="68"/>
      <c r="E14" s="66"/>
      <c r="F14" s="66"/>
      <c r="G14" s="66"/>
      <c r="H14" s="66"/>
      <c r="I14" s="69"/>
    </row>
    <row r="15" spans="1:12">
      <c r="A15" s="67">
        <v>6</v>
      </c>
      <c r="B15" s="170" t="s">
        <v>90</v>
      </c>
      <c r="C15" s="171"/>
      <c r="D15" s="68"/>
      <c r="E15" s="66"/>
      <c r="F15" s="66"/>
      <c r="G15" s="66"/>
      <c r="H15" s="66"/>
      <c r="I15" s="69"/>
    </row>
    <row r="16" spans="1:12">
      <c r="A16" s="67">
        <v>7</v>
      </c>
      <c r="B16" s="170" t="s">
        <v>91</v>
      </c>
      <c r="C16" s="171"/>
      <c r="D16" s="68"/>
      <c r="E16" s="66"/>
      <c r="F16" s="66"/>
      <c r="G16" s="66"/>
      <c r="H16" s="66"/>
      <c r="I16" s="69"/>
    </row>
    <row r="17" spans="1:9">
      <c r="A17" s="67">
        <v>8</v>
      </c>
      <c r="B17" s="170" t="s">
        <v>92</v>
      </c>
      <c r="C17" s="171"/>
      <c r="D17" s="68"/>
      <c r="E17" s="66"/>
      <c r="F17" s="66"/>
      <c r="G17" s="66"/>
      <c r="H17" s="66"/>
      <c r="I17" s="69"/>
    </row>
    <row r="18" spans="1:9">
      <c r="A18" s="67">
        <v>9</v>
      </c>
      <c r="B18" s="170" t="s">
        <v>93</v>
      </c>
      <c r="C18" s="171"/>
      <c r="D18" s="68"/>
      <c r="E18" s="66"/>
      <c r="F18" s="66"/>
      <c r="G18" s="66"/>
      <c r="H18" s="66"/>
      <c r="I18" s="69"/>
    </row>
    <row r="19" spans="1:9">
      <c r="A19" s="67">
        <v>10</v>
      </c>
      <c r="B19" s="170" t="s">
        <v>94</v>
      </c>
      <c r="C19" s="171"/>
      <c r="D19" s="68"/>
      <c r="E19" s="66"/>
      <c r="F19" s="66"/>
      <c r="G19" s="66"/>
      <c r="H19" s="66"/>
      <c r="I19" s="69"/>
    </row>
    <row r="20" spans="1:9">
      <c r="A20" s="67">
        <v>11</v>
      </c>
      <c r="B20" s="170" t="s">
        <v>95</v>
      </c>
      <c r="C20" s="171"/>
      <c r="D20" s="68"/>
      <c r="E20" s="66"/>
      <c r="F20" s="66"/>
      <c r="G20" s="66"/>
      <c r="H20" s="66"/>
      <c r="I20" s="69"/>
    </row>
    <row r="21" spans="1:9">
      <c r="A21" s="67">
        <v>12</v>
      </c>
      <c r="B21" s="170" t="s">
        <v>96</v>
      </c>
      <c r="C21" s="171"/>
      <c r="D21" s="68"/>
      <c r="E21" s="66"/>
      <c r="F21" s="66"/>
      <c r="G21" s="66"/>
      <c r="H21" s="66"/>
      <c r="I21" s="69"/>
    </row>
    <row r="22" spans="1:9">
      <c r="A22" s="67">
        <v>13</v>
      </c>
      <c r="B22" s="170" t="s">
        <v>97</v>
      </c>
      <c r="C22" s="171"/>
      <c r="D22" s="68"/>
      <c r="E22" s="66"/>
      <c r="F22" s="66"/>
      <c r="G22" s="66"/>
      <c r="H22" s="66"/>
      <c r="I22" s="69"/>
    </row>
    <row r="23" spans="1:9">
      <c r="A23" s="67">
        <v>14</v>
      </c>
      <c r="B23" s="170" t="s">
        <v>98</v>
      </c>
      <c r="C23" s="171"/>
      <c r="D23" s="68"/>
      <c r="E23" s="66"/>
      <c r="F23" s="66"/>
      <c r="G23" s="66"/>
      <c r="H23" s="66"/>
      <c r="I23" s="69"/>
    </row>
    <row r="24" spans="1:9">
      <c r="A24" s="67">
        <v>15</v>
      </c>
      <c r="B24" s="170" t="s">
        <v>99</v>
      </c>
      <c r="C24" s="171"/>
      <c r="D24" s="68"/>
      <c r="E24" s="66"/>
      <c r="F24" s="66"/>
      <c r="G24" s="66"/>
      <c r="H24" s="66"/>
      <c r="I24" s="69"/>
    </row>
    <row r="25" spans="1:9">
      <c r="A25" s="67">
        <v>16</v>
      </c>
      <c r="B25" s="170" t="s">
        <v>100</v>
      </c>
      <c r="C25" s="171"/>
      <c r="D25" s="68"/>
      <c r="E25" s="66"/>
      <c r="F25" s="66"/>
      <c r="G25" s="66"/>
      <c r="H25" s="66"/>
      <c r="I25" s="69"/>
    </row>
    <row r="26" spans="1:9">
      <c r="A26" s="67">
        <v>17</v>
      </c>
      <c r="B26" s="170" t="s">
        <v>101</v>
      </c>
      <c r="C26" s="171"/>
      <c r="D26" s="68"/>
      <c r="E26" s="66"/>
      <c r="F26" s="66"/>
      <c r="G26" s="66"/>
      <c r="H26" s="66"/>
      <c r="I26" s="69"/>
    </row>
    <row r="27" spans="1:9">
      <c r="A27" s="67">
        <v>18</v>
      </c>
      <c r="B27" s="170" t="s">
        <v>102</v>
      </c>
      <c r="C27" s="171"/>
      <c r="D27" s="68"/>
      <c r="E27" s="66"/>
      <c r="F27" s="66"/>
      <c r="G27" s="66"/>
      <c r="H27" s="66"/>
      <c r="I27" s="69"/>
    </row>
    <row r="28" spans="1:9">
      <c r="A28" s="67">
        <v>19</v>
      </c>
      <c r="B28" s="170" t="s">
        <v>103</v>
      </c>
      <c r="C28" s="171"/>
      <c r="D28" s="68"/>
      <c r="E28" s="66"/>
      <c r="F28" s="66"/>
      <c r="G28" s="66"/>
      <c r="H28" s="66"/>
      <c r="I28" s="69"/>
    </row>
    <row r="29" spans="1:9">
      <c r="A29" s="67">
        <v>20</v>
      </c>
      <c r="B29" s="170"/>
      <c r="C29" s="171"/>
      <c r="D29" s="68"/>
      <c r="E29" s="66"/>
      <c r="F29" s="66"/>
      <c r="G29" s="66"/>
      <c r="H29" s="66"/>
      <c r="I29" s="69"/>
    </row>
    <row r="30" spans="1:9">
      <c r="A30" s="67">
        <v>21</v>
      </c>
      <c r="B30" s="182"/>
      <c r="C30" s="183"/>
      <c r="D30" s="68"/>
      <c r="E30" s="66"/>
      <c r="F30" s="66"/>
      <c r="G30" s="66"/>
      <c r="H30" s="66"/>
      <c r="I30" s="69"/>
    </row>
    <row r="31" spans="1:9">
      <c r="A31" s="67">
        <v>22</v>
      </c>
      <c r="B31" s="182"/>
      <c r="C31" s="183"/>
      <c r="D31" s="68"/>
      <c r="E31" s="66"/>
      <c r="F31" s="66"/>
      <c r="G31" s="66"/>
      <c r="H31" s="66"/>
      <c r="I31" s="69"/>
    </row>
    <row r="32" spans="1:9">
      <c r="A32" s="67">
        <v>23</v>
      </c>
      <c r="B32" s="170"/>
      <c r="C32" s="171"/>
      <c r="D32" s="68"/>
      <c r="E32" s="66"/>
      <c r="F32" s="66"/>
      <c r="G32" s="66"/>
      <c r="H32" s="66"/>
      <c r="I32" s="69"/>
    </row>
    <row r="33" spans="1:9">
      <c r="A33" s="67">
        <v>24</v>
      </c>
      <c r="B33" s="170"/>
      <c r="C33" s="171"/>
      <c r="D33" s="68"/>
      <c r="E33" s="66"/>
      <c r="F33" s="66"/>
      <c r="G33" s="66"/>
      <c r="H33" s="66"/>
      <c r="I33" s="69"/>
    </row>
    <row r="34" spans="1:9">
      <c r="A34" s="67">
        <v>25</v>
      </c>
      <c r="B34" s="170"/>
      <c r="C34" s="171"/>
      <c r="D34" s="68"/>
      <c r="E34" s="66"/>
      <c r="F34" s="66"/>
      <c r="G34" s="66"/>
      <c r="H34" s="66"/>
      <c r="I34" s="69"/>
    </row>
    <row r="35" spans="1:9">
      <c r="A35" s="67">
        <v>26</v>
      </c>
      <c r="B35" s="170"/>
      <c r="C35" s="171"/>
      <c r="D35" s="68"/>
      <c r="E35" s="66"/>
      <c r="F35" s="66"/>
      <c r="G35" s="66"/>
      <c r="H35" s="66"/>
      <c r="I35" s="69"/>
    </row>
    <row r="36" spans="1:9">
      <c r="A36" s="67">
        <v>27</v>
      </c>
      <c r="B36" s="170" t="s">
        <v>30</v>
      </c>
      <c r="C36" s="171"/>
      <c r="D36" s="68"/>
      <c r="E36" s="66"/>
      <c r="F36" s="66"/>
      <c r="G36" s="66"/>
      <c r="H36" s="66"/>
      <c r="I36" s="69"/>
    </row>
    <row r="37" spans="1:9" ht="31.5" customHeight="1">
      <c r="A37" s="184" t="s">
        <v>104</v>
      </c>
      <c r="B37" s="185"/>
      <c r="C37" s="186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116</v>
      </c>
    </row>
  </sheetData>
  <mergeCells count="41"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2:C12"/>
    <mergeCell ref="A7:B7"/>
    <mergeCell ref="C7:F7"/>
    <mergeCell ref="H7:I7"/>
    <mergeCell ref="A8:A9"/>
    <mergeCell ref="B8:B9"/>
    <mergeCell ref="I8:I9"/>
  </mergeCells>
  <phoneticPr fontId="15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7</vt:i4>
      </vt:variant>
    </vt:vector>
  </HeadingPairs>
  <TitlesOfParts>
    <vt:vector size="15" baseType="lpstr">
      <vt:lpstr>现金</vt:lpstr>
      <vt:lpstr>主驾开发费</vt:lpstr>
      <vt:lpstr>副驾高配开发费 </vt:lpstr>
      <vt:lpstr>副驾低配开发费 </vt:lpstr>
      <vt:lpstr>冲压</vt:lpstr>
      <vt:lpstr>夹具</vt:lpstr>
      <vt:lpstr>其他</vt:lpstr>
      <vt:lpstr>材料成本</vt:lpstr>
      <vt:lpstr>冲压!Print_Area</vt:lpstr>
      <vt:lpstr>'副驾低配开发费 '!Print_Area</vt:lpstr>
      <vt:lpstr>'副驾高配开发费 '!Print_Area</vt:lpstr>
      <vt:lpstr>夹具!Print_Area</vt:lpstr>
      <vt:lpstr>主驾开发费!Print_Area</vt:lpstr>
      <vt:lpstr>冲压!Print_Titles</vt:lpstr>
      <vt:lpstr>夹具!Print_Titles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何旭东</cp:lastModifiedBy>
  <dcterms:created xsi:type="dcterms:W3CDTF">2006-09-13T03:21:51Z</dcterms:created>
  <dcterms:modified xsi:type="dcterms:W3CDTF">2021-12-14T07:14:00Z</dcterms:modified>
</cp:coreProperties>
</file>