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 activeTab="1"/>
  </bookViews>
  <sheets>
    <sheet name="12月  " sheetId="13" r:id="rId1"/>
    <sheet name="11月 " sheetId="12" r:id="rId2"/>
    <sheet name="10月" sheetId="11" r:id="rId3"/>
    <sheet name="9月" sheetId="10" r:id="rId4"/>
    <sheet name="8月" sheetId="7" r:id="rId5"/>
    <sheet name="7月" sheetId="6" r:id="rId6"/>
    <sheet name="6月" sheetId="5" r:id="rId7"/>
    <sheet name="5月" sheetId="1" r:id="rId8"/>
    <sheet name="Sheet1" sheetId="8" state="hidden" r:id="rId9"/>
    <sheet name="4月" sheetId="2" r:id="rId10"/>
    <sheet name="3月" sheetId="4" r:id="rId11"/>
    <sheet name="2月" sheetId="3" r:id="rId12"/>
    <sheet name="1月" sheetId="9" r:id="rId13"/>
  </sheets>
  <calcPr calcId="144525"/>
  <pivotCaches>
    <pivotCache cacheId="0" r:id="rId14"/>
    <pivotCache cacheId="1" r:id="rId15"/>
    <pivotCache cacheId="2" r:id="rId16"/>
    <pivotCache cacheId="3" r:id="rId17"/>
    <pivotCache cacheId="4" r:id="rId18"/>
  </pivotCaches>
</workbook>
</file>

<file path=xl/sharedStrings.xml><?xml version="1.0" encoding="utf-8"?>
<sst xmlns="http://schemas.openxmlformats.org/spreadsheetml/2006/main" count="1377" uniqueCount="275">
  <si>
    <t>2021年12月份挂靠劳务人员保险缴费明细表（后视镜）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</si>
  <si>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</si>
  <si>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</si>
  <si>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</si>
  <si>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</si>
  <si>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</si>
  <si>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</si>
  <si>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</si>
  <si>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</si>
  <si>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</si>
  <si>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</si>
  <si>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</si>
  <si>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保险费</t>
  </si>
  <si>
    <t>管理费</t>
  </si>
  <si>
    <t>合计金额</t>
  </si>
  <si>
    <t>备注</t>
  </si>
  <si>
    <t>初会勇</t>
  </si>
  <si>
    <t>销售服务部</t>
  </si>
  <si>
    <t>男</t>
  </si>
  <si>
    <t>370728197001283496</t>
  </si>
  <si>
    <t>是</t>
  </si>
  <si>
    <t>√</t>
  </si>
  <si>
    <t>王克杰</t>
  </si>
  <si>
    <t>370983198801063395</t>
  </si>
  <si>
    <t>芦建军</t>
  </si>
  <si>
    <t>370122196808177197</t>
  </si>
  <si>
    <t>万传志</t>
  </si>
  <si>
    <t>340505195712201215</t>
  </si>
  <si>
    <t>王砚兵</t>
  </si>
  <si>
    <t>370728197103050212</t>
  </si>
  <si>
    <t>赵洪升</t>
  </si>
  <si>
    <t>371121198109251515</t>
  </si>
  <si>
    <t>崔鑫</t>
  </si>
  <si>
    <t>女</t>
  </si>
  <si>
    <t>370782199611121627</t>
  </si>
  <si>
    <t>于磊磊</t>
  </si>
  <si>
    <t>133030198101315498</t>
  </si>
  <si>
    <t>2021年11月份挂靠劳务人员保险缴费明细表（后视镜）</t>
  </si>
  <si>
    <t>刘晓平</t>
  </si>
  <si>
    <t>制造部-组装工序</t>
  </si>
  <si>
    <t>130983198805201623</t>
  </si>
  <si>
    <t>张占利</t>
  </si>
  <si>
    <t>制造部-注塑工序</t>
  </si>
  <si>
    <t>13293419750911092x</t>
  </si>
  <si>
    <t>赵登</t>
  </si>
  <si>
    <t>130927200108031816</t>
  </si>
  <si>
    <t>苏以红</t>
  </si>
  <si>
    <t>130983198603120083</t>
  </si>
  <si>
    <t>沈有贺</t>
  </si>
  <si>
    <t>技术质量部</t>
  </si>
  <si>
    <t>130924199309203253</t>
  </si>
  <si>
    <t>合计</t>
  </si>
  <si>
    <t>2021年10月份挂靠劳务人员保险缴费明细表（后视镜）</t>
  </si>
  <si>
    <t>张家赫</t>
  </si>
  <si>
    <t>130983200405050336</t>
  </si>
  <si>
    <t>范泽英</t>
  </si>
  <si>
    <t>130925198202287022</t>
  </si>
  <si>
    <t>替换范泽英</t>
  </si>
  <si>
    <t>替换张家赫</t>
  </si>
  <si>
    <t>李贺</t>
  </si>
  <si>
    <t>130983200010182019</t>
  </si>
  <si>
    <t>替换李贺</t>
  </si>
  <si>
    <t>求和项:合计金额</t>
  </si>
  <si>
    <t>总计</t>
  </si>
  <si>
    <t>2021年9月份挂靠劳务人员保险缴费明细表（后视镜）</t>
  </si>
  <si>
    <t>制造管理部-注塑车间</t>
  </si>
  <si>
    <t>田高峰</t>
  </si>
  <si>
    <t>132930199202191116</t>
  </si>
  <si>
    <t>替换田高峰</t>
  </si>
  <si>
    <t>合计：</t>
  </si>
  <si>
    <t>2021年8月份挂靠劳务人员保险缴费明细表（后视镜）</t>
  </si>
  <si>
    <t>张镁凤</t>
  </si>
  <si>
    <t>360202198603173042</t>
  </si>
  <si>
    <t>张新风</t>
  </si>
  <si>
    <t>注塑车间</t>
  </si>
  <si>
    <t>130930198907023327</t>
  </si>
  <si>
    <t>董亚军</t>
  </si>
  <si>
    <t>110222198312053816</t>
  </si>
  <si>
    <t>2021年7月份挂靠劳务人员保险缴费明细表（后视镜）</t>
  </si>
  <si>
    <t>王金言</t>
  </si>
  <si>
    <t>技术质量科</t>
  </si>
  <si>
    <t>132930198811144310</t>
  </si>
  <si>
    <t>张皓</t>
  </si>
  <si>
    <t>制造管理部-组装车间</t>
  </si>
  <si>
    <t>130983200212045311</t>
  </si>
  <si>
    <t>替换王金言</t>
  </si>
  <si>
    <t>李春芳</t>
  </si>
  <si>
    <t>132930197201180045</t>
  </si>
  <si>
    <t>卢志昭</t>
  </si>
  <si>
    <t>411122198107200051</t>
  </si>
  <si>
    <t>替换李春芳</t>
  </si>
  <si>
    <t>任官争</t>
  </si>
  <si>
    <t>130425199610172029</t>
  </si>
  <si>
    <t>胡艳红</t>
  </si>
  <si>
    <t>130983198408070922</t>
  </si>
  <si>
    <t>替换任官争</t>
  </si>
  <si>
    <t>2021年6月份挂靠劳务人员保险缴费明细表（后视镜）</t>
  </si>
  <si>
    <t>巩秀华</t>
  </si>
  <si>
    <t>132934197905021523</t>
  </si>
  <si>
    <t>滕巨泰</t>
  </si>
  <si>
    <t>制造管理部-后勤</t>
  </si>
  <si>
    <t>130983199801072419</t>
  </si>
  <si>
    <t>替换巩秀华</t>
  </si>
  <si>
    <t>李梦桐</t>
  </si>
  <si>
    <t>生产管理部</t>
  </si>
  <si>
    <t>132930199612020520</t>
  </si>
  <si>
    <t>王瑞芹</t>
  </si>
  <si>
    <t>130924198001144264</t>
  </si>
  <si>
    <t>赵云香</t>
  </si>
  <si>
    <t>132930197209050085</t>
  </si>
  <si>
    <t>胡淑玲</t>
  </si>
  <si>
    <t>230127198601270626</t>
  </si>
  <si>
    <t>替换王瑞芹</t>
  </si>
  <si>
    <t>2021年5月份挂靠劳务人员保险缴费明细表（后视镜）</t>
  </si>
  <si>
    <t>2021-05-01</t>
  </si>
  <si>
    <t>刘继辉</t>
  </si>
  <si>
    <t>组装车间</t>
  </si>
  <si>
    <t>130983199907072839</t>
  </si>
  <si>
    <t>吴金凤</t>
  </si>
  <si>
    <t>132934198102141526</t>
  </si>
  <si>
    <t>张浩翔</t>
  </si>
  <si>
    <t>130983200106281839</t>
  </si>
  <si>
    <t>已替换</t>
  </si>
  <si>
    <t>陈淑珍</t>
  </si>
  <si>
    <t>132930198012132225</t>
  </si>
  <si>
    <t>邓海旺</t>
  </si>
  <si>
    <t>13098319971108167X</t>
  </si>
  <si>
    <t>左伟呈</t>
  </si>
  <si>
    <t>130930199912293617</t>
  </si>
  <si>
    <t>赵真真</t>
  </si>
  <si>
    <t>130983198810080926</t>
  </si>
  <si>
    <t>滕志勇</t>
  </si>
  <si>
    <t>130983199909282418</t>
  </si>
  <si>
    <t>张巧慧</t>
  </si>
  <si>
    <t>2021-05-05</t>
  </si>
  <si>
    <t>130924198906184244</t>
  </si>
  <si>
    <t>替换李福昭</t>
  </si>
  <si>
    <t>刘红晨</t>
  </si>
  <si>
    <t>130924199112024243</t>
  </si>
  <si>
    <t>替换陈淑贞</t>
  </si>
  <si>
    <t>王奕崴</t>
  </si>
  <si>
    <t>130983200304190524</t>
  </si>
  <si>
    <t>郑艳红</t>
  </si>
  <si>
    <t>132930198111202823</t>
  </si>
  <si>
    <t>杜宁宁</t>
  </si>
  <si>
    <t>371423199005085480</t>
  </si>
  <si>
    <t>韩胜利</t>
  </si>
  <si>
    <t>220581198111061213</t>
  </si>
  <si>
    <t>替换王奕崴</t>
  </si>
  <si>
    <t>孙岳</t>
  </si>
  <si>
    <t>制造管理部</t>
  </si>
  <si>
    <t>130983198601120012</t>
  </si>
  <si>
    <t>白红霞</t>
  </si>
  <si>
    <t>132930198902044729</t>
  </si>
  <si>
    <t>替换孙岳</t>
  </si>
  <si>
    <t>刘小雪</t>
  </si>
  <si>
    <t>13092419911205424X</t>
  </si>
  <si>
    <t>替换杜宁宁</t>
  </si>
  <si>
    <t>高杰</t>
  </si>
  <si>
    <t>13293419750911092X</t>
  </si>
  <si>
    <t>替换刘继辉</t>
  </si>
  <si>
    <t>2021年4月份挂靠劳务人员保险缴费明细表（后视镜）</t>
  </si>
  <si>
    <t>2021-04-01</t>
  </si>
  <si>
    <t>卞捷</t>
  </si>
  <si>
    <t>210422198706131236</t>
  </si>
  <si>
    <t>滕令驹</t>
  </si>
  <si>
    <t>130921199502202018</t>
  </si>
  <si>
    <t>换成刘元元</t>
  </si>
  <si>
    <t>许志飞</t>
  </si>
  <si>
    <t>130924200302083514</t>
  </si>
  <si>
    <t>换成冀亚琴</t>
  </si>
  <si>
    <t>郑达</t>
  </si>
  <si>
    <t>130983200007133013</t>
  </si>
  <si>
    <t>换成刘强</t>
  </si>
  <si>
    <t>高建芳</t>
  </si>
  <si>
    <t>130924198011184227</t>
  </si>
  <si>
    <t>霍洪彬</t>
  </si>
  <si>
    <t>130983199812113730</t>
  </si>
  <si>
    <t>李绍政</t>
  </si>
  <si>
    <t>130983199902072813</t>
  </si>
  <si>
    <t>刘晋</t>
  </si>
  <si>
    <t>132930199503213710</t>
  </si>
  <si>
    <t>换成唐学贤</t>
  </si>
  <si>
    <t>白月</t>
  </si>
  <si>
    <t>132930197709123543</t>
  </si>
  <si>
    <t>闫春静</t>
  </si>
  <si>
    <t>142724199312192527</t>
  </si>
  <si>
    <t>2021-04-07</t>
  </si>
  <si>
    <t>贾桂巧</t>
  </si>
  <si>
    <t>2021-04-12</t>
  </si>
  <si>
    <t>132930197405170025</t>
  </si>
  <si>
    <t>王晓梅</t>
  </si>
  <si>
    <t>2021-04-13</t>
  </si>
  <si>
    <t>15210419780203522X</t>
  </si>
  <si>
    <t>替换杨桂珍</t>
  </si>
  <si>
    <t>2021-04-14</t>
  </si>
  <si>
    <t>2021-04-15</t>
  </si>
  <si>
    <t>付智辉</t>
  </si>
  <si>
    <t>2021-04-16</t>
  </si>
  <si>
    <t>13092419861117054X</t>
  </si>
  <si>
    <t>2021-04-22</t>
  </si>
  <si>
    <t>2021-04-25</t>
  </si>
  <si>
    <t>李星毅</t>
  </si>
  <si>
    <t>130983199008130310</t>
  </si>
  <si>
    <t>2021年3月份挂靠劳务人员保险缴费明细表（后视镜）</t>
  </si>
  <si>
    <t>2021-03-01</t>
  </si>
  <si>
    <t>杨春祥</t>
  </si>
  <si>
    <t>130983198803232215</t>
  </si>
  <si>
    <t>换成滕令驹</t>
  </si>
  <si>
    <t>商啸东</t>
  </si>
  <si>
    <t>130983199812222216</t>
  </si>
  <si>
    <t>换成杨松</t>
  </si>
  <si>
    <t>刘保升</t>
  </si>
  <si>
    <t>130983199003181418</t>
  </si>
  <si>
    <t>刘建民</t>
  </si>
  <si>
    <t>130983199601055016</t>
  </si>
  <si>
    <t>否</t>
  </si>
  <si>
    <t>换成侯志铎</t>
  </si>
  <si>
    <t>2021-03-02</t>
  </si>
  <si>
    <t>替换杨春祥</t>
  </si>
  <si>
    <t>替换刘保升</t>
  </si>
  <si>
    <t>宗红云</t>
  </si>
  <si>
    <t>2021-03-05</t>
  </si>
  <si>
    <t>132930198911043728</t>
  </si>
  <si>
    <t>换成高建芳</t>
  </si>
  <si>
    <t>宋婷婷</t>
  </si>
  <si>
    <t>132930198901203062</t>
  </si>
  <si>
    <t>换成邓洪爱</t>
  </si>
  <si>
    <t>2021-03-06</t>
  </si>
  <si>
    <t>替换宗红云</t>
  </si>
  <si>
    <t>赵骏</t>
  </si>
  <si>
    <t>2021-03-09</t>
  </si>
  <si>
    <t>130983199802052217</t>
  </si>
  <si>
    <t>换成李明连</t>
  </si>
  <si>
    <t>2021-03-10</t>
  </si>
  <si>
    <t>董辰晓</t>
  </si>
  <si>
    <t>2021-03-15</t>
  </si>
  <si>
    <t>132930199104240519</t>
  </si>
  <si>
    <t>芦景伏</t>
  </si>
  <si>
    <t>130983199411070928</t>
  </si>
  <si>
    <t>王颜华</t>
  </si>
  <si>
    <t>2021-03-17</t>
  </si>
  <si>
    <t>132930196905130041</t>
  </si>
  <si>
    <t>换成张富贵</t>
  </si>
  <si>
    <t>刘涛</t>
  </si>
  <si>
    <t>2021-03-18</t>
  </si>
  <si>
    <t>131121199706123415</t>
  </si>
  <si>
    <t>替换董云庆</t>
  </si>
  <si>
    <t>毛宇欣</t>
  </si>
  <si>
    <t>131121200011134447</t>
  </si>
  <si>
    <t>换成张宏广</t>
  </si>
  <si>
    <t>2021-03-23</t>
  </si>
  <si>
    <t>石盟</t>
  </si>
  <si>
    <t>2021-03-24</t>
  </si>
  <si>
    <t>13063519881011122X</t>
  </si>
  <si>
    <t>替换冯浩杰</t>
  </si>
  <si>
    <t>替换杨宏明</t>
  </si>
  <si>
    <t>2021-03-25</t>
  </si>
  <si>
    <t>黄世炜</t>
  </si>
  <si>
    <t>2021-03-26</t>
  </si>
  <si>
    <t>130983198409230326</t>
  </si>
  <si>
    <t>2021年2月份挂靠劳务人员保险缴费明细表（后视镜）</t>
  </si>
  <si>
    <t>2021-02-01</t>
  </si>
  <si>
    <t>2021-02-17</t>
  </si>
  <si>
    <t>替换孟令诺</t>
  </si>
  <si>
    <t>李香蓉</t>
  </si>
  <si>
    <t>13098319870520224X</t>
  </si>
  <si>
    <t>替换石佳镇</t>
  </si>
  <si>
    <t>高啸东</t>
  </si>
  <si>
    <t>2021-02-23</t>
  </si>
  <si>
    <t>替换高坤</t>
  </si>
  <si>
    <t>替换高赛</t>
  </si>
  <si>
    <t>2021-02-24</t>
  </si>
  <si>
    <t>替换宋欣凌</t>
  </si>
  <si>
    <t>替换赵刚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</si>
</sst>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_ "/>
    <numFmt numFmtId="179" formatCode="yyyy\-mm\-dd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6" fillId="0" borderId="0"/>
    <xf numFmtId="0" fontId="26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5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>
      <alignment vertical="center"/>
    </xf>
    <xf numFmtId="178" fontId="0" fillId="0" borderId="0" xfId="0" applyNumberFormat="1">
      <alignment vertical="center"/>
    </xf>
    <xf numFmtId="0" fontId="4" fillId="0" borderId="1" xfId="32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178" fontId="2" fillId="0" borderId="0" xfId="0" applyNumberFormat="1" applyFont="1" applyFill="1" applyAlignment="1">
      <alignment horizontal="center"/>
    </xf>
    <xf numFmtId="178" fontId="3" fillId="2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>
      <alignment vertical="center"/>
    </xf>
    <xf numFmtId="176" fontId="10" fillId="0" borderId="1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6" fillId="0" borderId="1" xfId="0" applyFont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4.xml"/><Relationship Id="rId16" Type="http://schemas.openxmlformats.org/officeDocument/2006/relationships/pivotCacheDefinition" Target="pivotCache/pivotCacheDefinition3.xml"/><Relationship Id="rId15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338.3843402778" refreshedBy="1" recordCount="10">
  <cacheSource type="worksheet">
    <worksheetSource ref="C2:M12" sheet="2月"/>
  </cacheSource>
  <cacheFields count="11">
    <cacheField name="车间" numFmtId="0">
      <sharedItems count="4">
        <s v="销售服务部"/>
        <s v="注塑车间"/>
        <s v="生产管理部"/>
        <s v="组装车间"/>
      </sharedItems>
    </cacheField>
    <cacheField name="性别" numFmtId="0">
      <sharedItems count="2">
        <s v="男"/>
        <s v="女"/>
      </sharedItems>
    </cacheField>
    <cacheField name="上保时间" numFmtId="49">
      <sharedItems count="4">
        <s v="2021-02-01"/>
        <s v="2021-02-17"/>
        <s v="2021-02-23"/>
        <s v="2021-02-24"/>
      </sharedItems>
    </cacheField>
    <cacheField name="身份证号" numFmtId="49">
      <sharedItems count="10">
        <s v="370728197001283496"/>
        <s v="210422198706131236"/>
        <s v="130983198803232215"/>
        <s v="13098319870520224X"/>
        <s v="130983199812222216"/>
        <s v="130983199003181418"/>
        <s v="370983198801063395"/>
        <s v="370122196808177197"/>
        <s v="340505195712201215"/>
        <s v="130983199601055016"/>
      </sharedItems>
    </cacheField>
    <cacheField name="检测" numFmtId="0">
      <sharedItems count="1">
        <s v="√"/>
      </sharedItems>
    </cacheField>
    <cacheField name="替换明细" numFmtId="0">
      <sharedItems containsBlank="1" count="7">
        <m/>
        <s v="替换孟令诺"/>
        <s v="替换石佳镇"/>
        <s v="替换高坤"/>
        <s v="替换高赛"/>
        <s v="替换宋欣凌"/>
        <s v="替换赵刚"/>
      </sharedItems>
    </cacheField>
    <cacheField name="协议" numFmtId="0">
      <sharedItems count="1">
        <s v="√"/>
      </sharedItems>
    </cacheField>
    <cacheField name="天数" numFmtId="0">
      <sharedItems containsSemiMixedTypes="0" containsString="0" containsNumber="1" containsInteger="1" minValue="0" maxValue="28" count="4">
        <n v="28"/>
        <n v="12"/>
        <n v="6"/>
        <n v="5"/>
      </sharedItems>
    </cacheField>
    <cacheField name="保险费" numFmtId="176">
      <sharedItems containsSemiMixedTypes="0" containsString="0" containsNumber="1" minValue="0" maxValue="59" count="3">
        <n v="59"/>
        <n v="0"/>
        <n v="9.83"/>
      </sharedItems>
    </cacheField>
    <cacheField name="管理费" numFmtId="176">
      <sharedItems containsSemiMixedTypes="0" containsString="0" containsNumber="1" containsInteger="1" minValue="0" maxValue="28" count="3">
        <n v="28"/>
        <n v="0"/>
        <n v="5"/>
      </sharedItems>
    </cacheField>
    <cacheField name="合计金额" numFmtId="176">
      <sharedItems containsSemiMixedTypes="0" containsString="0" containsNumber="1" minValue="0" maxValue="87" count="3">
        <n v="87"/>
        <n v="0"/>
        <n v="14.83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338.4075115741" refreshedBy="1" recordCount="32">
  <cacheSource type="worksheet">
    <worksheetSource ref="C2:N34" sheet="3月"/>
  </cacheSource>
  <cacheFields count="12">
    <cacheField name="车间" numFmtId="0">
      <sharedItems count="4">
        <s v="销售服务部"/>
        <s v="注塑车间"/>
        <s v="组装车间"/>
        <s v="生产管理部"/>
      </sharedItems>
    </cacheField>
    <cacheField name="性别" numFmtId="0">
      <sharedItems count="2">
        <s v="男"/>
        <s v="女"/>
      </sharedItems>
    </cacheField>
    <cacheField name="上保时间" numFmtId="49">
      <sharedItems count="13">
        <s v="2021-03-01"/>
        <s v="2021-03-02"/>
        <s v="2021-03-05"/>
        <s v="2021-03-06"/>
        <s v="2021-03-09"/>
        <s v="2021-03-10"/>
        <s v="2021-03-15"/>
        <s v="2021-03-17"/>
        <s v="2021-03-18"/>
        <s v="2021-03-23"/>
        <s v="2021-03-24"/>
        <s v="2021-03-25"/>
        <s v="2021-03-26"/>
      </sharedItems>
    </cacheField>
    <cacheField name="身份证号" numFmtId="49">
      <sharedItems count="32">
        <s v="370728197001283496"/>
        <s v="210422198706131236"/>
        <s v="130983198803232215"/>
        <s v="130983199812222216"/>
        <s v="130983199003181418"/>
        <s v="370983198801063395"/>
        <s v="370122196808177197"/>
        <s v="340505195712201215"/>
        <s v="130983199601055016"/>
        <s v="130921199502202018"/>
        <s v="130924200302083514"/>
        <s v="132930198911043728"/>
        <s v="132930198901203062"/>
        <s v="130983200007133013"/>
        <s v="130924198011184227"/>
        <s v="130983199802052217"/>
        <s v="130983199812113730"/>
        <s v="130983199902072813"/>
        <s v="130983199907072839"/>
        <s v="132930199503213710"/>
        <s v="132930199104240519"/>
        <s v="132930197709123543"/>
        <s v="130983199411070928"/>
        <s v="132930196905130041"/>
        <s v="131121199706123415"/>
        <s v="131121200011134447"/>
        <s v="13293419750911092X"/>
        <s v="132934198102141526"/>
        <s v="13063519881011122X"/>
        <s v="130983200106281839"/>
        <s v="132930198012132225"/>
        <s v="130983198409230326"/>
      </sharedItems>
    </cacheField>
    <cacheField name="检测" numFmtId="49">
      <sharedItems containsBlank="1" count="2">
        <s v="√"/>
        <m/>
      </sharedItems>
    </cacheField>
    <cacheField name="是否在职" numFmtId="49">
      <sharedItems count="2">
        <s v="是"/>
        <s v="否"/>
      </sharedItems>
    </cacheField>
    <cacheField name="替换明细" numFmtId="0">
      <sharedItems containsBlank="1" count="16">
        <m/>
        <s v="换成滕令驹"/>
        <s v="换成杨松"/>
        <s v="许志飞"/>
        <s v="换成侯志铎"/>
        <s v="替换杨春祥"/>
        <s v="替换刘保升"/>
        <s v="换成高建芳"/>
        <s v="换成邓洪爱"/>
        <s v="替换宗红云"/>
        <s v="换成李明连"/>
        <s v="换成张富贵"/>
        <s v="替换董云庆"/>
        <s v="换成张宏广"/>
        <s v="替换冯浩杰"/>
        <s v="替换杨宏明"/>
      </sharedItems>
    </cacheField>
    <cacheField name="协议" numFmtId="0">
      <sharedItems count="1">
        <s v="√"/>
      </sharedItems>
    </cacheField>
    <cacheField name="天数" numFmtId="0">
      <sharedItems containsSemiMixedTypes="0" containsString="0" containsNumber="1" containsInteger="1" minValue="0" maxValue="31" count="13">
        <n v="31"/>
        <n v="30"/>
        <n v="27"/>
        <n v="26"/>
        <n v="23"/>
        <n v="22"/>
        <n v="17"/>
        <n v="15"/>
        <n v="14"/>
        <n v="9"/>
        <n v="8"/>
        <n v="7"/>
        <n v="6"/>
      </sharedItems>
    </cacheField>
    <cacheField name="保险费" numFmtId="176">
      <sharedItems containsSemiMixedTypes="0" containsString="0" containsNumber="1" minValue="0" maxValue="59" count="11">
        <n v="59"/>
        <n v="0"/>
        <n v="53.082"/>
        <n v="45.218"/>
        <n v="43.252"/>
        <n v="33.422"/>
        <n v="29.49"/>
        <n v="27.524"/>
        <n v="17.694"/>
        <n v="13.762"/>
        <n v="11.796"/>
      </sharedItems>
    </cacheField>
    <cacheField name="管理费" numFmtId="178">
      <sharedItems containsSemiMixedTypes="0" containsString="0" containsNumber="1" containsInteger="1" minValue="0" maxValue="31" count="11">
        <n v="31"/>
        <n v="0"/>
        <n v="27"/>
        <n v="23"/>
        <n v="22"/>
        <n v="17"/>
        <n v="15"/>
        <n v="14"/>
        <n v="9"/>
        <n v="7"/>
        <n v="6"/>
      </sharedItems>
    </cacheField>
    <cacheField name="合计金额" numFmtId="176">
      <sharedItems containsSemiMixedTypes="0" containsString="0" containsNumber="1" minValue="0" maxValue="90" count="11">
        <n v="90"/>
        <n v="0"/>
        <n v="80.082"/>
        <n v="68.218"/>
        <n v="65.252"/>
        <n v="50.422"/>
        <n v="44.49"/>
        <n v="41.524"/>
        <n v="26.694"/>
        <n v="20.762"/>
        <n v="17.796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338.4127893519" refreshedBy="1" recordCount="28">
  <cacheSource type="worksheet">
    <worksheetSource ref="C2:M30" sheet="4月"/>
  </cacheSource>
  <cacheFields count="11">
    <cacheField name="车间" numFmtId="0">
      <sharedItems count="5">
        <s v="销售服务部"/>
        <s v="组装车间"/>
        <s v="注塑车间"/>
        <s v="生产管理部"/>
        <s v="制造管理部"/>
      </sharedItems>
    </cacheField>
    <cacheField name="性别" numFmtId="0">
      <sharedItems count="2">
        <s v="男"/>
        <s v="女"/>
      </sharedItems>
    </cacheField>
    <cacheField name="上保时间" numFmtId="49">
      <sharedItems count="9">
        <s v="2021-04-01"/>
        <s v="2021-04-07"/>
        <s v="2021-04-12"/>
        <s v="2021-04-13"/>
        <s v="2021-04-14"/>
        <s v="2021-04-15"/>
        <s v="2021-04-16"/>
        <s v="2021-04-22"/>
        <s v="2021-04-25"/>
      </sharedItems>
    </cacheField>
    <cacheField name="身份证号" numFmtId="49">
      <sharedItems count="28">
        <s v="370728197001283496"/>
        <s v="210422198706131236"/>
        <s v="370983198801063395"/>
        <s v="370122196808177197"/>
        <s v="340505195712201215"/>
        <s v="130921199502202018"/>
        <s v="130924200302083514"/>
        <s v="130983200007133013"/>
        <s v="130924198011184227"/>
        <s v="130983199812113730"/>
        <s v="130983199902072813"/>
        <s v="130983199907072839"/>
        <s v="132930199503213710"/>
        <s v="132930197709123543"/>
        <s v="13293419750911092X"/>
        <s v="132934198102141526"/>
        <s v="130983200106281839"/>
        <s v="132930198012132225"/>
        <s v="142724199312192527"/>
        <s v="130983198601120012"/>
        <s v="132930197405170025"/>
        <s v="15210419780203522X"/>
        <s v="13098319971108167X"/>
        <s v="130930199912293617"/>
        <s v="13092419861117054X"/>
        <s v="130983198810080926"/>
        <s v="130983199909282418"/>
        <s v="130983199008130310"/>
      </sharedItems>
    </cacheField>
    <cacheField name="检测" numFmtId="49">
      <sharedItems count="1">
        <s v="√"/>
      </sharedItems>
    </cacheField>
    <cacheField name="替换明细" numFmtId="0">
      <sharedItems containsBlank="1" count="6">
        <m/>
        <s v="换成刘元元"/>
        <s v="换成冀亚琴"/>
        <s v="换成刘强"/>
        <s v="换成唐学贤"/>
        <s v="替换杨桂珍"/>
      </sharedItems>
    </cacheField>
    <cacheField name="协议" numFmtId="0">
      <sharedItems count="1">
        <s v="√"/>
      </sharedItems>
    </cacheField>
    <cacheField name="天数" numFmtId="0">
      <sharedItems containsSemiMixedTypes="0" containsString="0" containsNumber="1" containsInteger="1" minValue="0" maxValue="30" count="9">
        <n v="30"/>
        <n v="24"/>
        <n v="19"/>
        <n v="18"/>
        <n v="17"/>
        <n v="16"/>
        <n v="15"/>
        <n v="9"/>
        <n v="6"/>
      </sharedItems>
    </cacheField>
    <cacheField name="保险费" numFmtId="176">
      <sharedItems containsSemiMixedTypes="0" containsString="0" containsNumber="1" minValue="0" maxValue="59" count="9">
        <n v="59"/>
        <n v="47.184"/>
        <n v="37.354"/>
        <n v="0"/>
        <n v="33.422"/>
        <n v="31.456"/>
        <n v="29.49"/>
        <n v="17.694"/>
        <n v="11.796"/>
      </sharedItems>
    </cacheField>
    <cacheField name="管理费" numFmtId="176">
      <sharedItems containsSemiMixedTypes="0" containsString="0" containsNumber="1" containsInteger="1" minValue="0" maxValue="30" count="9">
        <n v="30"/>
        <n v="24"/>
        <n v="19"/>
        <n v="0"/>
        <n v="17"/>
        <n v="16"/>
        <n v="15"/>
        <n v="9"/>
        <n v="6"/>
      </sharedItems>
    </cacheField>
    <cacheField name="合计金额" numFmtId="176">
      <sharedItems containsSemiMixedTypes="0" containsString="0" containsNumber="1" minValue="0" maxValue="89" count="9">
        <n v="89"/>
        <n v="71.184"/>
        <n v="56.354"/>
        <n v="0"/>
        <n v="50.422"/>
        <n v="47.456"/>
        <n v="44.49"/>
        <n v="26.694"/>
        <n v="17.796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66.3925115741" refreshedBy="MuQun" recordCount="12">
  <cacheSource type="worksheet">
    <worksheetSource ref="C2:N14" sheet="9月"/>
  </cacheSource>
  <cacheFields count="12">
    <cacheField name="车间" numFmtId="0">
      <sharedItems count="2">
        <s v="销售服务部"/>
        <s v="制造管理部-注塑车间"/>
      </sharedItems>
    </cacheField>
    <cacheField name="性别" numFmtId="0">
      <sharedItems count="2">
        <s v="男"/>
        <s v="女"/>
      </sharedItems>
    </cacheField>
    <cacheField name="上保时间" numFmtId="179">
      <sharedItems containsSemiMixedTypes="0" containsString="0" containsNonDate="0" containsDate="1" minDate="2021-09-01T00:00:00" maxDate="2021-09-16T00:00:00" count="5">
        <d v="2021-09-01T00:00:00"/>
        <d v="2021-09-02T00:00:00"/>
        <d v="2021-09-07T00:00:00"/>
        <d v="2021-09-10T00:00:00"/>
        <d v="2021-09-16T00:00:00"/>
      </sharedItems>
    </cacheField>
    <cacheField name="身份证号" numFmtId="0">
      <sharedItems count="11">
        <s v="370728197001283496"/>
        <s v="370983198801063395"/>
        <s v="370122196808177197"/>
        <s v="340505195712201215"/>
        <s v="370728197103050212"/>
        <s v="371121198109251515"/>
        <s v="370782199611121627"/>
        <s v="133030198101315498"/>
        <s v="130983200405050336"/>
        <s v="132930199202191116"/>
        <s v="130925198202287022"/>
      </sharedItems>
    </cacheField>
    <cacheField name="检测" numFmtId="49">
      <sharedItems count="1">
        <s v="√"/>
      </sharedItems>
    </cacheField>
    <cacheField name="是否在职" numFmtId="49">
      <sharedItems count="1">
        <s v="是"/>
      </sharedItems>
    </cacheField>
    <cacheField name="替换明细" numFmtId="0">
      <sharedItems containsBlank="1" count="3">
        <m/>
        <s v="替换张家赫"/>
        <s v="替换田高峰"/>
      </sharedItems>
    </cacheField>
    <cacheField name="协议" numFmtId="0">
      <sharedItems count="1">
        <s v="√"/>
      </sharedItems>
    </cacheField>
    <cacheField name="天数" numFmtId="0">
      <sharedItems containsSemiMixedTypes="0" containsString="0" containsNumber="1" containsInteger="1" minValue="0" maxValue="30" count="5">
        <n v="30"/>
        <n v="29"/>
        <n v="24"/>
        <n v="21"/>
        <n v="15"/>
      </sharedItems>
    </cacheField>
    <cacheField name="保险费" numFmtId="176">
      <sharedItems containsSemiMixedTypes="0" containsString="0" containsNumber="1" minValue="0" maxValue="59" count="4">
        <n v="59"/>
        <n v="57.014"/>
        <n v="47.184"/>
        <n v="0"/>
      </sharedItems>
    </cacheField>
    <cacheField name="管理费" numFmtId="176">
      <sharedItems containsSemiMixedTypes="0" containsString="0" containsNumber="1" containsInteger="1" minValue="0" maxValue="30" count="4">
        <n v="30"/>
        <n v="29"/>
        <n v="24"/>
        <n v="0"/>
      </sharedItems>
    </cacheField>
    <cacheField name="合计金额" numFmtId="176">
      <sharedItems containsSemiMixedTypes="0" containsString="0" containsNumber="1" minValue="0" maxValue="89" count="4">
        <n v="89"/>
        <n v="86.014"/>
        <n v="71.184"/>
        <n v="0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97.3687615741" refreshedBy="MuQun" recordCount="16">
  <cacheSource type="worksheet">
    <worksheetSource ref="B2:N18" sheet="10月"/>
  </cacheSource>
  <cacheFields count="13">
    <cacheField name="姓名" numFmtId="0">
      <sharedItems count="16">
        <s v="初会勇"/>
        <s v="王克杰"/>
        <s v="芦建军"/>
        <s v="万传志"/>
        <s v="王砚兵"/>
        <s v="赵洪升"/>
        <s v="崔鑫"/>
        <s v="于磊磊"/>
        <s v="张家赫"/>
        <s v="范泽英"/>
        <s v="刘晓平"/>
        <s v="张占利"/>
        <s v="赵登"/>
        <s v="李贺"/>
        <s v="苏以红"/>
        <s v="沈有贺"/>
      </sharedItems>
    </cacheField>
    <cacheField name="车间" numFmtId="0">
      <sharedItems count="4">
        <s v="销售服务部"/>
        <s v="制造部-注塑工序"/>
        <s v="制造部-组装工序"/>
        <s v="技术质量部"/>
      </sharedItems>
    </cacheField>
    <cacheField name="性别" numFmtId="0">
      <sharedItems count="2">
        <s v="男"/>
        <s v="女"/>
      </sharedItems>
    </cacheField>
    <cacheField name="上保时间" numFmtId="179">
      <sharedItems containsSemiMixedTypes="0" containsString="0" containsNonDate="0" containsDate="1" minDate="2021-10-01T00:00:00" maxDate="2021-10-18T00:00:00" count="5">
        <d v="2021-10-01T00:00:00"/>
        <d v="2021-10-08T00:00:00"/>
        <d v="2021-10-14T00:00:00"/>
        <d v="2021-10-15T00:00:00"/>
        <d v="2021-10-18T00:00:00"/>
      </sharedItems>
    </cacheField>
    <cacheField name="身份证号" numFmtId="0">
      <sharedItems count="16">
        <s v="370728197001283496"/>
        <s v="370983198801063395"/>
        <s v="370122196808177197"/>
        <s v="340505195712201215"/>
        <s v="370728197103050212"/>
        <s v="371121198109251515"/>
        <s v="370782199611121627"/>
        <s v="133030198101315498"/>
        <s v="130983200405050336"/>
        <s v="130925198202287022"/>
        <s v="130983198805201623"/>
        <s v="13293419750911092x"/>
        <s v="130927200108031816"/>
        <s v="130983200010182019"/>
        <s v="130983198603120083"/>
        <s v="130924199309203253"/>
      </sharedItems>
    </cacheField>
    <cacheField name="检测" numFmtId="49">
      <sharedItems count="1">
        <s v="√"/>
      </sharedItems>
    </cacheField>
    <cacheField name="是否在职" numFmtId="49">
      <sharedItems count="1">
        <s v="是"/>
      </sharedItems>
    </cacheField>
    <cacheField name="替换明细" numFmtId="0">
      <sharedItems containsBlank="1" count="4">
        <m/>
        <s v="替换范泽英"/>
        <s v="替换张家赫"/>
        <s v="替换李贺"/>
      </sharedItems>
    </cacheField>
    <cacheField name="协议" numFmtId="0">
      <sharedItems count="1">
        <s v="√"/>
      </sharedItems>
    </cacheField>
    <cacheField name="天数" numFmtId="0">
      <sharedItems containsSemiMixedTypes="0" containsString="0" containsNumber="1" containsInteger="1" minValue="0" maxValue="31" count="5">
        <n v="31"/>
        <n v="24"/>
        <n v="18"/>
        <n v="17"/>
        <n v="14"/>
      </sharedItems>
    </cacheField>
    <cacheField name="保险费" numFmtId="176">
      <sharedItems containsSemiMixedTypes="0" containsString="0" containsNumber="1" minValue="0" maxValue="59" count="5">
        <n v="59"/>
        <n v="0"/>
        <n v="35.388"/>
        <n v="33.422"/>
        <n v="27.524"/>
      </sharedItems>
    </cacheField>
    <cacheField name="管理费" numFmtId="176">
      <sharedItems containsSemiMixedTypes="0" containsString="0" containsNumber="1" containsInteger="1" minValue="0" maxValue="31" count="5">
        <n v="31"/>
        <n v="0"/>
        <n v="18"/>
        <n v="17"/>
        <n v="14"/>
      </sharedItems>
    </cacheField>
    <cacheField name="合计金额" numFmtId="176">
      <sharedItems containsSemiMixedTypes="0" containsString="0" containsNumber="1" minValue="0" maxValue="90" count="5">
        <n v="90"/>
        <n v="0"/>
        <n v="53.388"/>
        <n v="50.422"/>
        <n v="41.52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"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"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"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4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F26:G31" firstHeaderRow="1" firstDataRow="1" firstDataCol="1"/>
  <pivotFields count="13">
    <pivotField compact="0" showAll="0">
      <items count="17">
        <item x="0"/>
        <item x="6"/>
        <item x="9"/>
        <item x="13"/>
        <item x="10"/>
        <item x="2"/>
        <item x="15"/>
        <item x="14"/>
        <item x="3"/>
        <item x="1"/>
        <item x="4"/>
        <item x="7"/>
        <item x="8"/>
        <item x="11"/>
        <item x="12"/>
        <item x="5"/>
        <item t="default"/>
      </items>
    </pivotField>
    <pivotField axis="axisRow" compact="0" showAll="0">
      <items count="5">
        <item x="3"/>
        <item x="0"/>
        <item x="1"/>
        <item x="2"/>
        <item t="default"/>
      </items>
    </pivotField>
    <pivotField compact="0" showAll="0"/>
    <pivotField compact="0" numFmtId="179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76" showAll="0"/>
    <pivotField compact="0" numFmtId="176" showAll="0"/>
    <pivotField dataField="1" compact="0" numFmtId="176" showAll="0">
      <items count="6">
        <item x="1"/>
        <item x="4"/>
        <item x="3"/>
        <item x="2"/>
        <item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合计金额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3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G23:H26" firstHeaderRow="1" firstDataRow="1" firstDataCol="1"/>
  <pivotFields count="12">
    <pivotField axis="axisRow"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numFmtId="179" showAll="0">
      <items count="6">
        <item x="0"/>
        <item x="1"/>
        <item x="2"/>
        <item x="3"/>
        <item x="4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numFmtId="176" showAll="0">
      <items count="5">
        <item x="0"/>
        <item x="1"/>
        <item x="2"/>
        <item x="3"/>
        <item t="default"/>
      </items>
    </pivotField>
    <pivotField compact="0" numFmtId="176" showAll="0">
      <items count="5">
        <item x="0"/>
        <item x="1"/>
        <item x="2"/>
        <item x="3"/>
        <item t="default"/>
      </items>
    </pivotField>
    <pivotField dataField="1" compact="0" numFmtId="176" showAll="0">
      <items count="5">
        <item x="0"/>
        <item x="1"/>
        <item x="2"/>
        <item x="3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求和项:合计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6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37:D43" firstHeaderRow="1" firstDataRow="1" firstDataCol="1"/>
  <pivotFields count="11">
    <pivotField axis="axisRow" compact="0" showAll="0">
      <items count="6">
        <item x="3"/>
        <item x="0"/>
        <item x="4"/>
        <item x="2"/>
        <item x="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76" showAll="0"/>
    <pivotField compact="0" numFmtId="176" showAll="0"/>
    <pivotField dataField="1" compact="0" numFmtId="176" showAll="0">
      <items count="10">
        <item x="3"/>
        <item x="8"/>
        <item x="7"/>
        <item x="6"/>
        <item x="5"/>
        <item x="4"/>
        <item x="2"/>
        <item x="1"/>
        <item x="0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求和项:合计金额" fld="1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5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42:E47" firstHeaderRow="1" firstDataRow="1" firstDataCol="1"/>
  <pivotFields count="12">
    <pivotField axis="axisRow" compact="0" showAll="0">
      <items count="5">
        <item x="3"/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76" showAll="0"/>
    <pivotField compact="0" numFmtId="178" showAll="0"/>
    <pivotField dataField="1" compact="0" numFmtId="176" showAll="0">
      <items count="12">
        <item x="1"/>
        <item x="10"/>
        <item x="9"/>
        <item x="8"/>
        <item x="7"/>
        <item x="6"/>
        <item x="5"/>
        <item x="4"/>
        <item x="3"/>
        <item x="2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合计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18:E23" firstHeaderRow="1" firstDataRow="1" firstDataCol="1"/>
  <pivotFields count="11">
    <pivotField axis="axisRow" compact="0" showAll="0">
      <items count="5">
        <item x="2"/>
        <item x="0"/>
        <item x="1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76" showAll="0"/>
    <pivotField compact="0" numFmtId="176" showAll="0"/>
    <pivotField dataField="1" compact="0" numFmtId="176" showAll="0">
      <items count="4">
        <item x="1"/>
        <item x="2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合计金额" fld="1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E17" sqref="E17"/>
    </sheetView>
  </sheetViews>
  <sheetFormatPr defaultColWidth="9" defaultRowHeight="13.5"/>
  <cols>
    <col min="3" max="3" width="20.25" style="25" customWidth="1"/>
    <col min="4" max="4" width="8.375" customWidth="1"/>
    <col min="5" max="5" width="12.375" customWidth="1"/>
    <col min="6" max="6" width="23.125" customWidth="1"/>
    <col min="9" max="9" width="10.625" customWidth="1"/>
    <col min="12" max="13" width="9" style="51"/>
    <col min="14" max="14" width="9.25" style="51"/>
  </cols>
  <sheetData>
    <row r="1" s="1" customFormat="1" ht="38" customHeight="1" spans="1:15">
      <c r="A1" s="2" t="s">
        <v>0</v>
      </c>
      <c r="B1" s="2"/>
      <c r="C1" s="26"/>
      <c r="D1" s="2"/>
      <c r="E1" s="3"/>
      <c r="F1" s="2"/>
      <c r="G1" s="2"/>
      <c r="H1" s="2"/>
      <c r="I1" s="2"/>
      <c r="J1" s="2"/>
      <c r="K1" s="2"/>
      <c r="L1" s="15"/>
      <c r="M1" s="15"/>
      <c r="N1" s="15"/>
      <c r="O1" s="2"/>
    </row>
    <row r="2" s="1" customFormat="1" ht="35" customHeight="1" spans="1:15">
      <c r="A2" s="4" t="s">
        <v>1</v>
      </c>
      <c r="B2" s="5" t="s">
        <v>2</v>
      </c>
      <c r="C2" s="42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8" t="s">
        <v>9</v>
      </c>
      <c r="J2" s="8" t="s">
        <v>10</v>
      </c>
      <c r="K2" s="16" t="s">
        <v>11</v>
      </c>
      <c r="L2" s="38" t="s">
        <v>12</v>
      </c>
      <c r="M2" s="38" t="s">
        <v>13</v>
      </c>
      <c r="N2" s="38" t="s">
        <v>14</v>
      </c>
      <c r="O2" s="8" t="s">
        <v>15</v>
      </c>
    </row>
    <row r="3" s="39" customFormat="1" ht="19" customHeight="1" spans="1:15">
      <c r="A3" s="4">
        <f t="shared" ref="A3:A15" si="0">ROW()-2</f>
        <v>1</v>
      </c>
      <c r="B3" s="9" t="s">
        <v>16</v>
      </c>
      <c r="C3" s="42" t="s">
        <v>17</v>
      </c>
      <c r="D3" s="10" t="s">
        <v>18</v>
      </c>
      <c r="E3" s="35">
        <v>44531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9" t="s">
        <v>20</v>
      </c>
      <c r="I3" s="8"/>
      <c r="J3" s="8" t="s">
        <v>21</v>
      </c>
      <c r="K3" s="8">
        <v>31</v>
      </c>
      <c r="L3" s="17">
        <v>59</v>
      </c>
      <c r="M3" s="17">
        <f t="shared" ref="M3:M15" si="1">K3*1</f>
        <v>31</v>
      </c>
      <c r="N3" s="17">
        <f t="shared" ref="N3:N15" si="2">L3+M3</f>
        <v>90</v>
      </c>
      <c r="O3" s="17"/>
    </row>
    <row r="4" s="39" customFormat="1" ht="19" customHeight="1" spans="1:15">
      <c r="A4" s="4">
        <f t="shared" si="0"/>
        <v>2</v>
      </c>
      <c r="B4" s="9" t="s">
        <v>22</v>
      </c>
      <c r="C4" s="42" t="s">
        <v>17</v>
      </c>
      <c r="D4" s="10" t="s">
        <v>18</v>
      </c>
      <c r="E4" s="35">
        <v>44531</v>
      </c>
      <c r="F4" s="7" t="s">
        <v>23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9" t="s">
        <v>20</v>
      </c>
      <c r="I4" s="8"/>
      <c r="J4" s="8" t="s">
        <v>21</v>
      </c>
      <c r="K4" s="8">
        <v>31</v>
      </c>
      <c r="L4" s="17">
        <v>59</v>
      </c>
      <c r="M4" s="17">
        <f t="shared" si="1"/>
        <v>31</v>
      </c>
      <c r="N4" s="17">
        <f t="shared" si="2"/>
        <v>90</v>
      </c>
      <c r="O4" s="17"/>
    </row>
    <row r="5" s="39" customFormat="1" ht="19" customHeight="1" spans="1:15">
      <c r="A5" s="4">
        <f t="shared" si="0"/>
        <v>3</v>
      </c>
      <c r="B5" s="9" t="s">
        <v>24</v>
      </c>
      <c r="C5" s="42" t="s">
        <v>17</v>
      </c>
      <c r="D5" s="10" t="s">
        <v>18</v>
      </c>
      <c r="E5" s="35">
        <v>44531</v>
      </c>
      <c r="F5" s="7" t="s">
        <v>25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9" t="s">
        <v>20</v>
      </c>
      <c r="I5" s="8"/>
      <c r="J5" s="8" t="s">
        <v>21</v>
      </c>
      <c r="K5" s="8">
        <v>31</v>
      </c>
      <c r="L5" s="17">
        <v>59</v>
      </c>
      <c r="M5" s="17">
        <f t="shared" si="1"/>
        <v>31</v>
      </c>
      <c r="N5" s="17">
        <f t="shared" si="2"/>
        <v>90</v>
      </c>
      <c r="O5" s="17"/>
    </row>
    <row r="6" s="39" customFormat="1" ht="19" customHeight="1" spans="1:15">
      <c r="A6" s="4">
        <f t="shared" si="0"/>
        <v>4</v>
      </c>
      <c r="B6" s="9" t="s">
        <v>26</v>
      </c>
      <c r="C6" s="42" t="s">
        <v>17</v>
      </c>
      <c r="D6" s="10" t="s">
        <v>18</v>
      </c>
      <c r="E6" s="35">
        <v>44531</v>
      </c>
      <c r="F6" s="7" t="s">
        <v>27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9" t="s">
        <v>20</v>
      </c>
      <c r="I6" s="8"/>
      <c r="J6" s="8" t="s">
        <v>21</v>
      </c>
      <c r="K6" s="8">
        <v>31</v>
      </c>
      <c r="L6" s="17">
        <v>59</v>
      </c>
      <c r="M6" s="17">
        <f t="shared" si="1"/>
        <v>31</v>
      </c>
      <c r="N6" s="17">
        <f t="shared" si="2"/>
        <v>90</v>
      </c>
      <c r="O6" s="17"/>
    </row>
    <row r="7" s="40" customFormat="1" ht="17.25" spans="1:15">
      <c r="A7" s="4">
        <f t="shared" si="0"/>
        <v>5</v>
      </c>
      <c r="B7" s="43" t="s">
        <v>28</v>
      </c>
      <c r="C7" s="42" t="s">
        <v>17</v>
      </c>
      <c r="D7" s="43" t="s">
        <v>18</v>
      </c>
      <c r="E7" s="35">
        <v>44531</v>
      </c>
      <c r="F7" s="43" t="s">
        <v>29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9" t="s">
        <v>20</v>
      </c>
      <c r="I7" s="45"/>
      <c r="J7" s="8" t="s">
        <v>21</v>
      </c>
      <c r="K7" s="8">
        <v>31</v>
      </c>
      <c r="L7" s="17">
        <v>59</v>
      </c>
      <c r="M7" s="52">
        <f t="shared" si="1"/>
        <v>31</v>
      </c>
      <c r="N7" s="17">
        <f t="shared" si="2"/>
        <v>90</v>
      </c>
      <c r="O7" s="45"/>
    </row>
    <row r="8" s="40" customFormat="1" ht="17.25" spans="1:15">
      <c r="A8" s="4">
        <f t="shared" si="0"/>
        <v>6</v>
      </c>
      <c r="B8" s="43" t="s">
        <v>30</v>
      </c>
      <c r="C8" s="42" t="s">
        <v>17</v>
      </c>
      <c r="D8" s="43" t="s">
        <v>18</v>
      </c>
      <c r="E8" s="35">
        <v>44531</v>
      </c>
      <c r="F8" s="43" t="s">
        <v>31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9" t="s">
        <v>20</v>
      </c>
      <c r="I8" s="45"/>
      <c r="J8" s="8" t="s">
        <v>21</v>
      </c>
      <c r="K8" s="8">
        <v>31</v>
      </c>
      <c r="L8" s="17">
        <v>59</v>
      </c>
      <c r="M8" s="52">
        <f t="shared" si="1"/>
        <v>31</v>
      </c>
      <c r="N8" s="17">
        <f t="shared" si="2"/>
        <v>90</v>
      </c>
      <c r="O8" s="45"/>
    </row>
    <row r="9" s="40" customFormat="1" ht="17.25" spans="1:15">
      <c r="A9" s="4">
        <f t="shared" si="0"/>
        <v>7</v>
      </c>
      <c r="B9" s="43" t="s">
        <v>32</v>
      </c>
      <c r="C9" s="42" t="s">
        <v>17</v>
      </c>
      <c r="D9" s="43" t="s">
        <v>33</v>
      </c>
      <c r="E9" s="35">
        <v>44531</v>
      </c>
      <c r="F9" s="43" t="s">
        <v>34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9" t="s">
        <v>20</v>
      </c>
      <c r="I9" s="45"/>
      <c r="J9" s="8" t="s">
        <v>21</v>
      </c>
      <c r="K9" s="8">
        <v>31</v>
      </c>
      <c r="L9" s="17">
        <v>59</v>
      </c>
      <c r="M9" s="52">
        <f t="shared" si="1"/>
        <v>31</v>
      </c>
      <c r="N9" s="17">
        <f t="shared" si="2"/>
        <v>90</v>
      </c>
      <c r="O9" s="45"/>
    </row>
    <row r="10" s="40" customFormat="1" ht="17.25" spans="1:15">
      <c r="A10" s="4">
        <f t="shared" si="0"/>
        <v>8</v>
      </c>
      <c r="B10" s="43" t="s">
        <v>35</v>
      </c>
      <c r="C10" s="42" t="s">
        <v>17</v>
      </c>
      <c r="D10" s="43" t="s">
        <v>18</v>
      </c>
      <c r="E10" s="35">
        <v>44531</v>
      </c>
      <c r="F10" s="62" t="s">
        <v>36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9" t="s">
        <v>20</v>
      </c>
      <c r="I10" s="45"/>
      <c r="J10" s="8" t="s">
        <v>21</v>
      </c>
      <c r="K10" s="8">
        <v>31</v>
      </c>
      <c r="L10" s="17">
        <v>59</v>
      </c>
      <c r="M10" s="52">
        <f t="shared" si="1"/>
        <v>31</v>
      </c>
      <c r="N10" s="17">
        <f t="shared" si="2"/>
        <v>90</v>
      </c>
      <c r="O10" s="45"/>
    </row>
    <row r="11" ht="18" customHeight="1" spans="14:14">
      <c r="N11" s="61">
        <f>SUM(N3:N10)</f>
        <v>720</v>
      </c>
    </row>
  </sheetData>
  <mergeCells count="1">
    <mergeCell ref="A1:O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opLeftCell="A3" workbookViewId="0">
      <selection activeCell="G22" sqref="G22"/>
    </sheetView>
  </sheetViews>
  <sheetFormatPr defaultColWidth="9" defaultRowHeight="13.5"/>
  <cols>
    <col min="3" max="3" width="10.875"/>
    <col min="4" max="4" width="17.25"/>
    <col min="5" max="5" width="12.25" customWidth="1"/>
    <col min="6" max="6" width="23.125" customWidth="1"/>
    <col min="8" max="8" width="10.625" style="25" customWidth="1"/>
    <col min="9" max="9" width="13.125" customWidth="1"/>
    <col min="11" max="11" width="9.25"/>
    <col min="13" max="13" width="9.25"/>
    <col min="14" max="14" width="18.375" customWidth="1"/>
  </cols>
  <sheetData>
    <row r="1" s="1" customFormat="1" ht="38" customHeight="1" spans="1:14">
      <c r="A1" s="2" t="s">
        <v>161</v>
      </c>
      <c r="B1" s="2"/>
      <c r="C1" s="2"/>
      <c r="D1" s="2"/>
      <c r="E1" s="3"/>
      <c r="F1" s="2"/>
      <c r="G1" s="2"/>
      <c r="H1" s="26"/>
      <c r="I1" s="2"/>
      <c r="J1" s="2"/>
      <c r="K1" s="15"/>
      <c r="L1" s="15"/>
      <c r="M1" s="15"/>
      <c r="N1" s="2"/>
    </row>
    <row r="2" s="1" customFormat="1" ht="3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27" t="s">
        <v>9</v>
      </c>
      <c r="I2" s="8" t="s">
        <v>10</v>
      </c>
      <c r="J2" s="8" t="s">
        <v>11</v>
      </c>
      <c r="K2" s="17" t="s">
        <v>12</v>
      </c>
      <c r="L2" s="17" t="s">
        <v>13</v>
      </c>
      <c r="M2" s="17" t="s">
        <v>14</v>
      </c>
      <c r="N2" s="8" t="s">
        <v>15</v>
      </c>
    </row>
    <row r="3" s="1" customFormat="1" ht="19" customHeight="1" spans="1:14">
      <c r="A3" s="4">
        <v>1</v>
      </c>
      <c r="B3" s="9" t="s">
        <v>16</v>
      </c>
      <c r="C3" s="5" t="s">
        <v>17</v>
      </c>
      <c r="D3" s="10" t="str">
        <f>IF(MOD(MID(F3,17,1),2),"男","女")</f>
        <v>男</v>
      </c>
      <c r="E3" s="11" t="s">
        <v>162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27"/>
      <c r="I3" s="8" t="s">
        <v>21</v>
      </c>
      <c r="J3" s="8">
        <v>30</v>
      </c>
      <c r="K3" s="17">
        <v>59</v>
      </c>
      <c r="L3" s="17">
        <f>J3*1</f>
        <v>30</v>
      </c>
      <c r="M3" s="17">
        <f>K3+L3</f>
        <v>89</v>
      </c>
      <c r="N3" s="17"/>
    </row>
    <row r="4" s="1" customFormat="1" ht="19" customHeight="1" spans="1:14">
      <c r="A4" s="4">
        <v>2</v>
      </c>
      <c r="B4" s="9" t="s">
        <v>163</v>
      </c>
      <c r="C4" s="5" t="s">
        <v>17</v>
      </c>
      <c r="D4" s="10" t="str">
        <f t="shared" ref="D4:D30" si="0">IF(MOD(MID(F4,17,1),2),"男","女")</f>
        <v>男</v>
      </c>
      <c r="E4" s="11" t="s">
        <v>162</v>
      </c>
      <c r="F4" s="7" t="s">
        <v>164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27"/>
      <c r="I4" s="8" t="s">
        <v>21</v>
      </c>
      <c r="J4" s="8">
        <v>30</v>
      </c>
      <c r="K4" s="17">
        <v>59</v>
      </c>
      <c r="L4" s="17">
        <f t="shared" ref="L4:L30" si="1">J4*1</f>
        <v>30</v>
      </c>
      <c r="M4" s="17">
        <f t="shared" ref="M4:M30" si="2">K4+L4</f>
        <v>89</v>
      </c>
      <c r="N4" s="17"/>
    </row>
    <row r="5" s="1" customFormat="1" ht="19" customHeight="1" spans="1:14">
      <c r="A5" s="4">
        <v>3</v>
      </c>
      <c r="B5" s="9" t="s">
        <v>22</v>
      </c>
      <c r="C5" s="5" t="s">
        <v>17</v>
      </c>
      <c r="D5" s="10" t="str">
        <f t="shared" si="0"/>
        <v>男</v>
      </c>
      <c r="E5" s="11" t="s">
        <v>162</v>
      </c>
      <c r="F5" s="7" t="s">
        <v>23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27"/>
      <c r="I5" s="8" t="s">
        <v>21</v>
      </c>
      <c r="J5" s="8">
        <v>30</v>
      </c>
      <c r="K5" s="17">
        <v>59</v>
      </c>
      <c r="L5" s="17">
        <f t="shared" si="1"/>
        <v>30</v>
      </c>
      <c r="M5" s="17">
        <f t="shared" si="2"/>
        <v>89</v>
      </c>
      <c r="N5" s="17"/>
    </row>
    <row r="6" s="1" customFormat="1" ht="19" customHeight="1" spans="1:14">
      <c r="A6" s="4">
        <v>4</v>
      </c>
      <c r="B6" s="9" t="s">
        <v>24</v>
      </c>
      <c r="C6" s="5" t="s">
        <v>17</v>
      </c>
      <c r="D6" s="10" t="str">
        <f t="shared" si="0"/>
        <v>男</v>
      </c>
      <c r="E6" s="11" t="s">
        <v>162</v>
      </c>
      <c r="F6" s="7" t="s">
        <v>25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27"/>
      <c r="I6" s="8" t="s">
        <v>21</v>
      </c>
      <c r="J6" s="8">
        <v>30</v>
      </c>
      <c r="K6" s="17">
        <v>59</v>
      </c>
      <c r="L6" s="17">
        <f t="shared" si="1"/>
        <v>30</v>
      </c>
      <c r="M6" s="17">
        <f t="shared" si="2"/>
        <v>89</v>
      </c>
      <c r="N6" s="17"/>
    </row>
    <row r="7" s="1" customFormat="1" ht="19" customHeight="1" spans="1:14">
      <c r="A7" s="4">
        <v>5</v>
      </c>
      <c r="B7" s="9" t="s">
        <v>26</v>
      </c>
      <c r="C7" s="5" t="s">
        <v>17</v>
      </c>
      <c r="D7" s="10" t="str">
        <f t="shared" si="0"/>
        <v>男</v>
      </c>
      <c r="E7" s="11" t="s">
        <v>162</v>
      </c>
      <c r="F7" s="7" t="s">
        <v>27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27"/>
      <c r="I7" s="8" t="s">
        <v>21</v>
      </c>
      <c r="J7" s="8">
        <v>30</v>
      </c>
      <c r="K7" s="17">
        <v>59</v>
      </c>
      <c r="L7" s="17">
        <f t="shared" si="1"/>
        <v>30</v>
      </c>
      <c r="M7" s="17">
        <f t="shared" si="2"/>
        <v>89</v>
      </c>
      <c r="N7" s="17"/>
    </row>
    <row r="8" s="1" customFormat="1" ht="19" customHeight="1" spans="1:14">
      <c r="A8" s="4">
        <v>6</v>
      </c>
      <c r="B8" s="9" t="s">
        <v>165</v>
      </c>
      <c r="C8" s="5" t="s">
        <v>116</v>
      </c>
      <c r="D8" s="10" t="str">
        <f t="shared" si="0"/>
        <v>男</v>
      </c>
      <c r="E8" s="11" t="s">
        <v>162</v>
      </c>
      <c r="F8" s="7" t="s">
        <v>166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27" t="s">
        <v>167</v>
      </c>
      <c r="I8" s="8" t="s">
        <v>21</v>
      </c>
      <c r="J8" s="8">
        <f t="shared" ref="J8:J30" si="3">DAY(EOMONTH(E8,0))-DAY(E8)+1</f>
        <v>30</v>
      </c>
      <c r="K8" s="17">
        <v>59</v>
      </c>
      <c r="L8" s="17">
        <f t="shared" si="1"/>
        <v>30</v>
      </c>
      <c r="M8" s="17">
        <f t="shared" si="2"/>
        <v>89</v>
      </c>
      <c r="N8" s="17"/>
    </row>
    <row r="9" s="1" customFormat="1" ht="19" customHeight="1" spans="1:14">
      <c r="A9" s="4">
        <v>7</v>
      </c>
      <c r="B9" s="9" t="s">
        <v>168</v>
      </c>
      <c r="C9" s="5" t="s">
        <v>74</v>
      </c>
      <c r="D9" s="10" t="str">
        <f t="shared" si="0"/>
        <v>男</v>
      </c>
      <c r="E9" s="11" t="s">
        <v>162</v>
      </c>
      <c r="F9" s="7" t="s">
        <v>169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27" t="s">
        <v>170</v>
      </c>
      <c r="I9" s="8" t="s">
        <v>21</v>
      </c>
      <c r="J9" s="8">
        <f t="shared" si="3"/>
        <v>30</v>
      </c>
      <c r="K9" s="17">
        <v>59</v>
      </c>
      <c r="L9" s="17">
        <f t="shared" si="1"/>
        <v>30</v>
      </c>
      <c r="M9" s="17">
        <f t="shared" si="2"/>
        <v>89</v>
      </c>
      <c r="N9" s="17"/>
    </row>
    <row r="10" s="1" customFormat="1" ht="19" customHeight="1" spans="1:14">
      <c r="A10" s="4">
        <v>8</v>
      </c>
      <c r="B10" s="9" t="s">
        <v>171</v>
      </c>
      <c r="C10" s="5" t="s">
        <v>74</v>
      </c>
      <c r="D10" s="10" t="str">
        <f t="shared" si="0"/>
        <v>男</v>
      </c>
      <c r="E10" s="11" t="s">
        <v>162</v>
      </c>
      <c r="F10" s="7" t="s">
        <v>172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27" t="s">
        <v>173</v>
      </c>
      <c r="I10" s="8" t="s">
        <v>21</v>
      </c>
      <c r="J10" s="8">
        <f t="shared" si="3"/>
        <v>30</v>
      </c>
      <c r="K10" s="17">
        <v>59</v>
      </c>
      <c r="L10" s="17">
        <f t="shared" si="1"/>
        <v>30</v>
      </c>
      <c r="M10" s="17">
        <f t="shared" si="2"/>
        <v>89</v>
      </c>
      <c r="N10" s="17"/>
    </row>
    <row r="11" s="1" customFormat="1" ht="19" customHeight="1" spans="1:14">
      <c r="A11" s="4">
        <v>9</v>
      </c>
      <c r="B11" s="9" t="s">
        <v>174</v>
      </c>
      <c r="C11" s="5" t="s">
        <v>74</v>
      </c>
      <c r="D11" s="10" t="str">
        <f t="shared" si="0"/>
        <v>女</v>
      </c>
      <c r="E11" s="11" t="s">
        <v>162</v>
      </c>
      <c r="F11" s="7" t="s">
        <v>175</v>
      </c>
      <c r="G11" s="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27"/>
      <c r="I11" s="8" t="s">
        <v>21</v>
      </c>
      <c r="J11" s="8">
        <f t="shared" si="3"/>
        <v>30</v>
      </c>
      <c r="K11" s="17">
        <v>59</v>
      </c>
      <c r="L11" s="17">
        <f t="shared" si="1"/>
        <v>30</v>
      </c>
      <c r="M11" s="17">
        <f t="shared" si="2"/>
        <v>89</v>
      </c>
      <c r="N11" s="17"/>
    </row>
    <row r="12" s="1" customFormat="1" ht="19" customHeight="1" spans="1:14">
      <c r="A12" s="4">
        <v>10</v>
      </c>
      <c r="B12" s="9" t="s">
        <v>176</v>
      </c>
      <c r="C12" s="5" t="s">
        <v>104</v>
      </c>
      <c r="D12" s="10" t="str">
        <f t="shared" si="0"/>
        <v>男</v>
      </c>
      <c r="E12" s="11" t="s">
        <v>162</v>
      </c>
      <c r="F12" s="7" t="s">
        <v>177</v>
      </c>
      <c r="G12" s="7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27"/>
      <c r="I12" s="8" t="s">
        <v>21</v>
      </c>
      <c r="J12" s="8">
        <f t="shared" si="3"/>
        <v>30</v>
      </c>
      <c r="K12" s="17">
        <v>59</v>
      </c>
      <c r="L12" s="17">
        <f t="shared" si="1"/>
        <v>30</v>
      </c>
      <c r="M12" s="17">
        <f t="shared" si="2"/>
        <v>89</v>
      </c>
      <c r="N12" s="17"/>
    </row>
    <row r="13" s="1" customFormat="1" ht="19" customHeight="1" spans="1:14">
      <c r="A13" s="4">
        <v>11</v>
      </c>
      <c r="B13" s="9" t="s">
        <v>178</v>
      </c>
      <c r="C13" s="5" t="s">
        <v>104</v>
      </c>
      <c r="D13" s="10" t="str">
        <f t="shared" si="0"/>
        <v>男</v>
      </c>
      <c r="E13" s="11" t="s">
        <v>162</v>
      </c>
      <c r="F13" s="7" t="s">
        <v>179</v>
      </c>
      <c r="G13" s="7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27"/>
      <c r="I13" s="8" t="s">
        <v>21</v>
      </c>
      <c r="J13" s="8">
        <f t="shared" si="3"/>
        <v>30</v>
      </c>
      <c r="K13" s="17">
        <v>59</v>
      </c>
      <c r="L13" s="17">
        <f t="shared" si="1"/>
        <v>30</v>
      </c>
      <c r="M13" s="17">
        <f t="shared" si="2"/>
        <v>89</v>
      </c>
      <c r="N13" s="17"/>
    </row>
    <row r="14" s="1" customFormat="1" ht="19" customHeight="1" spans="1:14">
      <c r="A14" s="4">
        <v>12</v>
      </c>
      <c r="B14" s="9" t="s">
        <v>115</v>
      </c>
      <c r="C14" s="5" t="s">
        <v>116</v>
      </c>
      <c r="D14" s="10" t="str">
        <f t="shared" si="0"/>
        <v>男</v>
      </c>
      <c r="E14" s="11" t="s">
        <v>162</v>
      </c>
      <c r="F14" s="7" t="s">
        <v>117</v>
      </c>
      <c r="G14" s="7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27"/>
      <c r="I14" s="8" t="s">
        <v>21</v>
      </c>
      <c r="J14" s="8">
        <f t="shared" si="3"/>
        <v>30</v>
      </c>
      <c r="K14" s="17">
        <v>59</v>
      </c>
      <c r="L14" s="17">
        <f t="shared" si="1"/>
        <v>30</v>
      </c>
      <c r="M14" s="17">
        <f t="shared" si="2"/>
        <v>89</v>
      </c>
      <c r="N14" s="17"/>
    </row>
    <row r="15" s="1" customFormat="1" ht="19" customHeight="1" spans="1:14">
      <c r="A15" s="4">
        <v>13</v>
      </c>
      <c r="B15" s="9" t="s">
        <v>180</v>
      </c>
      <c r="C15" s="5" t="s">
        <v>116</v>
      </c>
      <c r="D15" s="10" t="str">
        <f t="shared" si="0"/>
        <v>男</v>
      </c>
      <c r="E15" s="11" t="s">
        <v>162</v>
      </c>
      <c r="F15" s="7" t="s">
        <v>181</v>
      </c>
      <c r="G15" s="7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27" t="s">
        <v>182</v>
      </c>
      <c r="I15" s="8" t="s">
        <v>21</v>
      </c>
      <c r="J15" s="8">
        <f t="shared" si="3"/>
        <v>30</v>
      </c>
      <c r="K15" s="17">
        <v>59</v>
      </c>
      <c r="L15" s="17">
        <f t="shared" si="1"/>
        <v>30</v>
      </c>
      <c r="M15" s="17">
        <f t="shared" si="2"/>
        <v>89</v>
      </c>
      <c r="N15" s="17"/>
    </row>
    <row r="16" s="1" customFormat="1" ht="19" customHeight="1" spans="1:14">
      <c r="A16" s="4">
        <v>14</v>
      </c>
      <c r="B16" s="9" t="s">
        <v>183</v>
      </c>
      <c r="C16" s="5" t="s">
        <v>116</v>
      </c>
      <c r="D16" s="10" t="str">
        <f t="shared" si="0"/>
        <v>女</v>
      </c>
      <c r="E16" s="11" t="s">
        <v>162</v>
      </c>
      <c r="F16" s="7" t="s">
        <v>184</v>
      </c>
      <c r="G16" s="7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27"/>
      <c r="I16" s="8" t="s">
        <v>21</v>
      </c>
      <c r="J16" s="8">
        <f t="shared" si="3"/>
        <v>30</v>
      </c>
      <c r="K16" s="17">
        <v>59</v>
      </c>
      <c r="L16" s="17">
        <f t="shared" si="1"/>
        <v>30</v>
      </c>
      <c r="M16" s="17">
        <f t="shared" si="2"/>
        <v>89</v>
      </c>
      <c r="N16" s="17"/>
    </row>
    <row r="17" s="1" customFormat="1" ht="19" customHeight="1" spans="1:14">
      <c r="A17" s="4">
        <v>15</v>
      </c>
      <c r="B17" s="9" t="s">
        <v>41</v>
      </c>
      <c r="C17" s="5" t="s">
        <v>74</v>
      </c>
      <c r="D17" s="10" t="str">
        <f t="shared" si="0"/>
        <v>女</v>
      </c>
      <c r="E17" s="11" t="s">
        <v>162</v>
      </c>
      <c r="F17" s="7" t="s">
        <v>159</v>
      </c>
      <c r="G17" s="7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27"/>
      <c r="I17" s="8" t="s">
        <v>21</v>
      </c>
      <c r="J17" s="8">
        <f t="shared" si="3"/>
        <v>30</v>
      </c>
      <c r="K17" s="17">
        <v>59</v>
      </c>
      <c r="L17" s="17">
        <f t="shared" si="1"/>
        <v>30</v>
      </c>
      <c r="M17" s="17">
        <f t="shared" si="2"/>
        <v>89</v>
      </c>
      <c r="N17" s="17"/>
    </row>
    <row r="18" s="1" customFormat="1" ht="19" customHeight="1" spans="1:14">
      <c r="A18" s="4">
        <v>16</v>
      </c>
      <c r="B18" s="9" t="s">
        <v>118</v>
      </c>
      <c r="C18" s="5" t="s">
        <v>74</v>
      </c>
      <c r="D18" s="10" t="str">
        <f t="shared" si="0"/>
        <v>女</v>
      </c>
      <c r="E18" s="11" t="s">
        <v>162</v>
      </c>
      <c r="F18" s="7" t="s">
        <v>119</v>
      </c>
      <c r="G18" s="7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27"/>
      <c r="I18" s="8" t="s">
        <v>21</v>
      </c>
      <c r="J18" s="8">
        <f t="shared" si="3"/>
        <v>30</v>
      </c>
      <c r="K18" s="17">
        <v>59</v>
      </c>
      <c r="L18" s="17">
        <f t="shared" si="1"/>
        <v>30</v>
      </c>
      <c r="M18" s="17">
        <f t="shared" si="2"/>
        <v>89</v>
      </c>
      <c r="N18" s="17"/>
    </row>
    <row r="19" s="1" customFormat="1" ht="19" customHeight="1" spans="1:14">
      <c r="A19" s="4">
        <v>17</v>
      </c>
      <c r="B19" s="9" t="s">
        <v>120</v>
      </c>
      <c r="C19" s="5" t="s">
        <v>74</v>
      </c>
      <c r="D19" s="10" t="str">
        <f t="shared" si="0"/>
        <v>男</v>
      </c>
      <c r="E19" s="11" t="s">
        <v>162</v>
      </c>
      <c r="F19" s="7" t="s">
        <v>121</v>
      </c>
      <c r="G19" s="7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27"/>
      <c r="I19" s="8" t="s">
        <v>21</v>
      </c>
      <c r="J19" s="8">
        <f t="shared" si="3"/>
        <v>30</v>
      </c>
      <c r="K19" s="17">
        <v>59</v>
      </c>
      <c r="L19" s="17">
        <f t="shared" si="1"/>
        <v>30</v>
      </c>
      <c r="M19" s="17">
        <f t="shared" si="2"/>
        <v>89</v>
      </c>
      <c r="N19" s="17"/>
    </row>
    <row r="20" s="1" customFormat="1" ht="19" customHeight="1" spans="1:14">
      <c r="A20" s="4">
        <v>18</v>
      </c>
      <c r="B20" s="9" t="s">
        <v>123</v>
      </c>
      <c r="C20" s="5" t="s">
        <v>116</v>
      </c>
      <c r="D20" s="10" t="str">
        <f t="shared" si="0"/>
        <v>女</v>
      </c>
      <c r="E20" s="11" t="s">
        <v>162</v>
      </c>
      <c r="F20" s="7" t="s">
        <v>124</v>
      </c>
      <c r="G20" s="7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27"/>
      <c r="I20" s="8" t="s">
        <v>21</v>
      </c>
      <c r="J20" s="8">
        <f t="shared" si="3"/>
        <v>30</v>
      </c>
      <c r="K20" s="17">
        <v>59</v>
      </c>
      <c r="L20" s="17">
        <f t="shared" si="1"/>
        <v>30</v>
      </c>
      <c r="M20" s="17">
        <f t="shared" si="2"/>
        <v>89</v>
      </c>
      <c r="N20" s="17"/>
    </row>
    <row r="21" s="1" customFormat="1" ht="19" customHeight="1" spans="1:14">
      <c r="A21" s="4">
        <v>19</v>
      </c>
      <c r="B21" s="9" t="s">
        <v>185</v>
      </c>
      <c r="C21" s="5" t="s">
        <v>74</v>
      </c>
      <c r="D21" s="10" t="str">
        <f t="shared" si="0"/>
        <v>女</v>
      </c>
      <c r="E21" s="11" t="s">
        <v>162</v>
      </c>
      <c r="F21" s="7" t="s">
        <v>186</v>
      </c>
      <c r="G21" s="7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27"/>
      <c r="I21" s="8" t="s">
        <v>21</v>
      </c>
      <c r="J21" s="18">
        <f t="shared" si="3"/>
        <v>30</v>
      </c>
      <c r="K21" s="17">
        <v>59</v>
      </c>
      <c r="L21" s="17">
        <f t="shared" si="1"/>
        <v>30</v>
      </c>
      <c r="M21" s="17">
        <f t="shared" si="2"/>
        <v>89</v>
      </c>
      <c r="N21" s="17"/>
    </row>
    <row r="22" s="1" customFormat="1" ht="19" customHeight="1" spans="1:14">
      <c r="A22" s="4">
        <v>20</v>
      </c>
      <c r="B22" s="28" t="s">
        <v>149</v>
      </c>
      <c r="C22" s="5" t="s">
        <v>150</v>
      </c>
      <c r="D22" s="10" t="str">
        <f t="shared" si="0"/>
        <v>男</v>
      </c>
      <c r="E22" s="11" t="s">
        <v>187</v>
      </c>
      <c r="F22" s="7" t="s">
        <v>151</v>
      </c>
      <c r="G22" s="7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27"/>
      <c r="I22" s="8" t="s">
        <v>21</v>
      </c>
      <c r="J22" s="8">
        <f t="shared" si="3"/>
        <v>24</v>
      </c>
      <c r="K22" s="17">
        <f t="shared" ref="K22:K30" si="4">J22*1.966</f>
        <v>47.184</v>
      </c>
      <c r="L22" s="17">
        <f t="shared" si="1"/>
        <v>24</v>
      </c>
      <c r="M22" s="17">
        <f t="shared" si="2"/>
        <v>71.184</v>
      </c>
      <c r="N22" s="17"/>
    </row>
    <row r="23" s="1" customFormat="1" ht="19" customHeight="1" spans="1:14">
      <c r="A23" s="4">
        <v>21</v>
      </c>
      <c r="B23" s="28" t="s">
        <v>188</v>
      </c>
      <c r="C23" s="5" t="s">
        <v>74</v>
      </c>
      <c r="D23" s="10" t="str">
        <f t="shared" si="0"/>
        <v>女</v>
      </c>
      <c r="E23" s="11" t="s">
        <v>189</v>
      </c>
      <c r="F23" s="7" t="s">
        <v>190</v>
      </c>
      <c r="G23" s="7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27"/>
      <c r="I23" s="8" t="s">
        <v>21</v>
      </c>
      <c r="J23" s="8">
        <f t="shared" si="3"/>
        <v>19</v>
      </c>
      <c r="K23" s="17">
        <f t="shared" si="4"/>
        <v>37.354</v>
      </c>
      <c r="L23" s="17">
        <f t="shared" si="1"/>
        <v>19</v>
      </c>
      <c r="M23" s="17">
        <f t="shared" si="2"/>
        <v>56.354</v>
      </c>
      <c r="N23" s="17"/>
    </row>
    <row r="24" s="1" customFormat="1" ht="19" customHeight="1" spans="1:14">
      <c r="A24" s="4">
        <v>22</v>
      </c>
      <c r="B24" s="28" t="s">
        <v>191</v>
      </c>
      <c r="C24" s="5" t="s">
        <v>74</v>
      </c>
      <c r="D24" s="10" t="str">
        <f t="shared" si="0"/>
        <v>女</v>
      </c>
      <c r="E24" s="11" t="s">
        <v>192</v>
      </c>
      <c r="F24" s="7" t="s">
        <v>193</v>
      </c>
      <c r="G24" s="7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27" t="s">
        <v>194</v>
      </c>
      <c r="I24" s="8" t="s">
        <v>21</v>
      </c>
      <c r="J24" s="8">
        <f t="shared" si="3"/>
        <v>18</v>
      </c>
      <c r="K24" s="17">
        <v>0</v>
      </c>
      <c r="L24" s="17">
        <v>0</v>
      </c>
      <c r="M24" s="17">
        <f t="shared" si="2"/>
        <v>0</v>
      </c>
      <c r="N24" s="17"/>
    </row>
    <row r="25" s="1" customFormat="1" ht="19" customHeight="1" spans="1:14">
      <c r="A25" s="4">
        <v>23</v>
      </c>
      <c r="B25" s="28" t="s">
        <v>125</v>
      </c>
      <c r="C25" s="5" t="s">
        <v>74</v>
      </c>
      <c r="D25" s="10" t="str">
        <f t="shared" si="0"/>
        <v>男</v>
      </c>
      <c r="E25" s="11" t="s">
        <v>195</v>
      </c>
      <c r="F25" s="7" t="s">
        <v>126</v>
      </c>
      <c r="G25" s="7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27"/>
      <c r="I25" s="8" t="s">
        <v>21</v>
      </c>
      <c r="J25" s="8">
        <f t="shared" si="3"/>
        <v>17</v>
      </c>
      <c r="K25" s="17">
        <f t="shared" si="4"/>
        <v>33.422</v>
      </c>
      <c r="L25" s="17">
        <f t="shared" si="1"/>
        <v>17</v>
      </c>
      <c r="M25" s="17">
        <f t="shared" si="2"/>
        <v>50.422</v>
      </c>
      <c r="N25" s="17"/>
    </row>
    <row r="26" s="1" customFormat="1" ht="19" customHeight="1" spans="1:14">
      <c r="A26" s="4">
        <v>24</v>
      </c>
      <c r="B26" s="28" t="s">
        <v>127</v>
      </c>
      <c r="C26" s="5" t="s">
        <v>74</v>
      </c>
      <c r="D26" s="10" t="str">
        <f t="shared" si="0"/>
        <v>男</v>
      </c>
      <c r="E26" s="11" t="s">
        <v>196</v>
      </c>
      <c r="F26" s="7" t="s">
        <v>128</v>
      </c>
      <c r="G26" s="7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27"/>
      <c r="I26" s="8" t="s">
        <v>21</v>
      </c>
      <c r="J26" s="8">
        <f t="shared" si="3"/>
        <v>16</v>
      </c>
      <c r="K26" s="17">
        <f t="shared" si="4"/>
        <v>31.456</v>
      </c>
      <c r="L26" s="17">
        <f t="shared" si="1"/>
        <v>16</v>
      </c>
      <c r="M26" s="17">
        <f t="shared" si="2"/>
        <v>47.456</v>
      </c>
      <c r="N26" s="17"/>
    </row>
    <row r="27" s="1" customFormat="1" ht="19" customHeight="1" spans="1:14">
      <c r="A27" s="4">
        <v>25</v>
      </c>
      <c r="B27" s="28" t="s">
        <v>197</v>
      </c>
      <c r="C27" s="5" t="s">
        <v>104</v>
      </c>
      <c r="D27" s="10" t="str">
        <f t="shared" si="0"/>
        <v>女</v>
      </c>
      <c r="E27" s="11" t="s">
        <v>198</v>
      </c>
      <c r="F27" s="7" t="s">
        <v>199</v>
      </c>
      <c r="G27" s="7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27"/>
      <c r="I27" s="8" t="s">
        <v>21</v>
      </c>
      <c r="J27" s="8">
        <f t="shared" si="3"/>
        <v>15</v>
      </c>
      <c r="K27" s="17">
        <f t="shared" si="4"/>
        <v>29.49</v>
      </c>
      <c r="L27" s="17">
        <f t="shared" si="1"/>
        <v>15</v>
      </c>
      <c r="M27" s="17">
        <f t="shared" si="2"/>
        <v>44.49</v>
      </c>
      <c r="N27" s="17"/>
    </row>
    <row r="28" s="1" customFormat="1" ht="19" customHeight="1" spans="1:14">
      <c r="A28" s="4">
        <v>26</v>
      </c>
      <c r="B28" s="28" t="s">
        <v>129</v>
      </c>
      <c r="C28" s="5" t="s">
        <v>104</v>
      </c>
      <c r="D28" s="10" t="str">
        <f t="shared" si="0"/>
        <v>女</v>
      </c>
      <c r="E28" s="11" t="s">
        <v>200</v>
      </c>
      <c r="F28" s="7" t="s">
        <v>130</v>
      </c>
      <c r="G28" s="7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27"/>
      <c r="I28" s="8" t="s">
        <v>21</v>
      </c>
      <c r="J28" s="8">
        <f t="shared" si="3"/>
        <v>9</v>
      </c>
      <c r="K28" s="17">
        <f t="shared" si="4"/>
        <v>17.694</v>
      </c>
      <c r="L28" s="17">
        <f t="shared" si="1"/>
        <v>9</v>
      </c>
      <c r="M28" s="17">
        <f t="shared" si="2"/>
        <v>26.694</v>
      </c>
      <c r="N28" s="17"/>
    </row>
    <row r="29" s="1" customFormat="1" ht="19" customHeight="1" spans="1:14">
      <c r="A29" s="4">
        <v>27</v>
      </c>
      <c r="B29" s="28" t="s">
        <v>131</v>
      </c>
      <c r="C29" s="5" t="s">
        <v>74</v>
      </c>
      <c r="D29" s="10" t="str">
        <f t="shared" si="0"/>
        <v>男</v>
      </c>
      <c r="E29" s="11" t="s">
        <v>201</v>
      </c>
      <c r="F29" s="7" t="s">
        <v>132</v>
      </c>
      <c r="G29" s="7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27"/>
      <c r="I29" s="8" t="s">
        <v>21</v>
      </c>
      <c r="J29" s="8">
        <f t="shared" si="3"/>
        <v>6</v>
      </c>
      <c r="K29" s="17">
        <f t="shared" si="4"/>
        <v>11.796</v>
      </c>
      <c r="L29" s="17">
        <f t="shared" si="1"/>
        <v>6</v>
      </c>
      <c r="M29" s="17">
        <f t="shared" si="2"/>
        <v>17.796</v>
      </c>
      <c r="N29" s="17"/>
    </row>
    <row r="30" s="1" customFormat="1" ht="19" customHeight="1" spans="1:14">
      <c r="A30" s="4">
        <v>28</v>
      </c>
      <c r="B30" s="28" t="s">
        <v>202</v>
      </c>
      <c r="C30" s="5" t="s">
        <v>150</v>
      </c>
      <c r="D30" s="10" t="str">
        <f t="shared" si="0"/>
        <v>男</v>
      </c>
      <c r="E30" s="11" t="s">
        <v>201</v>
      </c>
      <c r="F30" s="7" t="s">
        <v>203</v>
      </c>
      <c r="G30" s="7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27"/>
      <c r="I30" s="8" t="s">
        <v>21</v>
      </c>
      <c r="J30" s="8">
        <f t="shared" si="3"/>
        <v>6</v>
      </c>
      <c r="K30" s="17">
        <f t="shared" si="4"/>
        <v>11.796</v>
      </c>
      <c r="L30" s="17">
        <f t="shared" si="1"/>
        <v>6</v>
      </c>
      <c r="M30" s="17">
        <f t="shared" si="2"/>
        <v>17.796</v>
      </c>
      <c r="N30" s="17"/>
    </row>
    <row r="31" s="1" customFormat="1" ht="17.25" spans="1:14">
      <c r="A31" s="29" t="s">
        <v>51</v>
      </c>
      <c r="B31" s="30"/>
      <c r="C31" s="30"/>
      <c r="D31" s="30"/>
      <c r="E31" s="30"/>
      <c r="F31" s="30"/>
      <c r="G31" s="30"/>
      <c r="H31" s="31"/>
      <c r="I31" s="30"/>
      <c r="J31" s="32"/>
      <c r="K31" s="17">
        <f>SUM(K3:K30)</f>
        <v>1341.192</v>
      </c>
      <c r="L31" s="17">
        <f>SUM(L3:L30)</f>
        <v>682</v>
      </c>
      <c r="M31" s="17">
        <f>SUM(M3:M30)</f>
        <v>2023.192</v>
      </c>
      <c r="N31" s="17"/>
    </row>
    <row r="37" spans="3:4">
      <c r="C37" t="s">
        <v>3</v>
      </c>
      <c r="D37" t="s">
        <v>62</v>
      </c>
    </row>
    <row r="38" spans="3:4">
      <c r="C38" t="s">
        <v>104</v>
      </c>
      <c r="D38">
        <v>249.184</v>
      </c>
    </row>
    <row r="39" spans="3:4">
      <c r="C39" t="s">
        <v>17</v>
      </c>
      <c r="D39">
        <v>445</v>
      </c>
    </row>
    <row r="40" spans="3:4">
      <c r="C40" t="s">
        <v>150</v>
      </c>
      <c r="D40">
        <v>88.98</v>
      </c>
    </row>
    <row r="41" spans="3:4">
      <c r="C41" t="s">
        <v>74</v>
      </c>
      <c r="D41">
        <v>795.028</v>
      </c>
    </row>
    <row r="42" spans="3:4">
      <c r="C42" t="s">
        <v>116</v>
      </c>
      <c r="D42">
        <v>445</v>
      </c>
    </row>
    <row r="43" spans="3:4">
      <c r="C43" t="s">
        <v>63</v>
      </c>
      <c r="D43">
        <v>2023.192</v>
      </c>
    </row>
  </sheetData>
  <mergeCells count="1">
    <mergeCell ref="A1:N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workbookViewId="0">
      <selection activeCell="J8" sqref="J8"/>
    </sheetView>
  </sheetViews>
  <sheetFormatPr defaultColWidth="9" defaultRowHeight="14.25"/>
  <cols>
    <col min="1" max="1" width="7.375" style="1" customWidth="1"/>
    <col min="2" max="2" width="9" style="1"/>
    <col min="3" max="4" width="10.875" style="1"/>
    <col min="5" max="5" width="17.25" style="1"/>
    <col min="6" max="6" width="22.25" style="1" customWidth="1"/>
    <col min="7" max="7" width="4.75" style="1" customWidth="1"/>
    <col min="8" max="8" width="9" style="1" customWidth="1"/>
    <col min="9" max="9" width="20.625" style="1" customWidth="1"/>
    <col min="10" max="10" width="9" style="1" customWidth="1"/>
    <col min="11" max="11" width="9" style="1"/>
    <col min="12" max="14" width="9.375" style="1" customWidth="1"/>
    <col min="15" max="15" width="13.25" style="1" customWidth="1"/>
    <col min="16" max="16384" width="9" style="1"/>
  </cols>
  <sheetData>
    <row r="1" s="1" customFormat="1" ht="38" customHeight="1" spans="1:15">
      <c r="A1" s="2" t="s">
        <v>204</v>
      </c>
      <c r="B1" s="2"/>
      <c r="C1" s="2"/>
      <c r="D1" s="2"/>
      <c r="E1" s="3"/>
      <c r="F1" s="2"/>
      <c r="G1" s="2"/>
      <c r="H1" s="2"/>
      <c r="I1" s="2"/>
      <c r="J1" s="2"/>
      <c r="K1" s="2"/>
      <c r="L1" s="15"/>
      <c r="M1" s="15"/>
      <c r="N1" s="15"/>
      <c r="O1" s="2"/>
    </row>
    <row r="2" s="1" customFormat="1" ht="35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8" t="s">
        <v>9</v>
      </c>
      <c r="J2" s="8" t="s">
        <v>10</v>
      </c>
      <c r="K2" s="8" t="s">
        <v>11</v>
      </c>
      <c r="L2" s="17" t="s">
        <v>12</v>
      </c>
      <c r="M2" s="17" t="s">
        <v>13</v>
      </c>
      <c r="N2" s="17" t="s">
        <v>14</v>
      </c>
      <c r="O2" s="8" t="s">
        <v>15</v>
      </c>
    </row>
    <row r="3" s="1" customFormat="1" ht="19" customHeight="1" spans="1:15">
      <c r="A3" s="4">
        <v>1</v>
      </c>
      <c r="B3" s="9" t="s">
        <v>16</v>
      </c>
      <c r="C3" s="5" t="s">
        <v>17</v>
      </c>
      <c r="D3" s="10" t="s">
        <v>18</v>
      </c>
      <c r="E3" s="11" t="s">
        <v>205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9" t="s">
        <v>20</v>
      </c>
      <c r="I3" s="8"/>
      <c r="J3" s="8" t="s">
        <v>21</v>
      </c>
      <c r="K3" s="8">
        <v>31</v>
      </c>
      <c r="L3" s="17">
        <v>59</v>
      </c>
      <c r="M3" s="23">
        <f>K3*1</f>
        <v>31</v>
      </c>
      <c r="N3" s="17">
        <f>L3+M3</f>
        <v>90</v>
      </c>
      <c r="O3" s="17"/>
    </row>
    <row r="4" s="1" customFormat="1" ht="19" customHeight="1" spans="1:15">
      <c r="A4" s="4">
        <v>2</v>
      </c>
      <c r="B4" s="9" t="s">
        <v>163</v>
      </c>
      <c r="C4" s="5" t="s">
        <v>17</v>
      </c>
      <c r="D4" s="10" t="s">
        <v>18</v>
      </c>
      <c r="E4" s="11" t="s">
        <v>205</v>
      </c>
      <c r="F4" s="7" t="s">
        <v>164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9" t="s">
        <v>20</v>
      </c>
      <c r="I4" s="8"/>
      <c r="J4" s="8" t="s">
        <v>21</v>
      </c>
      <c r="K4" s="8">
        <v>31</v>
      </c>
      <c r="L4" s="17">
        <v>59</v>
      </c>
      <c r="M4" s="23">
        <f t="shared" ref="M4:M34" si="0">K4*1</f>
        <v>31</v>
      </c>
      <c r="N4" s="17">
        <f t="shared" ref="N4:N34" si="1">L4+M4</f>
        <v>90</v>
      </c>
      <c r="O4" s="17"/>
    </row>
    <row r="5" s="1" customFormat="1" ht="19" customHeight="1" spans="1:15">
      <c r="A5" s="4">
        <v>3</v>
      </c>
      <c r="B5" s="9" t="s">
        <v>206</v>
      </c>
      <c r="C5" s="5" t="s">
        <v>74</v>
      </c>
      <c r="D5" s="10" t="s">
        <v>18</v>
      </c>
      <c r="E5" s="11" t="s">
        <v>205</v>
      </c>
      <c r="F5" s="7" t="s">
        <v>207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9" t="s">
        <v>20</v>
      </c>
      <c r="I5" s="8" t="s">
        <v>208</v>
      </c>
      <c r="J5" s="8" t="s">
        <v>21</v>
      </c>
      <c r="K5" s="8">
        <f t="shared" ref="K5:K34" si="2">DAY(EOMONTH(E5,0))-DAY(E5)+1</f>
        <v>31</v>
      </c>
      <c r="L5" s="17">
        <v>59</v>
      </c>
      <c r="M5" s="23">
        <f t="shared" si="0"/>
        <v>31</v>
      </c>
      <c r="N5" s="17">
        <f t="shared" si="1"/>
        <v>90</v>
      </c>
      <c r="O5" s="17"/>
    </row>
    <row r="6" s="1" customFormat="1" ht="19" customHeight="1" spans="1:15">
      <c r="A6" s="4">
        <v>4</v>
      </c>
      <c r="B6" s="9" t="s">
        <v>209</v>
      </c>
      <c r="C6" s="5" t="s">
        <v>74</v>
      </c>
      <c r="D6" s="10" t="s">
        <v>18</v>
      </c>
      <c r="E6" s="11" t="s">
        <v>205</v>
      </c>
      <c r="F6" s="7" t="s">
        <v>210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9" t="s">
        <v>20</v>
      </c>
      <c r="I6" s="8" t="s">
        <v>211</v>
      </c>
      <c r="J6" s="8" t="s">
        <v>21</v>
      </c>
      <c r="K6" s="8">
        <f t="shared" si="2"/>
        <v>31</v>
      </c>
      <c r="L6" s="17">
        <v>59</v>
      </c>
      <c r="M6" s="23">
        <f t="shared" si="0"/>
        <v>31</v>
      </c>
      <c r="N6" s="17">
        <f t="shared" si="1"/>
        <v>90</v>
      </c>
      <c r="O6" s="17"/>
    </row>
    <row r="7" s="1" customFormat="1" ht="19" customHeight="1" spans="1:15">
      <c r="A7" s="4">
        <v>5</v>
      </c>
      <c r="B7" s="9" t="s">
        <v>212</v>
      </c>
      <c r="C7" s="5" t="s">
        <v>116</v>
      </c>
      <c r="D7" s="10" t="s">
        <v>18</v>
      </c>
      <c r="E7" s="11" t="s">
        <v>205</v>
      </c>
      <c r="F7" s="7" t="s">
        <v>213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9" t="s">
        <v>20</v>
      </c>
      <c r="I7" s="8" t="s">
        <v>168</v>
      </c>
      <c r="J7" s="8" t="s">
        <v>21</v>
      </c>
      <c r="K7" s="8">
        <f t="shared" si="2"/>
        <v>31</v>
      </c>
      <c r="L7" s="17">
        <v>59</v>
      </c>
      <c r="M7" s="23">
        <f t="shared" si="0"/>
        <v>31</v>
      </c>
      <c r="N7" s="17">
        <f t="shared" si="1"/>
        <v>90</v>
      </c>
      <c r="O7" s="17"/>
    </row>
    <row r="8" s="1" customFormat="1" ht="19" customHeight="1" spans="1:15">
      <c r="A8" s="4">
        <v>6</v>
      </c>
      <c r="B8" s="9" t="s">
        <v>22</v>
      </c>
      <c r="C8" s="5" t="s">
        <v>17</v>
      </c>
      <c r="D8" s="10" t="s">
        <v>18</v>
      </c>
      <c r="E8" s="11" t="s">
        <v>205</v>
      </c>
      <c r="F8" s="7" t="s">
        <v>23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9" t="s">
        <v>20</v>
      </c>
      <c r="I8" s="8"/>
      <c r="J8" s="8" t="s">
        <v>21</v>
      </c>
      <c r="K8" s="8">
        <f t="shared" si="2"/>
        <v>31</v>
      </c>
      <c r="L8" s="17">
        <v>59</v>
      </c>
      <c r="M8" s="23">
        <f t="shared" si="0"/>
        <v>31</v>
      </c>
      <c r="N8" s="17">
        <f t="shared" si="1"/>
        <v>90</v>
      </c>
      <c r="O8" s="17"/>
    </row>
    <row r="9" s="1" customFormat="1" ht="19" customHeight="1" spans="1:15">
      <c r="A9" s="4">
        <v>7</v>
      </c>
      <c r="B9" s="9" t="s">
        <v>24</v>
      </c>
      <c r="C9" s="5" t="s">
        <v>17</v>
      </c>
      <c r="D9" s="10" t="s">
        <v>18</v>
      </c>
      <c r="E9" s="11" t="s">
        <v>205</v>
      </c>
      <c r="F9" s="7" t="s">
        <v>25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9" t="s">
        <v>20</v>
      </c>
      <c r="I9" s="8"/>
      <c r="J9" s="8" t="s">
        <v>21</v>
      </c>
      <c r="K9" s="8">
        <f t="shared" si="2"/>
        <v>31</v>
      </c>
      <c r="L9" s="17">
        <v>59</v>
      </c>
      <c r="M9" s="23">
        <f t="shared" si="0"/>
        <v>31</v>
      </c>
      <c r="N9" s="17">
        <f t="shared" si="1"/>
        <v>90</v>
      </c>
      <c r="O9" s="17"/>
    </row>
    <row r="10" s="1" customFormat="1" ht="19" customHeight="1" spans="1:15">
      <c r="A10" s="4">
        <v>8</v>
      </c>
      <c r="B10" s="9" t="s">
        <v>26</v>
      </c>
      <c r="C10" s="5" t="s">
        <v>17</v>
      </c>
      <c r="D10" s="10" t="s">
        <v>18</v>
      </c>
      <c r="E10" s="11" t="s">
        <v>205</v>
      </c>
      <c r="F10" s="7" t="s">
        <v>27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9" t="s">
        <v>20</v>
      </c>
      <c r="I10" s="8"/>
      <c r="J10" s="8" t="s">
        <v>21</v>
      </c>
      <c r="K10" s="8">
        <f t="shared" si="2"/>
        <v>31</v>
      </c>
      <c r="L10" s="17">
        <v>59</v>
      </c>
      <c r="M10" s="23">
        <f t="shared" si="0"/>
        <v>31</v>
      </c>
      <c r="N10" s="17">
        <f t="shared" si="1"/>
        <v>90</v>
      </c>
      <c r="O10" s="17"/>
    </row>
    <row r="11" s="1" customFormat="1" ht="19" customHeight="1" spans="1:15">
      <c r="A11" s="4">
        <v>9</v>
      </c>
      <c r="B11" s="9" t="s">
        <v>214</v>
      </c>
      <c r="C11" s="5" t="s">
        <v>116</v>
      </c>
      <c r="D11" s="10" t="s">
        <v>18</v>
      </c>
      <c r="E11" s="11" t="s">
        <v>205</v>
      </c>
      <c r="F11" s="7" t="s">
        <v>215</v>
      </c>
      <c r="G11" s="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9" t="s">
        <v>216</v>
      </c>
      <c r="I11" s="8" t="s">
        <v>217</v>
      </c>
      <c r="J11" s="8" t="s">
        <v>21</v>
      </c>
      <c r="K11" s="8">
        <f t="shared" si="2"/>
        <v>31</v>
      </c>
      <c r="L11" s="17">
        <v>59</v>
      </c>
      <c r="M11" s="23">
        <f t="shared" si="0"/>
        <v>31</v>
      </c>
      <c r="N11" s="17">
        <f t="shared" si="1"/>
        <v>90</v>
      </c>
      <c r="O11" s="17"/>
    </row>
    <row r="12" s="1" customFormat="1" ht="19" customHeight="1" spans="1:15">
      <c r="A12" s="4">
        <v>10</v>
      </c>
      <c r="B12" s="9" t="s">
        <v>165</v>
      </c>
      <c r="C12" s="5" t="s">
        <v>116</v>
      </c>
      <c r="D12" s="10" t="s">
        <v>18</v>
      </c>
      <c r="E12" s="11" t="s">
        <v>218</v>
      </c>
      <c r="F12" s="7" t="s">
        <v>166</v>
      </c>
      <c r="G12" s="7"/>
      <c r="H12" s="19" t="s">
        <v>20</v>
      </c>
      <c r="I12" s="8" t="s">
        <v>219</v>
      </c>
      <c r="J12" s="8" t="s">
        <v>21</v>
      </c>
      <c r="K12" s="8">
        <f t="shared" si="2"/>
        <v>30</v>
      </c>
      <c r="L12" s="17">
        <v>0</v>
      </c>
      <c r="M12" s="23">
        <v>0</v>
      </c>
      <c r="N12" s="17">
        <f t="shared" si="1"/>
        <v>0</v>
      </c>
      <c r="O12" s="17"/>
    </row>
    <row r="13" s="1" customFormat="1" ht="19" customHeight="1" spans="1:15">
      <c r="A13" s="4">
        <v>11</v>
      </c>
      <c r="B13" s="9" t="s">
        <v>168</v>
      </c>
      <c r="C13" s="5" t="s">
        <v>74</v>
      </c>
      <c r="D13" s="10" t="s">
        <v>18</v>
      </c>
      <c r="E13" s="11" t="s">
        <v>218</v>
      </c>
      <c r="F13" s="7" t="s">
        <v>169</v>
      </c>
      <c r="G13" s="7"/>
      <c r="H13" s="19" t="s">
        <v>20</v>
      </c>
      <c r="I13" s="8" t="s">
        <v>220</v>
      </c>
      <c r="J13" s="8" t="s">
        <v>21</v>
      </c>
      <c r="K13" s="8">
        <f t="shared" si="2"/>
        <v>30</v>
      </c>
      <c r="L13" s="17">
        <v>0</v>
      </c>
      <c r="M13" s="23">
        <v>0</v>
      </c>
      <c r="N13" s="17">
        <f t="shared" si="1"/>
        <v>0</v>
      </c>
      <c r="O13" s="17"/>
    </row>
    <row r="14" s="1" customFormat="1" ht="19" customHeight="1" spans="1:15">
      <c r="A14" s="4">
        <v>12</v>
      </c>
      <c r="B14" s="9" t="s">
        <v>221</v>
      </c>
      <c r="C14" s="5" t="s">
        <v>74</v>
      </c>
      <c r="D14" s="10" t="s">
        <v>33</v>
      </c>
      <c r="E14" s="11" t="s">
        <v>222</v>
      </c>
      <c r="F14" s="7" t="s">
        <v>223</v>
      </c>
      <c r="G14" s="7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9" t="s">
        <v>216</v>
      </c>
      <c r="I14" s="8" t="s">
        <v>224</v>
      </c>
      <c r="J14" s="8" t="s">
        <v>21</v>
      </c>
      <c r="K14" s="8">
        <f t="shared" si="2"/>
        <v>27</v>
      </c>
      <c r="L14" s="17">
        <f t="shared" ref="L14:L16" si="3">K14*1.966</f>
        <v>53.082</v>
      </c>
      <c r="M14" s="23">
        <f t="shared" si="0"/>
        <v>27</v>
      </c>
      <c r="N14" s="17">
        <f t="shared" si="1"/>
        <v>80.082</v>
      </c>
      <c r="O14" s="17"/>
    </row>
    <row r="15" s="1" customFormat="1" ht="19" customHeight="1" spans="1:15">
      <c r="A15" s="4">
        <v>13</v>
      </c>
      <c r="B15" s="9" t="s">
        <v>225</v>
      </c>
      <c r="C15" s="5" t="s">
        <v>74</v>
      </c>
      <c r="D15" s="10" t="s">
        <v>33</v>
      </c>
      <c r="E15" s="11" t="s">
        <v>222</v>
      </c>
      <c r="F15" s="7" t="s">
        <v>226</v>
      </c>
      <c r="G15" s="7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9" t="s">
        <v>216</v>
      </c>
      <c r="I15" s="8" t="s">
        <v>227</v>
      </c>
      <c r="J15" s="8" t="s">
        <v>21</v>
      </c>
      <c r="K15" s="8">
        <f t="shared" si="2"/>
        <v>27</v>
      </c>
      <c r="L15" s="17">
        <f t="shared" si="3"/>
        <v>53.082</v>
      </c>
      <c r="M15" s="23">
        <f t="shared" si="0"/>
        <v>27</v>
      </c>
      <c r="N15" s="17">
        <f t="shared" si="1"/>
        <v>80.082</v>
      </c>
      <c r="O15" s="17"/>
    </row>
    <row r="16" s="1" customFormat="1" ht="19" customHeight="1" spans="1:15">
      <c r="A16" s="4">
        <v>14</v>
      </c>
      <c r="B16" s="9" t="s">
        <v>171</v>
      </c>
      <c r="C16" s="5" t="s">
        <v>74</v>
      </c>
      <c r="D16" s="10" t="s">
        <v>18</v>
      </c>
      <c r="E16" s="11" t="s">
        <v>222</v>
      </c>
      <c r="F16" s="7" t="s">
        <v>172</v>
      </c>
      <c r="G16" s="7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9" t="s">
        <v>20</v>
      </c>
      <c r="I16" s="8"/>
      <c r="J16" s="8" t="s">
        <v>21</v>
      </c>
      <c r="K16" s="8">
        <f t="shared" si="2"/>
        <v>27</v>
      </c>
      <c r="L16" s="17">
        <f t="shared" si="3"/>
        <v>53.082</v>
      </c>
      <c r="M16" s="23">
        <f t="shared" si="0"/>
        <v>27</v>
      </c>
      <c r="N16" s="17">
        <f t="shared" si="1"/>
        <v>80.082</v>
      </c>
      <c r="O16" s="17"/>
    </row>
    <row r="17" s="1" customFormat="1" ht="19" customHeight="1" spans="1:15">
      <c r="A17" s="4">
        <v>15</v>
      </c>
      <c r="B17" s="9" t="s">
        <v>174</v>
      </c>
      <c r="C17" s="5" t="s">
        <v>74</v>
      </c>
      <c r="D17" s="10" t="s">
        <v>33</v>
      </c>
      <c r="E17" s="11" t="s">
        <v>228</v>
      </c>
      <c r="F17" s="7" t="s">
        <v>175</v>
      </c>
      <c r="G17" s="7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9" t="s">
        <v>20</v>
      </c>
      <c r="I17" s="8" t="s">
        <v>229</v>
      </c>
      <c r="J17" s="8" t="s">
        <v>21</v>
      </c>
      <c r="K17" s="8">
        <f t="shared" si="2"/>
        <v>26</v>
      </c>
      <c r="L17" s="17">
        <v>0</v>
      </c>
      <c r="M17" s="23">
        <v>0</v>
      </c>
      <c r="N17" s="17">
        <f t="shared" si="1"/>
        <v>0</v>
      </c>
      <c r="O17" s="17"/>
    </row>
    <row r="18" s="1" customFormat="1" ht="19" customHeight="1" spans="1:15">
      <c r="A18" s="4">
        <v>16</v>
      </c>
      <c r="B18" s="9" t="s">
        <v>230</v>
      </c>
      <c r="C18" s="5" t="s">
        <v>116</v>
      </c>
      <c r="D18" s="10" t="s">
        <v>18</v>
      </c>
      <c r="E18" s="11" t="s">
        <v>231</v>
      </c>
      <c r="F18" s="7" t="s">
        <v>232</v>
      </c>
      <c r="G18" s="7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9" t="s">
        <v>216</v>
      </c>
      <c r="I18" s="8" t="s">
        <v>233</v>
      </c>
      <c r="J18" s="8" t="s">
        <v>21</v>
      </c>
      <c r="K18" s="8">
        <f t="shared" si="2"/>
        <v>23</v>
      </c>
      <c r="L18" s="17">
        <f t="shared" ref="L18:L26" si="4">K18*1.966</f>
        <v>45.218</v>
      </c>
      <c r="M18" s="23">
        <f t="shared" si="0"/>
        <v>23</v>
      </c>
      <c r="N18" s="17">
        <f t="shared" si="1"/>
        <v>68.218</v>
      </c>
      <c r="O18" s="17"/>
    </row>
    <row r="19" s="1" customFormat="1" ht="19" customHeight="1" spans="1:15">
      <c r="A19" s="4">
        <v>17</v>
      </c>
      <c r="B19" s="9" t="s">
        <v>176</v>
      </c>
      <c r="C19" s="5" t="s">
        <v>104</v>
      </c>
      <c r="D19" s="10" t="s">
        <v>18</v>
      </c>
      <c r="E19" s="11" t="s">
        <v>234</v>
      </c>
      <c r="F19" s="7" t="s">
        <v>177</v>
      </c>
      <c r="G19" s="7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9" t="s">
        <v>20</v>
      </c>
      <c r="I19" s="8"/>
      <c r="J19" s="8" t="s">
        <v>21</v>
      </c>
      <c r="K19" s="8">
        <f t="shared" si="2"/>
        <v>22</v>
      </c>
      <c r="L19" s="17">
        <f t="shared" si="4"/>
        <v>43.252</v>
      </c>
      <c r="M19" s="23">
        <f t="shared" si="0"/>
        <v>22</v>
      </c>
      <c r="N19" s="17">
        <f t="shared" si="1"/>
        <v>65.252</v>
      </c>
      <c r="O19" s="17"/>
    </row>
    <row r="20" s="1" customFormat="1" ht="19" customHeight="1" spans="1:15">
      <c r="A20" s="4">
        <v>18</v>
      </c>
      <c r="B20" s="9" t="s">
        <v>178</v>
      </c>
      <c r="C20" s="5" t="s">
        <v>104</v>
      </c>
      <c r="D20" s="10" t="s">
        <v>18</v>
      </c>
      <c r="E20" s="11" t="s">
        <v>234</v>
      </c>
      <c r="F20" s="7" t="s">
        <v>179</v>
      </c>
      <c r="G20" s="7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9" t="s">
        <v>20</v>
      </c>
      <c r="I20" s="8"/>
      <c r="J20" s="8" t="s">
        <v>21</v>
      </c>
      <c r="K20" s="8">
        <f t="shared" si="2"/>
        <v>22</v>
      </c>
      <c r="L20" s="17">
        <f t="shared" si="4"/>
        <v>43.252</v>
      </c>
      <c r="M20" s="23">
        <f t="shared" si="0"/>
        <v>22</v>
      </c>
      <c r="N20" s="17">
        <f t="shared" si="1"/>
        <v>65.252</v>
      </c>
      <c r="O20" s="17"/>
    </row>
    <row r="21" s="1" customFormat="1" ht="19" customHeight="1" spans="1:15">
      <c r="A21" s="4">
        <v>19</v>
      </c>
      <c r="B21" s="9" t="s">
        <v>115</v>
      </c>
      <c r="C21" s="5" t="s">
        <v>116</v>
      </c>
      <c r="D21" s="10" t="s">
        <v>18</v>
      </c>
      <c r="E21" s="11" t="s">
        <v>234</v>
      </c>
      <c r="F21" s="7" t="s">
        <v>117</v>
      </c>
      <c r="G21" s="7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9" t="s">
        <v>20</v>
      </c>
      <c r="I21" s="8"/>
      <c r="J21" s="8" t="s">
        <v>21</v>
      </c>
      <c r="K21" s="8">
        <f t="shared" si="2"/>
        <v>22</v>
      </c>
      <c r="L21" s="17">
        <f t="shared" si="4"/>
        <v>43.252</v>
      </c>
      <c r="M21" s="23">
        <f t="shared" si="0"/>
        <v>22</v>
      </c>
      <c r="N21" s="17">
        <f t="shared" si="1"/>
        <v>65.252</v>
      </c>
      <c r="O21" s="17"/>
    </row>
    <row r="22" s="1" customFormat="1" ht="19" customHeight="1" spans="1:15">
      <c r="A22" s="4">
        <v>20</v>
      </c>
      <c r="B22" s="9" t="s">
        <v>180</v>
      </c>
      <c r="C22" s="5" t="s">
        <v>116</v>
      </c>
      <c r="D22" s="10" t="s">
        <v>18</v>
      </c>
      <c r="E22" s="11" t="s">
        <v>234</v>
      </c>
      <c r="F22" s="7" t="s">
        <v>181</v>
      </c>
      <c r="G22" s="7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9" t="s">
        <v>20</v>
      </c>
      <c r="I22" s="8"/>
      <c r="J22" s="8" t="s">
        <v>21</v>
      </c>
      <c r="K22" s="8">
        <f t="shared" si="2"/>
        <v>22</v>
      </c>
      <c r="L22" s="17">
        <f t="shared" si="4"/>
        <v>43.252</v>
      </c>
      <c r="M22" s="23">
        <f t="shared" si="0"/>
        <v>22</v>
      </c>
      <c r="N22" s="17">
        <f t="shared" si="1"/>
        <v>65.252</v>
      </c>
      <c r="O22" s="17"/>
    </row>
    <row r="23" s="1" customFormat="1" ht="19" customHeight="1" spans="1:15">
      <c r="A23" s="4">
        <v>21</v>
      </c>
      <c r="B23" s="9" t="s">
        <v>235</v>
      </c>
      <c r="C23" s="5" t="s">
        <v>74</v>
      </c>
      <c r="D23" s="10" t="s">
        <v>18</v>
      </c>
      <c r="E23" s="11" t="s">
        <v>236</v>
      </c>
      <c r="F23" s="7" t="s">
        <v>237</v>
      </c>
      <c r="G23" s="7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9" t="s">
        <v>216</v>
      </c>
      <c r="I23" s="8"/>
      <c r="J23" s="8" t="s">
        <v>21</v>
      </c>
      <c r="K23" s="8">
        <f t="shared" si="2"/>
        <v>17</v>
      </c>
      <c r="L23" s="17">
        <f t="shared" si="4"/>
        <v>33.422</v>
      </c>
      <c r="M23" s="23">
        <f t="shared" si="0"/>
        <v>17</v>
      </c>
      <c r="N23" s="17">
        <f t="shared" si="1"/>
        <v>50.422</v>
      </c>
      <c r="O23" s="17"/>
    </row>
    <row r="24" s="1" customFormat="1" ht="19" customHeight="1" spans="1:15">
      <c r="A24" s="4">
        <v>22</v>
      </c>
      <c r="B24" s="9" t="s">
        <v>183</v>
      </c>
      <c r="C24" s="5" t="s">
        <v>116</v>
      </c>
      <c r="D24" s="10" t="s">
        <v>33</v>
      </c>
      <c r="E24" s="11" t="s">
        <v>236</v>
      </c>
      <c r="F24" s="7" t="s">
        <v>184</v>
      </c>
      <c r="G24" s="7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9" t="s">
        <v>20</v>
      </c>
      <c r="I24" s="8"/>
      <c r="J24" s="8" t="s">
        <v>21</v>
      </c>
      <c r="K24" s="8">
        <f t="shared" si="2"/>
        <v>17</v>
      </c>
      <c r="L24" s="17">
        <f t="shared" si="4"/>
        <v>33.422</v>
      </c>
      <c r="M24" s="23">
        <f t="shared" si="0"/>
        <v>17</v>
      </c>
      <c r="N24" s="17">
        <f t="shared" si="1"/>
        <v>50.422</v>
      </c>
      <c r="O24" s="17"/>
    </row>
    <row r="25" s="1" customFormat="1" ht="19" customHeight="1" spans="1:15">
      <c r="A25" s="4">
        <v>23</v>
      </c>
      <c r="B25" s="9" t="s">
        <v>238</v>
      </c>
      <c r="C25" s="5" t="s">
        <v>74</v>
      </c>
      <c r="D25" s="10" t="s">
        <v>33</v>
      </c>
      <c r="E25" s="11" t="s">
        <v>236</v>
      </c>
      <c r="F25" s="7" t="s">
        <v>239</v>
      </c>
      <c r="G25" s="7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9" t="s">
        <v>216</v>
      </c>
      <c r="I25" s="8"/>
      <c r="J25" s="8" t="s">
        <v>21</v>
      </c>
      <c r="K25" s="8">
        <f t="shared" si="2"/>
        <v>17</v>
      </c>
      <c r="L25" s="17">
        <f t="shared" si="4"/>
        <v>33.422</v>
      </c>
      <c r="M25" s="23">
        <f t="shared" si="0"/>
        <v>17</v>
      </c>
      <c r="N25" s="17">
        <f t="shared" si="1"/>
        <v>50.422</v>
      </c>
      <c r="O25" s="17"/>
    </row>
    <row r="26" s="1" customFormat="1" ht="19" customHeight="1" spans="1:15">
      <c r="A26" s="4">
        <v>24</v>
      </c>
      <c r="B26" s="9" t="s">
        <v>240</v>
      </c>
      <c r="C26" s="5" t="s">
        <v>74</v>
      </c>
      <c r="D26" s="10" t="s">
        <v>33</v>
      </c>
      <c r="E26" s="11" t="s">
        <v>241</v>
      </c>
      <c r="F26" s="7" t="s">
        <v>242</v>
      </c>
      <c r="G26" s="7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9" t="s">
        <v>216</v>
      </c>
      <c r="I26" s="8" t="s">
        <v>243</v>
      </c>
      <c r="J26" s="8" t="s">
        <v>21</v>
      </c>
      <c r="K26" s="8">
        <f t="shared" si="2"/>
        <v>15</v>
      </c>
      <c r="L26" s="17">
        <f t="shared" si="4"/>
        <v>29.49</v>
      </c>
      <c r="M26" s="23">
        <f t="shared" si="0"/>
        <v>15</v>
      </c>
      <c r="N26" s="17">
        <f t="shared" si="1"/>
        <v>44.49</v>
      </c>
      <c r="O26" s="17"/>
    </row>
    <row r="27" s="1" customFormat="1" ht="19" customHeight="1" spans="1:15">
      <c r="A27" s="4">
        <v>25</v>
      </c>
      <c r="B27" s="9" t="s">
        <v>244</v>
      </c>
      <c r="C27" s="5" t="s">
        <v>74</v>
      </c>
      <c r="D27" s="10" t="s">
        <v>18</v>
      </c>
      <c r="E27" s="11" t="s">
        <v>245</v>
      </c>
      <c r="F27" s="7" t="s">
        <v>246</v>
      </c>
      <c r="G27" s="7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9" t="s">
        <v>216</v>
      </c>
      <c r="I27" s="8" t="s">
        <v>247</v>
      </c>
      <c r="J27" s="8" t="s">
        <v>21</v>
      </c>
      <c r="K27" s="8">
        <f t="shared" si="2"/>
        <v>14</v>
      </c>
      <c r="L27" s="17">
        <v>0</v>
      </c>
      <c r="M27" s="23">
        <v>0</v>
      </c>
      <c r="N27" s="17">
        <f t="shared" si="1"/>
        <v>0</v>
      </c>
      <c r="O27" s="17"/>
    </row>
    <row r="28" s="1" customFormat="1" ht="19" customHeight="1" spans="1:15">
      <c r="A28" s="4">
        <v>26</v>
      </c>
      <c r="B28" s="9" t="s">
        <v>248</v>
      </c>
      <c r="C28" s="5" t="s">
        <v>74</v>
      </c>
      <c r="D28" s="10" t="s">
        <v>33</v>
      </c>
      <c r="E28" s="11" t="s">
        <v>245</v>
      </c>
      <c r="F28" s="7" t="s">
        <v>249</v>
      </c>
      <c r="G28" s="7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9" t="s">
        <v>216</v>
      </c>
      <c r="I28" s="8" t="s">
        <v>250</v>
      </c>
      <c r="J28" s="8" t="s">
        <v>21</v>
      </c>
      <c r="K28" s="8">
        <f t="shared" si="2"/>
        <v>14</v>
      </c>
      <c r="L28" s="17">
        <f t="shared" ref="L28:L30" si="5">K28*1.966</f>
        <v>27.524</v>
      </c>
      <c r="M28" s="23">
        <f t="shared" si="0"/>
        <v>14</v>
      </c>
      <c r="N28" s="17">
        <f t="shared" si="1"/>
        <v>41.524</v>
      </c>
      <c r="O28" s="17"/>
    </row>
    <row r="29" s="1" customFormat="1" ht="19" customHeight="1" spans="1:15">
      <c r="A29" s="4">
        <v>27</v>
      </c>
      <c r="B29" s="9" t="s">
        <v>41</v>
      </c>
      <c r="C29" s="5" t="s">
        <v>74</v>
      </c>
      <c r="D29" s="10" t="s">
        <v>33</v>
      </c>
      <c r="E29" s="11" t="s">
        <v>236</v>
      </c>
      <c r="F29" s="7" t="s">
        <v>159</v>
      </c>
      <c r="G29" s="7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9" t="s">
        <v>20</v>
      </c>
      <c r="I29" s="8"/>
      <c r="J29" s="8" t="s">
        <v>21</v>
      </c>
      <c r="K29" s="8">
        <f t="shared" si="2"/>
        <v>17</v>
      </c>
      <c r="L29" s="17">
        <f t="shared" si="5"/>
        <v>33.422</v>
      </c>
      <c r="M29" s="23">
        <f t="shared" si="0"/>
        <v>17</v>
      </c>
      <c r="N29" s="17">
        <f t="shared" si="1"/>
        <v>50.422</v>
      </c>
      <c r="O29" s="17"/>
    </row>
    <row r="30" s="1" customFormat="1" ht="19" customHeight="1" spans="1:15">
      <c r="A30" s="4">
        <v>28</v>
      </c>
      <c r="B30" s="9" t="s">
        <v>118</v>
      </c>
      <c r="C30" s="5" t="s">
        <v>74</v>
      </c>
      <c r="D30" s="10" t="s">
        <v>33</v>
      </c>
      <c r="E30" s="11" t="s">
        <v>251</v>
      </c>
      <c r="F30" s="7" t="s">
        <v>119</v>
      </c>
      <c r="G30" s="7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9" t="s">
        <v>20</v>
      </c>
      <c r="I30" s="8"/>
      <c r="J30" s="8" t="s">
        <v>21</v>
      </c>
      <c r="K30" s="8">
        <f t="shared" si="2"/>
        <v>9</v>
      </c>
      <c r="L30" s="17">
        <f t="shared" si="5"/>
        <v>17.694</v>
      </c>
      <c r="M30" s="23">
        <f t="shared" si="0"/>
        <v>9</v>
      </c>
      <c r="N30" s="17">
        <f t="shared" si="1"/>
        <v>26.694</v>
      </c>
      <c r="O30" s="17"/>
    </row>
    <row r="31" s="1" customFormat="1" ht="19" customHeight="1" spans="1:15">
      <c r="A31" s="4">
        <v>29</v>
      </c>
      <c r="B31" s="9" t="s">
        <v>252</v>
      </c>
      <c r="C31" s="5" t="s">
        <v>74</v>
      </c>
      <c r="D31" s="10" t="s">
        <v>33</v>
      </c>
      <c r="E31" s="11" t="s">
        <v>253</v>
      </c>
      <c r="F31" s="7" t="s">
        <v>254</v>
      </c>
      <c r="G31" s="7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9" t="s">
        <v>216</v>
      </c>
      <c r="I31" s="8" t="s">
        <v>255</v>
      </c>
      <c r="J31" s="8" t="s">
        <v>21</v>
      </c>
      <c r="K31" s="8">
        <f t="shared" si="2"/>
        <v>8</v>
      </c>
      <c r="L31" s="17">
        <v>0</v>
      </c>
      <c r="M31" s="23">
        <v>0</v>
      </c>
      <c r="N31" s="17">
        <f t="shared" si="1"/>
        <v>0</v>
      </c>
      <c r="O31" s="17"/>
    </row>
    <row r="32" s="1" customFormat="1" ht="19" customHeight="1" spans="1:15">
      <c r="A32" s="4">
        <v>30</v>
      </c>
      <c r="B32" s="9" t="s">
        <v>120</v>
      </c>
      <c r="C32" s="5" t="s">
        <v>74</v>
      </c>
      <c r="D32" s="10" t="s">
        <v>18</v>
      </c>
      <c r="E32" s="11" t="s">
        <v>253</v>
      </c>
      <c r="F32" s="7" t="s">
        <v>121</v>
      </c>
      <c r="G32" s="7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9" t="s">
        <v>20</v>
      </c>
      <c r="I32" s="8" t="s">
        <v>256</v>
      </c>
      <c r="J32" s="8" t="s">
        <v>21</v>
      </c>
      <c r="K32" s="8">
        <f t="shared" si="2"/>
        <v>8</v>
      </c>
      <c r="L32" s="17">
        <v>0</v>
      </c>
      <c r="M32" s="23">
        <v>0</v>
      </c>
      <c r="N32" s="17">
        <f t="shared" si="1"/>
        <v>0</v>
      </c>
      <c r="O32" s="17"/>
    </row>
    <row r="33" s="1" customFormat="1" ht="19" customHeight="1" spans="1:15">
      <c r="A33" s="4">
        <v>31</v>
      </c>
      <c r="B33" s="9" t="s">
        <v>123</v>
      </c>
      <c r="C33" s="5" t="s">
        <v>116</v>
      </c>
      <c r="D33" s="10" t="s">
        <v>33</v>
      </c>
      <c r="E33" s="11" t="s">
        <v>257</v>
      </c>
      <c r="F33" s="7" t="s">
        <v>124</v>
      </c>
      <c r="G33" s="7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9" t="s">
        <v>20</v>
      </c>
      <c r="I33" s="8"/>
      <c r="J33" s="8" t="s">
        <v>21</v>
      </c>
      <c r="K33" s="8">
        <f t="shared" si="2"/>
        <v>7</v>
      </c>
      <c r="L33" s="17">
        <f>K33*1.966</f>
        <v>13.762</v>
      </c>
      <c r="M33" s="23">
        <f t="shared" si="0"/>
        <v>7</v>
      </c>
      <c r="N33" s="17">
        <f t="shared" si="1"/>
        <v>20.762</v>
      </c>
      <c r="O33" s="17"/>
    </row>
    <row r="34" s="1" customFormat="1" ht="19" customHeight="1" spans="1:15">
      <c r="A34" s="4">
        <v>32</v>
      </c>
      <c r="B34" s="9" t="s">
        <v>258</v>
      </c>
      <c r="C34" s="5" t="s">
        <v>74</v>
      </c>
      <c r="D34" s="10" t="s">
        <v>33</v>
      </c>
      <c r="E34" s="11" t="s">
        <v>259</v>
      </c>
      <c r="F34" s="7" t="s">
        <v>260</v>
      </c>
      <c r="G34" s="7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9" t="s">
        <v>216</v>
      </c>
      <c r="I34" s="8"/>
      <c r="J34" s="8" t="s">
        <v>21</v>
      </c>
      <c r="K34" s="8">
        <f t="shared" si="2"/>
        <v>6</v>
      </c>
      <c r="L34" s="17">
        <f>K34*1.966</f>
        <v>11.796</v>
      </c>
      <c r="M34" s="23">
        <f t="shared" si="0"/>
        <v>6</v>
      </c>
      <c r="N34" s="17">
        <f t="shared" si="1"/>
        <v>17.796</v>
      </c>
      <c r="O34" s="17"/>
    </row>
    <row r="35" s="1" customFormat="1" ht="19" customHeight="1" spans="1:15">
      <c r="A35" s="4" t="s">
        <v>51</v>
      </c>
      <c r="B35" s="9"/>
      <c r="C35" s="5"/>
      <c r="D35" s="10"/>
      <c r="E35" s="11"/>
      <c r="F35" s="7"/>
      <c r="G35" s="12"/>
      <c r="H35" s="19"/>
      <c r="I35" s="8"/>
      <c r="J35" s="8"/>
      <c r="K35" s="18"/>
      <c r="L35" s="17">
        <f>SUM(L3:L34)</f>
        <v>1142.426</v>
      </c>
      <c r="M35" s="17">
        <f>SUM(M3:M34)</f>
        <v>590</v>
      </c>
      <c r="N35" s="17">
        <f>SUM(N3:N34)</f>
        <v>1732.426</v>
      </c>
      <c r="O35" s="17"/>
    </row>
    <row r="36" s="1" customFormat="1" ht="17.25" spans="12:14">
      <c r="L36" s="17"/>
      <c r="M36" s="24"/>
      <c r="N36" s="24"/>
    </row>
    <row r="40" spans="3:5">
      <c r="C40" s="20"/>
      <c r="D40" s="21"/>
      <c r="E40" s="22"/>
    </row>
    <row r="41" spans="3:5">
      <c r="C41"/>
      <c r="D41"/>
      <c r="E41"/>
    </row>
    <row r="42" spans="3:6">
      <c r="C42"/>
      <c r="D42" t="s">
        <v>3</v>
      </c>
      <c r="E42" t="s">
        <v>62</v>
      </c>
      <c r="F42"/>
    </row>
    <row r="43" spans="3:6">
      <c r="C43"/>
      <c r="D43" t="s">
        <v>104</v>
      </c>
      <c r="E43">
        <v>130.504</v>
      </c>
      <c r="F43"/>
    </row>
    <row r="44" spans="3:6">
      <c r="C44"/>
      <c r="D44" t="s">
        <v>17</v>
      </c>
      <c r="E44">
        <v>450</v>
      </c>
      <c r="F44"/>
    </row>
    <row r="45" spans="3:6">
      <c r="C45"/>
      <c r="D45" t="s">
        <v>74</v>
      </c>
      <c r="E45">
        <v>702.016</v>
      </c>
      <c r="F45"/>
    </row>
    <row r="46" spans="3:6">
      <c r="C46"/>
      <c r="D46" t="s">
        <v>116</v>
      </c>
      <c r="E46">
        <v>449.906</v>
      </c>
      <c r="F46"/>
    </row>
    <row r="47" spans="3:6">
      <c r="C47"/>
      <c r="D47" t="s">
        <v>63</v>
      </c>
      <c r="E47">
        <v>1732.426</v>
      </c>
      <c r="F47"/>
    </row>
    <row r="48" spans="3:6">
      <c r="C48"/>
      <c r="D48"/>
      <c r="E48"/>
      <c r="F48"/>
    </row>
    <row r="49" spans="3:6">
      <c r="C49"/>
      <c r="D49"/>
      <c r="E49"/>
      <c r="F49"/>
    </row>
    <row r="50" spans="3:6">
      <c r="C50"/>
      <c r="D50"/>
      <c r="E50"/>
      <c r="F50"/>
    </row>
    <row r="51" spans="3:6">
      <c r="C51"/>
      <c r="D51"/>
      <c r="E51"/>
      <c r="F51"/>
    </row>
    <row r="52" spans="3:6">
      <c r="C52"/>
      <c r="D52"/>
      <c r="E52"/>
      <c r="F52"/>
    </row>
    <row r="53" spans="3:6">
      <c r="C53"/>
      <c r="D53"/>
      <c r="E53"/>
      <c r="F53"/>
    </row>
    <row r="54" spans="3:6">
      <c r="C54"/>
      <c r="D54"/>
      <c r="E54"/>
      <c r="F54"/>
    </row>
    <row r="55" spans="3:6">
      <c r="C55"/>
      <c r="D55"/>
      <c r="E55"/>
      <c r="F55"/>
    </row>
    <row r="56" spans="3:6">
      <c r="C56"/>
      <c r="D56"/>
      <c r="E56"/>
      <c r="F56"/>
    </row>
    <row r="57" spans="3:6">
      <c r="C57"/>
      <c r="D57"/>
      <c r="E57"/>
      <c r="F57"/>
    </row>
    <row r="58" spans="3:6">
      <c r="C58"/>
      <c r="D58"/>
      <c r="E58"/>
      <c r="F58"/>
    </row>
    <row r="59" spans="4:6">
      <c r="D59"/>
      <c r="E59"/>
      <c r="F59"/>
    </row>
  </sheetData>
  <mergeCells count="1">
    <mergeCell ref="A1:O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G22" sqref="G22"/>
    </sheetView>
  </sheetViews>
  <sheetFormatPr defaultColWidth="9" defaultRowHeight="14.25"/>
  <cols>
    <col min="1" max="1" width="7.375" style="1" customWidth="1"/>
    <col min="2" max="2" width="9" style="1"/>
    <col min="3" max="4" width="10.875" style="1"/>
    <col min="5" max="5" width="17.25" style="1"/>
    <col min="6" max="6" width="22.25" style="1" customWidth="1"/>
    <col min="7" max="7" width="4.75" style="1" customWidth="1"/>
    <col min="8" max="8" width="20.625" style="1" customWidth="1"/>
    <col min="9" max="9" width="9" style="1" customWidth="1"/>
    <col min="10" max="10" width="9" style="1"/>
    <col min="11" max="13" width="9.375" style="1" customWidth="1"/>
    <col min="14" max="14" width="11.875" style="1" customWidth="1"/>
    <col min="15" max="16384" width="9" style="1"/>
  </cols>
  <sheetData>
    <row r="1" s="1" customFormat="1" ht="38" customHeight="1" spans="1:14">
      <c r="A1" s="2" t="s">
        <v>261</v>
      </c>
      <c r="B1" s="2"/>
      <c r="C1" s="2"/>
      <c r="D1" s="2"/>
      <c r="E1" s="3"/>
      <c r="F1" s="2"/>
      <c r="G1" s="2"/>
      <c r="H1" s="2"/>
      <c r="I1" s="2"/>
      <c r="J1" s="2"/>
      <c r="K1" s="15"/>
      <c r="L1" s="15"/>
      <c r="M1" s="15"/>
      <c r="N1" s="2"/>
    </row>
    <row r="2" s="1" customFormat="1" ht="3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9</v>
      </c>
      <c r="I2" s="8" t="s">
        <v>10</v>
      </c>
      <c r="J2" s="16" t="s">
        <v>11</v>
      </c>
      <c r="K2" s="17" t="s">
        <v>12</v>
      </c>
      <c r="L2" s="17" t="s">
        <v>13</v>
      </c>
      <c r="M2" s="17" t="s">
        <v>14</v>
      </c>
      <c r="N2" s="8" t="s">
        <v>15</v>
      </c>
    </row>
    <row r="3" s="1" customFormat="1" ht="19" customHeight="1" spans="1:14">
      <c r="A3" s="4">
        <v>1</v>
      </c>
      <c r="B3" s="9" t="s">
        <v>16</v>
      </c>
      <c r="C3" s="5" t="s">
        <v>17</v>
      </c>
      <c r="D3" s="10" t="s">
        <v>18</v>
      </c>
      <c r="E3" s="11" t="s">
        <v>262</v>
      </c>
      <c r="F3" s="6" t="s">
        <v>19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8"/>
      <c r="I3" s="8" t="s">
        <v>21</v>
      </c>
      <c r="J3" s="8">
        <v>28</v>
      </c>
      <c r="K3" s="17">
        <v>59</v>
      </c>
      <c r="L3" s="17">
        <v>28</v>
      </c>
      <c r="M3" s="17">
        <f>K3+L3</f>
        <v>87</v>
      </c>
      <c r="N3" s="17"/>
    </row>
    <row r="4" s="1" customFormat="1" ht="19" customHeight="1" spans="1:14">
      <c r="A4" s="4">
        <v>2</v>
      </c>
      <c r="B4" s="9" t="s">
        <v>163</v>
      </c>
      <c r="C4" s="5" t="s">
        <v>17</v>
      </c>
      <c r="D4" s="10" t="s">
        <v>18</v>
      </c>
      <c r="E4" s="11" t="s">
        <v>262</v>
      </c>
      <c r="F4" s="7" t="s">
        <v>164</v>
      </c>
      <c r="G4" s="12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8"/>
      <c r="I4" s="8" t="s">
        <v>21</v>
      </c>
      <c r="J4" s="8">
        <v>28</v>
      </c>
      <c r="K4" s="17">
        <v>59</v>
      </c>
      <c r="L4" s="17">
        <v>28</v>
      </c>
      <c r="M4" s="17">
        <f t="shared" ref="M4:M12" si="0">K4+L4</f>
        <v>87</v>
      </c>
      <c r="N4" s="17"/>
    </row>
    <row r="5" s="1" customFormat="1" ht="19" customHeight="1" spans="1:14">
      <c r="A5" s="4">
        <v>3</v>
      </c>
      <c r="B5" s="9" t="s">
        <v>206</v>
      </c>
      <c r="C5" s="5" t="s">
        <v>74</v>
      </c>
      <c r="D5" s="10" t="s">
        <v>18</v>
      </c>
      <c r="E5" s="11" t="s">
        <v>263</v>
      </c>
      <c r="F5" s="7" t="s">
        <v>207</v>
      </c>
      <c r="G5" s="12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8" t="s">
        <v>264</v>
      </c>
      <c r="I5" s="8" t="s">
        <v>21</v>
      </c>
      <c r="J5" s="18">
        <f t="shared" ref="J5:J12" si="1">DAY(EOMONTH(E5,0))-DAY(E5)+1</f>
        <v>12</v>
      </c>
      <c r="K5" s="17">
        <v>0</v>
      </c>
      <c r="L5" s="17">
        <v>0</v>
      </c>
      <c r="M5" s="17">
        <f t="shared" si="0"/>
        <v>0</v>
      </c>
      <c r="N5" s="17"/>
    </row>
    <row r="6" s="1" customFormat="1" ht="19" customHeight="1" spans="1:14">
      <c r="A6" s="4">
        <v>4</v>
      </c>
      <c r="B6" s="9" t="s">
        <v>265</v>
      </c>
      <c r="C6" s="5" t="s">
        <v>104</v>
      </c>
      <c r="D6" s="10" t="s">
        <v>33</v>
      </c>
      <c r="E6" s="11" t="s">
        <v>263</v>
      </c>
      <c r="F6" s="7" t="s">
        <v>266</v>
      </c>
      <c r="G6" s="12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8" t="s">
        <v>267</v>
      </c>
      <c r="I6" s="8" t="s">
        <v>21</v>
      </c>
      <c r="J6" s="18">
        <f t="shared" si="1"/>
        <v>12</v>
      </c>
      <c r="K6" s="17">
        <v>0</v>
      </c>
      <c r="L6" s="17">
        <v>0</v>
      </c>
      <c r="M6" s="17">
        <f t="shared" si="0"/>
        <v>0</v>
      </c>
      <c r="N6" s="17"/>
    </row>
    <row r="7" s="1" customFormat="1" ht="19" customHeight="1" spans="1:14">
      <c r="A7" s="4">
        <v>5</v>
      </c>
      <c r="B7" s="9" t="s">
        <v>268</v>
      </c>
      <c r="C7" s="5" t="s">
        <v>74</v>
      </c>
      <c r="D7" s="10" t="s">
        <v>18</v>
      </c>
      <c r="E7" s="11" t="s">
        <v>269</v>
      </c>
      <c r="F7" s="7" t="s">
        <v>210</v>
      </c>
      <c r="G7" s="12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8" t="s">
        <v>270</v>
      </c>
      <c r="I7" s="8" t="s">
        <v>21</v>
      </c>
      <c r="J7" s="18">
        <f t="shared" si="1"/>
        <v>6</v>
      </c>
      <c r="K7" s="17">
        <v>0</v>
      </c>
      <c r="L7" s="17">
        <v>0</v>
      </c>
      <c r="M7" s="17">
        <f t="shared" si="0"/>
        <v>0</v>
      </c>
      <c r="N7" s="17"/>
    </row>
    <row r="8" s="1" customFormat="1" ht="19" customHeight="1" spans="1:14">
      <c r="A8" s="4">
        <v>6</v>
      </c>
      <c r="B8" s="9" t="s">
        <v>212</v>
      </c>
      <c r="C8" s="5" t="s">
        <v>116</v>
      </c>
      <c r="D8" s="10" t="s">
        <v>18</v>
      </c>
      <c r="E8" s="11" t="s">
        <v>269</v>
      </c>
      <c r="F8" s="7" t="s">
        <v>213</v>
      </c>
      <c r="G8" s="12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8" t="s">
        <v>271</v>
      </c>
      <c r="I8" s="8" t="s">
        <v>21</v>
      </c>
      <c r="J8" s="18">
        <f t="shared" si="1"/>
        <v>6</v>
      </c>
      <c r="K8" s="17">
        <v>0</v>
      </c>
      <c r="L8" s="17">
        <v>0</v>
      </c>
      <c r="M8" s="17">
        <f t="shared" si="0"/>
        <v>0</v>
      </c>
      <c r="N8" s="17"/>
    </row>
    <row r="9" s="1" customFormat="1" ht="19" customHeight="1" spans="1:14">
      <c r="A9" s="4">
        <v>7</v>
      </c>
      <c r="B9" s="9" t="s">
        <v>22</v>
      </c>
      <c r="C9" s="5" t="s">
        <v>17</v>
      </c>
      <c r="D9" s="10" t="s">
        <v>18</v>
      </c>
      <c r="E9" s="11" t="s">
        <v>272</v>
      </c>
      <c r="F9" s="7" t="s">
        <v>23</v>
      </c>
      <c r="G9" s="12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8" t="s">
        <v>273</v>
      </c>
      <c r="I9" s="8" t="s">
        <v>21</v>
      </c>
      <c r="J9" s="18">
        <f t="shared" si="1"/>
        <v>5</v>
      </c>
      <c r="K9" s="17">
        <v>0</v>
      </c>
      <c r="L9" s="17">
        <v>0</v>
      </c>
      <c r="M9" s="17">
        <f t="shared" si="0"/>
        <v>0</v>
      </c>
      <c r="N9" s="17"/>
    </row>
    <row r="10" s="1" customFormat="1" ht="19" customHeight="1" spans="1:14">
      <c r="A10" s="4">
        <v>8</v>
      </c>
      <c r="B10" s="9" t="s">
        <v>24</v>
      </c>
      <c r="C10" s="5" t="s">
        <v>17</v>
      </c>
      <c r="D10" s="10" t="s">
        <v>18</v>
      </c>
      <c r="E10" s="11" t="s">
        <v>272</v>
      </c>
      <c r="F10" s="7" t="s">
        <v>25</v>
      </c>
      <c r="G10" s="12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8" t="s">
        <v>274</v>
      </c>
      <c r="I10" s="8" t="s">
        <v>21</v>
      </c>
      <c r="J10" s="18">
        <f t="shared" si="1"/>
        <v>5</v>
      </c>
      <c r="K10" s="17">
        <v>0</v>
      </c>
      <c r="L10" s="17">
        <v>0</v>
      </c>
      <c r="M10" s="17">
        <f t="shared" si="0"/>
        <v>0</v>
      </c>
      <c r="N10" s="17"/>
    </row>
    <row r="11" s="1" customFormat="1" ht="19" customHeight="1" spans="1:14">
      <c r="A11" s="4">
        <v>9</v>
      </c>
      <c r="B11" s="9" t="s">
        <v>26</v>
      </c>
      <c r="C11" s="5" t="s">
        <v>17</v>
      </c>
      <c r="D11" s="10" t="s">
        <v>18</v>
      </c>
      <c r="E11" s="11" t="s">
        <v>272</v>
      </c>
      <c r="F11" s="7" t="s">
        <v>27</v>
      </c>
      <c r="G11" s="12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8"/>
      <c r="I11" s="8" t="s">
        <v>21</v>
      </c>
      <c r="J11" s="18">
        <f t="shared" si="1"/>
        <v>5</v>
      </c>
      <c r="K11" s="17">
        <f>J11*1.966</f>
        <v>9.83</v>
      </c>
      <c r="L11" s="17">
        <v>5</v>
      </c>
      <c r="M11" s="17">
        <f t="shared" si="0"/>
        <v>14.83</v>
      </c>
      <c r="N11" s="17"/>
    </row>
    <row r="12" s="1" customFormat="1" ht="19" customHeight="1" spans="1:14">
      <c r="A12" s="4">
        <v>10</v>
      </c>
      <c r="B12" s="9" t="s">
        <v>214</v>
      </c>
      <c r="C12" s="5" t="s">
        <v>116</v>
      </c>
      <c r="D12" s="10" t="s">
        <v>18</v>
      </c>
      <c r="E12" s="11" t="s">
        <v>272</v>
      </c>
      <c r="F12" s="7" t="s">
        <v>215</v>
      </c>
      <c r="G12" s="12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8"/>
      <c r="I12" s="8" t="s">
        <v>21</v>
      </c>
      <c r="J12" s="18">
        <f t="shared" si="1"/>
        <v>5</v>
      </c>
      <c r="K12" s="17">
        <f>J12*1.966</f>
        <v>9.83</v>
      </c>
      <c r="L12" s="17">
        <v>5</v>
      </c>
      <c r="M12" s="17">
        <f t="shared" si="0"/>
        <v>14.83</v>
      </c>
      <c r="N12" s="17"/>
    </row>
    <row r="13" s="1" customFormat="1" ht="18.95" customHeight="1" spans="1:14">
      <c r="A13" s="13" t="s">
        <v>51</v>
      </c>
      <c r="B13" s="14"/>
      <c r="C13" s="14"/>
      <c r="D13" s="14"/>
      <c r="E13" s="14"/>
      <c r="F13" s="14"/>
      <c r="G13" s="14"/>
      <c r="H13" s="14"/>
      <c r="I13" s="14"/>
      <c r="J13" s="14"/>
      <c r="K13" s="17">
        <f>SUM(K3:K12)</f>
        <v>137.66</v>
      </c>
      <c r="L13" s="17">
        <f>SUM(L3:L12)</f>
        <v>66</v>
      </c>
      <c r="M13" s="17">
        <f>SUM(M3:M12)</f>
        <v>203.66</v>
      </c>
      <c r="N13" s="8"/>
    </row>
    <row r="18" spans="3:6">
      <c r="C18"/>
      <c r="D18" t="s">
        <v>3</v>
      </c>
      <c r="E18" t="s">
        <v>62</v>
      </c>
      <c r="F18"/>
    </row>
    <row r="19" spans="3:6">
      <c r="C19"/>
      <c r="D19" t="s">
        <v>104</v>
      </c>
      <c r="E19">
        <v>0</v>
      </c>
      <c r="F19"/>
    </row>
    <row r="20" spans="3:6">
      <c r="C20"/>
      <c r="D20" t="s">
        <v>17</v>
      </c>
      <c r="E20">
        <v>188.83</v>
      </c>
      <c r="F20"/>
    </row>
    <row r="21" spans="3:6">
      <c r="C21"/>
      <c r="D21" t="s">
        <v>74</v>
      </c>
      <c r="E21">
        <v>0</v>
      </c>
      <c r="F21"/>
    </row>
    <row r="22" spans="3:6">
      <c r="C22"/>
      <c r="D22" t="s">
        <v>116</v>
      </c>
      <c r="E22">
        <v>14.83</v>
      </c>
      <c r="F22"/>
    </row>
    <row r="23" spans="3:6">
      <c r="C23"/>
      <c r="D23" t="s">
        <v>63</v>
      </c>
      <c r="E23">
        <v>203.66</v>
      </c>
      <c r="F23"/>
    </row>
    <row r="24" spans="3:6">
      <c r="C24"/>
      <c r="D24"/>
      <c r="E24"/>
      <c r="F24"/>
    </row>
    <row r="25" spans="3:6">
      <c r="C25"/>
      <c r="D25"/>
      <c r="E25"/>
      <c r="F25"/>
    </row>
    <row r="26" spans="3:6">
      <c r="C26"/>
      <c r="D26"/>
      <c r="E26"/>
      <c r="F26"/>
    </row>
    <row r="27" spans="3:6">
      <c r="C27"/>
      <c r="D27"/>
      <c r="E27"/>
      <c r="F27"/>
    </row>
    <row r="28" spans="3:6">
      <c r="C28"/>
      <c r="D28"/>
      <c r="E28"/>
      <c r="F28"/>
    </row>
    <row r="29" spans="3:6">
      <c r="C29"/>
      <c r="D29"/>
      <c r="E29"/>
      <c r="F29"/>
    </row>
    <row r="30" spans="3:6">
      <c r="C30"/>
      <c r="D30"/>
      <c r="E30"/>
      <c r="F30"/>
    </row>
    <row r="31" spans="3:6">
      <c r="C31"/>
      <c r="D31"/>
      <c r="E31"/>
      <c r="F31"/>
    </row>
    <row r="32" spans="3:6">
      <c r="C32"/>
      <c r="D32"/>
      <c r="E32"/>
      <c r="F32"/>
    </row>
    <row r="33" spans="3:6">
      <c r="C33"/>
      <c r="D33"/>
      <c r="E33"/>
      <c r="F33"/>
    </row>
    <row r="34" spans="3:6">
      <c r="C34"/>
      <c r="D34"/>
      <c r="E34"/>
      <c r="F34"/>
    </row>
    <row r="35" spans="3:6">
      <c r="C35"/>
      <c r="D35"/>
      <c r="E35"/>
      <c r="F35"/>
    </row>
  </sheetData>
  <mergeCells count="2">
    <mergeCell ref="A1:N1"/>
    <mergeCell ref="A13:J1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C21" sqref="C21"/>
    </sheetView>
  </sheetViews>
  <sheetFormatPr defaultColWidth="9" defaultRowHeight="13.5"/>
  <cols>
    <col min="3" max="3" width="20.25" style="25" customWidth="1"/>
    <col min="4" max="4" width="8.375" customWidth="1"/>
    <col min="5" max="5" width="12.375" customWidth="1"/>
    <col min="6" max="6" width="23.125" customWidth="1"/>
    <col min="9" max="9" width="10.625" customWidth="1"/>
    <col min="12" max="13" width="9" style="51"/>
    <col min="14" max="14" width="10.375" style="51"/>
  </cols>
  <sheetData>
    <row r="1" s="1" customFormat="1" ht="38" customHeight="1" spans="1:15">
      <c r="A1" s="2" t="s">
        <v>37</v>
      </c>
      <c r="B1" s="2"/>
      <c r="C1" s="26"/>
      <c r="D1" s="2"/>
      <c r="E1" s="3"/>
      <c r="F1" s="2"/>
      <c r="G1" s="2"/>
      <c r="H1" s="2"/>
      <c r="I1" s="2"/>
      <c r="J1" s="2"/>
      <c r="K1" s="2"/>
      <c r="L1" s="15"/>
      <c r="M1" s="15"/>
      <c r="N1" s="15"/>
      <c r="O1" s="2"/>
    </row>
    <row r="2" s="1" customFormat="1" ht="35" customHeight="1" spans="1:15">
      <c r="A2" s="4" t="s">
        <v>1</v>
      </c>
      <c r="B2" s="5" t="s">
        <v>2</v>
      </c>
      <c r="C2" s="42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8" t="s">
        <v>9</v>
      </c>
      <c r="J2" s="8" t="s">
        <v>10</v>
      </c>
      <c r="K2" s="16" t="s">
        <v>11</v>
      </c>
      <c r="L2" s="38" t="s">
        <v>12</v>
      </c>
      <c r="M2" s="38" t="s">
        <v>13</v>
      </c>
      <c r="N2" s="38" t="s">
        <v>14</v>
      </c>
      <c r="O2" s="8" t="s">
        <v>15</v>
      </c>
    </row>
    <row r="3" s="39" customFormat="1" ht="19" customHeight="1" spans="1:15">
      <c r="A3" s="4">
        <f t="shared" ref="A3:A18" si="0">ROW()-2</f>
        <v>1</v>
      </c>
      <c r="B3" s="9" t="s">
        <v>16</v>
      </c>
      <c r="C3" s="42" t="s">
        <v>17</v>
      </c>
      <c r="D3" s="10" t="s">
        <v>18</v>
      </c>
      <c r="E3" s="35">
        <v>44501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9" t="s">
        <v>20</v>
      </c>
      <c r="I3" s="8"/>
      <c r="J3" s="8" t="s">
        <v>21</v>
      </c>
      <c r="K3" s="8">
        <v>30</v>
      </c>
      <c r="L3" s="17">
        <v>59</v>
      </c>
      <c r="M3" s="17">
        <f t="shared" ref="M3:M15" si="1">K3*1</f>
        <v>30</v>
      </c>
      <c r="N3" s="17">
        <f t="shared" ref="N3:N15" si="2">L3+M3</f>
        <v>89</v>
      </c>
      <c r="O3" s="17"/>
    </row>
    <row r="4" s="39" customFormat="1" ht="19" customHeight="1" spans="1:15">
      <c r="A4" s="4">
        <f t="shared" si="0"/>
        <v>2</v>
      </c>
      <c r="B4" s="9" t="s">
        <v>22</v>
      </c>
      <c r="C4" s="42" t="s">
        <v>17</v>
      </c>
      <c r="D4" s="10" t="s">
        <v>18</v>
      </c>
      <c r="E4" s="35">
        <v>44501</v>
      </c>
      <c r="F4" s="7" t="s">
        <v>23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9" t="s">
        <v>20</v>
      </c>
      <c r="I4" s="8"/>
      <c r="J4" s="8" t="s">
        <v>21</v>
      </c>
      <c r="K4" s="8">
        <v>30</v>
      </c>
      <c r="L4" s="17">
        <v>59</v>
      </c>
      <c r="M4" s="17">
        <f t="shared" si="1"/>
        <v>30</v>
      </c>
      <c r="N4" s="17">
        <f t="shared" si="2"/>
        <v>89</v>
      </c>
      <c r="O4" s="17"/>
    </row>
    <row r="5" s="39" customFormat="1" ht="19" customHeight="1" spans="1:15">
      <c r="A5" s="4">
        <f t="shared" si="0"/>
        <v>3</v>
      </c>
      <c r="B5" s="9" t="s">
        <v>24</v>
      </c>
      <c r="C5" s="42" t="s">
        <v>17</v>
      </c>
      <c r="D5" s="10" t="s">
        <v>18</v>
      </c>
      <c r="E5" s="35">
        <v>44501</v>
      </c>
      <c r="F5" s="7" t="s">
        <v>25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9" t="s">
        <v>20</v>
      </c>
      <c r="I5" s="8"/>
      <c r="J5" s="8" t="s">
        <v>21</v>
      </c>
      <c r="K5" s="8">
        <v>30</v>
      </c>
      <c r="L5" s="17">
        <v>59</v>
      </c>
      <c r="M5" s="17">
        <f t="shared" si="1"/>
        <v>30</v>
      </c>
      <c r="N5" s="17">
        <f t="shared" si="2"/>
        <v>89</v>
      </c>
      <c r="O5" s="17"/>
    </row>
    <row r="6" s="39" customFormat="1" ht="19" customHeight="1" spans="1:15">
      <c r="A6" s="4">
        <f t="shared" si="0"/>
        <v>4</v>
      </c>
      <c r="B6" s="9" t="s">
        <v>26</v>
      </c>
      <c r="C6" s="42" t="s">
        <v>17</v>
      </c>
      <c r="D6" s="10" t="s">
        <v>18</v>
      </c>
      <c r="E6" s="35">
        <v>44501</v>
      </c>
      <c r="F6" s="7" t="s">
        <v>27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9" t="s">
        <v>20</v>
      </c>
      <c r="I6" s="8"/>
      <c r="J6" s="8" t="s">
        <v>21</v>
      </c>
      <c r="K6" s="8">
        <v>30</v>
      </c>
      <c r="L6" s="17">
        <v>59</v>
      </c>
      <c r="M6" s="17">
        <f t="shared" si="1"/>
        <v>30</v>
      </c>
      <c r="N6" s="17">
        <f t="shared" si="2"/>
        <v>89</v>
      </c>
      <c r="O6" s="17"/>
    </row>
    <row r="7" s="40" customFormat="1" ht="17.25" spans="1:15">
      <c r="A7" s="4">
        <f t="shared" si="0"/>
        <v>5</v>
      </c>
      <c r="B7" s="43" t="s">
        <v>28</v>
      </c>
      <c r="C7" s="42" t="s">
        <v>17</v>
      </c>
      <c r="D7" s="43" t="s">
        <v>18</v>
      </c>
      <c r="E7" s="35">
        <v>44501</v>
      </c>
      <c r="F7" s="43" t="s">
        <v>29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9" t="s">
        <v>20</v>
      </c>
      <c r="I7" s="45"/>
      <c r="J7" s="8" t="s">
        <v>21</v>
      </c>
      <c r="K7" s="8">
        <v>30</v>
      </c>
      <c r="L7" s="17">
        <v>59</v>
      </c>
      <c r="M7" s="52">
        <f t="shared" si="1"/>
        <v>30</v>
      </c>
      <c r="N7" s="17">
        <f t="shared" si="2"/>
        <v>89</v>
      </c>
      <c r="O7" s="45"/>
    </row>
    <row r="8" s="40" customFormat="1" ht="17.25" spans="1:15">
      <c r="A8" s="4">
        <f t="shared" si="0"/>
        <v>6</v>
      </c>
      <c r="B8" s="43" t="s">
        <v>30</v>
      </c>
      <c r="C8" s="42" t="s">
        <v>17</v>
      </c>
      <c r="D8" s="43" t="s">
        <v>18</v>
      </c>
      <c r="E8" s="35">
        <v>44501</v>
      </c>
      <c r="F8" s="43" t="s">
        <v>31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9" t="s">
        <v>20</v>
      </c>
      <c r="I8" s="45"/>
      <c r="J8" s="8" t="s">
        <v>21</v>
      </c>
      <c r="K8" s="8">
        <v>30</v>
      </c>
      <c r="L8" s="17">
        <v>59</v>
      </c>
      <c r="M8" s="52">
        <f t="shared" si="1"/>
        <v>30</v>
      </c>
      <c r="N8" s="17">
        <f t="shared" si="2"/>
        <v>89</v>
      </c>
      <c r="O8" s="45"/>
    </row>
    <row r="9" s="40" customFormat="1" ht="17.25" spans="1:15">
      <c r="A9" s="4">
        <f t="shared" si="0"/>
        <v>7</v>
      </c>
      <c r="B9" s="43" t="s">
        <v>32</v>
      </c>
      <c r="C9" s="42" t="s">
        <v>17</v>
      </c>
      <c r="D9" s="43" t="s">
        <v>33</v>
      </c>
      <c r="E9" s="35">
        <v>44501</v>
      </c>
      <c r="F9" s="43" t="s">
        <v>34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9" t="s">
        <v>20</v>
      </c>
      <c r="I9" s="45"/>
      <c r="J9" s="8" t="s">
        <v>21</v>
      </c>
      <c r="K9" s="8">
        <v>30</v>
      </c>
      <c r="L9" s="17">
        <v>59</v>
      </c>
      <c r="M9" s="52">
        <f t="shared" si="1"/>
        <v>30</v>
      </c>
      <c r="N9" s="17">
        <f t="shared" si="2"/>
        <v>89</v>
      </c>
      <c r="O9" s="45"/>
    </row>
    <row r="10" s="40" customFormat="1" ht="17.25" spans="1:15">
      <c r="A10" s="4">
        <f t="shared" si="0"/>
        <v>8</v>
      </c>
      <c r="B10" s="43" t="s">
        <v>35</v>
      </c>
      <c r="C10" s="42" t="s">
        <v>17</v>
      </c>
      <c r="D10" s="43" t="s">
        <v>18</v>
      </c>
      <c r="E10" s="35">
        <v>44501</v>
      </c>
      <c r="F10" s="62" t="s">
        <v>36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9" t="s">
        <v>20</v>
      </c>
      <c r="I10" s="45"/>
      <c r="J10" s="8" t="s">
        <v>21</v>
      </c>
      <c r="K10" s="8">
        <v>30</v>
      </c>
      <c r="L10" s="17">
        <v>59</v>
      </c>
      <c r="M10" s="52">
        <f t="shared" si="1"/>
        <v>30</v>
      </c>
      <c r="N10" s="17">
        <f t="shared" si="2"/>
        <v>89</v>
      </c>
      <c r="O10" s="45"/>
    </row>
    <row r="11" s="40" customFormat="1" ht="17.25" spans="1:15">
      <c r="A11" s="4">
        <f t="shared" si="0"/>
        <v>9</v>
      </c>
      <c r="B11" s="43" t="s">
        <v>38</v>
      </c>
      <c r="C11" s="44" t="s">
        <v>39</v>
      </c>
      <c r="D11" s="43" t="s">
        <v>33</v>
      </c>
      <c r="E11" s="35">
        <v>44501</v>
      </c>
      <c r="F11" s="62" t="s">
        <v>40</v>
      </c>
      <c r="G11" s="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9" t="s">
        <v>20</v>
      </c>
      <c r="I11" s="45"/>
      <c r="J11" s="8" t="s">
        <v>21</v>
      </c>
      <c r="K11" s="8">
        <v>30</v>
      </c>
      <c r="L11" s="17">
        <v>59</v>
      </c>
      <c r="M11" s="52">
        <f t="shared" si="1"/>
        <v>30</v>
      </c>
      <c r="N11" s="17">
        <f t="shared" si="2"/>
        <v>89</v>
      </c>
      <c r="O11" s="45"/>
    </row>
    <row r="12" s="40" customFormat="1" ht="17.25" spans="1:15">
      <c r="A12" s="4">
        <f t="shared" si="0"/>
        <v>10</v>
      </c>
      <c r="B12" s="43" t="s">
        <v>41</v>
      </c>
      <c r="C12" s="42" t="s">
        <v>42</v>
      </c>
      <c r="D12" s="43" t="s">
        <v>33</v>
      </c>
      <c r="E12" s="35">
        <v>44501</v>
      </c>
      <c r="F12" s="43" t="s">
        <v>43</v>
      </c>
      <c r="G12" s="7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9" t="s">
        <v>20</v>
      </c>
      <c r="I12" s="45"/>
      <c r="J12" s="8" t="s">
        <v>21</v>
      </c>
      <c r="K12" s="8">
        <v>30</v>
      </c>
      <c r="L12" s="17">
        <v>59</v>
      </c>
      <c r="M12" s="52">
        <f t="shared" si="1"/>
        <v>30</v>
      </c>
      <c r="N12" s="17">
        <f t="shared" si="2"/>
        <v>89</v>
      </c>
      <c r="O12" s="45"/>
    </row>
    <row r="13" s="40" customFormat="1" ht="17.25" spans="1:15">
      <c r="A13" s="4">
        <f t="shared" si="0"/>
        <v>11</v>
      </c>
      <c r="B13" s="43" t="s">
        <v>44</v>
      </c>
      <c r="C13" s="42" t="s">
        <v>42</v>
      </c>
      <c r="D13" s="43" t="s">
        <v>18</v>
      </c>
      <c r="E13" s="35">
        <v>44501</v>
      </c>
      <c r="F13" s="62" t="s">
        <v>45</v>
      </c>
      <c r="G13" s="7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9" t="s">
        <v>20</v>
      </c>
      <c r="I13" s="45"/>
      <c r="J13" s="8" t="s">
        <v>21</v>
      </c>
      <c r="K13" s="8">
        <v>30</v>
      </c>
      <c r="L13" s="17">
        <v>59</v>
      </c>
      <c r="M13" s="52">
        <f t="shared" si="1"/>
        <v>30</v>
      </c>
      <c r="N13" s="17">
        <f t="shared" si="2"/>
        <v>89</v>
      </c>
      <c r="O13" s="17"/>
    </row>
    <row r="14" s="40" customFormat="1" ht="17.25" spans="1:15">
      <c r="A14" s="4">
        <f t="shared" si="0"/>
        <v>12</v>
      </c>
      <c r="B14" s="43" t="s">
        <v>46</v>
      </c>
      <c r="C14" s="42" t="s">
        <v>42</v>
      </c>
      <c r="D14" s="43" t="s">
        <v>33</v>
      </c>
      <c r="E14" s="35">
        <v>44501</v>
      </c>
      <c r="F14" s="43" t="s">
        <v>47</v>
      </c>
      <c r="G14" s="7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9" t="s">
        <v>20</v>
      </c>
      <c r="I14" s="45"/>
      <c r="J14" s="8" t="s">
        <v>21</v>
      </c>
      <c r="K14" s="8">
        <v>30</v>
      </c>
      <c r="L14" s="17">
        <v>59</v>
      </c>
      <c r="M14" s="52">
        <f t="shared" si="1"/>
        <v>30</v>
      </c>
      <c r="N14" s="17">
        <f t="shared" si="2"/>
        <v>89</v>
      </c>
      <c r="O14" s="45"/>
    </row>
    <row r="15" s="40" customFormat="1" ht="17.25" spans="1:15">
      <c r="A15" s="4">
        <f t="shared" si="0"/>
        <v>13</v>
      </c>
      <c r="B15" s="43" t="s">
        <v>48</v>
      </c>
      <c r="C15" s="42" t="s">
        <v>49</v>
      </c>
      <c r="D15" s="43" t="s">
        <v>18</v>
      </c>
      <c r="E15" s="35">
        <v>44501</v>
      </c>
      <c r="F15" s="43" t="s">
        <v>50</v>
      </c>
      <c r="G15" s="7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9" t="s">
        <v>20</v>
      </c>
      <c r="I15" s="45"/>
      <c r="J15" s="8" t="s">
        <v>21</v>
      </c>
      <c r="K15" s="8">
        <v>30</v>
      </c>
      <c r="L15" s="17">
        <v>59</v>
      </c>
      <c r="M15" s="52">
        <f t="shared" si="1"/>
        <v>30</v>
      </c>
      <c r="N15" s="17">
        <f t="shared" si="2"/>
        <v>89</v>
      </c>
      <c r="O15" s="45"/>
    </row>
    <row r="16" ht="17" customHeight="1" spans="1:15">
      <c r="A16" s="57" t="s">
        <v>51</v>
      </c>
      <c r="B16" s="57"/>
      <c r="C16" s="58"/>
      <c r="D16" s="57"/>
      <c r="E16" s="57"/>
      <c r="F16" s="57"/>
      <c r="G16" s="57"/>
      <c r="H16" s="57"/>
      <c r="I16" s="57"/>
      <c r="J16" s="57"/>
      <c r="K16" s="57"/>
      <c r="L16" s="59"/>
      <c r="M16" s="59"/>
      <c r="N16" s="60">
        <f>SUM(N3:N15)</f>
        <v>1157</v>
      </c>
      <c r="O16" s="57"/>
    </row>
  </sheetData>
  <mergeCells count="1">
    <mergeCell ref="A1:O1"/>
  </mergeCells>
  <dataValidations count="1">
    <dataValidation allowBlank="1" showInputMessage="1" showErrorMessage="1" sqref="C12:C13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opLeftCell="A3" workbookViewId="0">
      <selection activeCell="J26" sqref="J26"/>
    </sheetView>
  </sheetViews>
  <sheetFormatPr defaultColWidth="9" defaultRowHeight="13.5"/>
  <cols>
    <col min="3" max="3" width="20.25" style="25" customWidth="1"/>
    <col min="4" max="4" width="8.375" customWidth="1"/>
    <col min="5" max="5" width="12.375" customWidth="1"/>
    <col min="6" max="6" width="23.75" customWidth="1"/>
    <col min="7" max="7" width="17.25"/>
    <col min="9" max="9" width="10.625" customWidth="1"/>
    <col min="12" max="13" width="9" style="51"/>
    <col min="14" max="14" width="10.375" style="51"/>
  </cols>
  <sheetData>
    <row r="1" s="1" customFormat="1" ht="38" customHeight="1" spans="1:15">
      <c r="A1" s="2" t="s">
        <v>52</v>
      </c>
      <c r="B1" s="2"/>
      <c r="C1" s="26"/>
      <c r="D1" s="2"/>
      <c r="E1" s="3"/>
      <c r="F1" s="2"/>
      <c r="G1" s="2"/>
      <c r="H1" s="2"/>
      <c r="I1" s="2"/>
      <c r="J1" s="2"/>
      <c r="K1" s="2"/>
      <c r="L1" s="15"/>
      <c r="M1" s="15"/>
      <c r="N1" s="15"/>
      <c r="O1" s="2"/>
    </row>
    <row r="2" s="1" customFormat="1" ht="35" customHeight="1" spans="1:15">
      <c r="A2" s="4" t="s">
        <v>1</v>
      </c>
      <c r="B2" s="5" t="s">
        <v>2</v>
      </c>
      <c r="C2" s="42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8" t="s">
        <v>9</v>
      </c>
      <c r="J2" s="8" t="s">
        <v>10</v>
      </c>
      <c r="K2" s="16" t="s">
        <v>11</v>
      </c>
      <c r="L2" s="38" t="s">
        <v>12</v>
      </c>
      <c r="M2" s="38" t="s">
        <v>13</v>
      </c>
      <c r="N2" s="38" t="s">
        <v>14</v>
      </c>
      <c r="O2" s="8" t="s">
        <v>15</v>
      </c>
    </row>
    <row r="3" s="39" customFormat="1" ht="19" customHeight="1" spans="1:15">
      <c r="A3" s="4">
        <f t="shared" ref="A3:A18" si="0">ROW()-2</f>
        <v>1</v>
      </c>
      <c r="B3" s="9" t="s">
        <v>16</v>
      </c>
      <c r="C3" s="42" t="s">
        <v>17</v>
      </c>
      <c r="D3" s="10" t="s">
        <v>18</v>
      </c>
      <c r="E3" s="35">
        <v>44470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9" t="s">
        <v>20</v>
      </c>
      <c r="I3" s="8"/>
      <c r="J3" s="8" t="s">
        <v>21</v>
      </c>
      <c r="K3" s="8">
        <v>31</v>
      </c>
      <c r="L3" s="17">
        <v>59</v>
      </c>
      <c r="M3" s="17">
        <f t="shared" ref="M3:M12" si="1">K3*1</f>
        <v>31</v>
      </c>
      <c r="N3" s="17">
        <f t="shared" ref="N3:N12" si="2">L3+M3</f>
        <v>90</v>
      </c>
      <c r="O3" s="17"/>
    </row>
    <row r="4" s="39" customFormat="1" ht="19" customHeight="1" spans="1:15">
      <c r="A4" s="4">
        <f t="shared" si="0"/>
        <v>2</v>
      </c>
      <c r="B4" s="9" t="s">
        <v>22</v>
      </c>
      <c r="C4" s="42" t="s">
        <v>17</v>
      </c>
      <c r="D4" s="10" t="s">
        <v>18</v>
      </c>
      <c r="E4" s="35">
        <v>44470</v>
      </c>
      <c r="F4" s="7" t="s">
        <v>23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9" t="s">
        <v>20</v>
      </c>
      <c r="I4" s="8"/>
      <c r="J4" s="8" t="s">
        <v>21</v>
      </c>
      <c r="K4" s="8">
        <v>31</v>
      </c>
      <c r="L4" s="17">
        <v>59</v>
      </c>
      <c r="M4" s="17">
        <f t="shared" si="1"/>
        <v>31</v>
      </c>
      <c r="N4" s="17">
        <f t="shared" si="2"/>
        <v>90</v>
      </c>
      <c r="O4" s="17"/>
    </row>
    <row r="5" s="39" customFormat="1" ht="19" customHeight="1" spans="1:15">
      <c r="A5" s="4">
        <f t="shared" si="0"/>
        <v>3</v>
      </c>
      <c r="B5" s="9" t="s">
        <v>24</v>
      </c>
      <c r="C5" s="42" t="s">
        <v>17</v>
      </c>
      <c r="D5" s="10" t="s">
        <v>18</v>
      </c>
      <c r="E5" s="35">
        <v>44470</v>
      </c>
      <c r="F5" s="7" t="s">
        <v>25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9" t="s">
        <v>20</v>
      </c>
      <c r="I5" s="8"/>
      <c r="J5" s="8" t="s">
        <v>21</v>
      </c>
      <c r="K5" s="8">
        <v>31</v>
      </c>
      <c r="L5" s="17">
        <v>59</v>
      </c>
      <c r="M5" s="17">
        <f t="shared" si="1"/>
        <v>31</v>
      </c>
      <c r="N5" s="17">
        <f t="shared" si="2"/>
        <v>90</v>
      </c>
      <c r="O5" s="17"/>
    </row>
    <row r="6" s="39" customFormat="1" ht="19" customHeight="1" spans="1:15">
      <c r="A6" s="4">
        <f t="shared" si="0"/>
        <v>4</v>
      </c>
      <c r="B6" s="9" t="s">
        <v>26</v>
      </c>
      <c r="C6" s="42" t="s">
        <v>17</v>
      </c>
      <c r="D6" s="10" t="s">
        <v>18</v>
      </c>
      <c r="E6" s="35">
        <v>44470</v>
      </c>
      <c r="F6" s="7" t="s">
        <v>27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9" t="s">
        <v>20</v>
      </c>
      <c r="I6" s="8"/>
      <c r="J6" s="8" t="s">
        <v>21</v>
      </c>
      <c r="K6" s="8">
        <v>31</v>
      </c>
      <c r="L6" s="17">
        <v>59</v>
      </c>
      <c r="M6" s="17">
        <f t="shared" si="1"/>
        <v>31</v>
      </c>
      <c r="N6" s="17">
        <f t="shared" si="2"/>
        <v>90</v>
      </c>
      <c r="O6" s="17"/>
    </row>
    <row r="7" s="40" customFormat="1" ht="17.25" spans="1:15">
      <c r="A7" s="4">
        <f t="shared" si="0"/>
        <v>5</v>
      </c>
      <c r="B7" s="43" t="s">
        <v>28</v>
      </c>
      <c r="C7" s="42" t="s">
        <v>17</v>
      </c>
      <c r="D7" s="43" t="s">
        <v>18</v>
      </c>
      <c r="E7" s="35">
        <v>44470</v>
      </c>
      <c r="F7" s="43" t="s">
        <v>29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9" t="s">
        <v>20</v>
      </c>
      <c r="I7" s="45"/>
      <c r="J7" s="8" t="s">
        <v>21</v>
      </c>
      <c r="K7" s="8">
        <v>31</v>
      </c>
      <c r="L7" s="17">
        <v>59</v>
      </c>
      <c r="M7" s="52">
        <f t="shared" si="1"/>
        <v>31</v>
      </c>
      <c r="N7" s="17">
        <f t="shared" si="2"/>
        <v>90</v>
      </c>
      <c r="O7" s="45"/>
    </row>
    <row r="8" s="40" customFormat="1" ht="17.25" spans="1:15">
      <c r="A8" s="4">
        <f t="shared" si="0"/>
        <v>6</v>
      </c>
      <c r="B8" s="43" t="s">
        <v>30</v>
      </c>
      <c r="C8" s="42" t="s">
        <v>17</v>
      </c>
      <c r="D8" s="43" t="s">
        <v>18</v>
      </c>
      <c r="E8" s="35">
        <v>44470</v>
      </c>
      <c r="F8" s="43" t="s">
        <v>31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9" t="s">
        <v>20</v>
      </c>
      <c r="I8" s="45"/>
      <c r="J8" s="8" t="s">
        <v>21</v>
      </c>
      <c r="K8" s="8">
        <v>31</v>
      </c>
      <c r="L8" s="17">
        <v>59</v>
      </c>
      <c r="M8" s="52">
        <f t="shared" si="1"/>
        <v>31</v>
      </c>
      <c r="N8" s="17">
        <f t="shared" si="2"/>
        <v>90</v>
      </c>
      <c r="O8" s="45"/>
    </row>
    <row r="9" s="40" customFormat="1" ht="17.25" spans="1:15">
      <c r="A9" s="4">
        <f t="shared" si="0"/>
        <v>7</v>
      </c>
      <c r="B9" s="43" t="s">
        <v>32</v>
      </c>
      <c r="C9" s="42" t="s">
        <v>17</v>
      </c>
      <c r="D9" s="43" t="s">
        <v>33</v>
      </c>
      <c r="E9" s="35">
        <v>44470</v>
      </c>
      <c r="F9" s="43" t="s">
        <v>34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9" t="s">
        <v>20</v>
      </c>
      <c r="I9" s="45"/>
      <c r="J9" s="8" t="s">
        <v>21</v>
      </c>
      <c r="K9" s="8">
        <v>31</v>
      </c>
      <c r="L9" s="17">
        <v>59</v>
      </c>
      <c r="M9" s="52">
        <f t="shared" si="1"/>
        <v>31</v>
      </c>
      <c r="N9" s="17">
        <f t="shared" si="2"/>
        <v>90</v>
      </c>
      <c r="O9" s="45"/>
    </row>
    <row r="10" s="40" customFormat="1" ht="17.25" spans="1:15">
      <c r="A10" s="4">
        <f t="shared" si="0"/>
        <v>8</v>
      </c>
      <c r="B10" s="43" t="s">
        <v>35</v>
      </c>
      <c r="C10" s="42" t="s">
        <v>17</v>
      </c>
      <c r="D10" s="43" t="s">
        <v>18</v>
      </c>
      <c r="E10" s="35">
        <v>44470</v>
      </c>
      <c r="F10" s="62" t="s">
        <v>36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9" t="s">
        <v>20</v>
      </c>
      <c r="I10" s="45"/>
      <c r="J10" s="8" t="s">
        <v>21</v>
      </c>
      <c r="K10" s="8">
        <v>31</v>
      </c>
      <c r="L10" s="17">
        <v>59</v>
      </c>
      <c r="M10" s="52">
        <f t="shared" si="1"/>
        <v>31</v>
      </c>
      <c r="N10" s="17">
        <f t="shared" si="2"/>
        <v>90</v>
      </c>
      <c r="O10" s="45"/>
    </row>
    <row r="11" s="40" customFormat="1" ht="18" customHeight="1" spans="1:15">
      <c r="A11" s="4">
        <f t="shared" si="0"/>
        <v>9</v>
      </c>
      <c r="B11" s="43" t="s">
        <v>53</v>
      </c>
      <c r="C11" s="42" t="s">
        <v>42</v>
      </c>
      <c r="D11" s="43" t="s">
        <v>18</v>
      </c>
      <c r="E11" s="35">
        <v>44470</v>
      </c>
      <c r="F11" s="62" t="s">
        <v>54</v>
      </c>
      <c r="G11" s="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9" t="s">
        <v>20</v>
      </c>
      <c r="I11" s="45"/>
      <c r="J11" s="8" t="s">
        <v>21</v>
      </c>
      <c r="K11" s="8">
        <v>31</v>
      </c>
      <c r="L11" s="17">
        <v>59</v>
      </c>
      <c r="M11" s="52">
        <f t="shared" si="1"/>
        <v>31</v>
      </c>
      <c r="N11" s="17">
        <f t="shared" si="2"/>
        <v>90</v>
      </c>
      <c r="O11" s="45"/>
    </row>
    <row r="12" s="40" customFormat="1" ht="17.25" spans="1:15">
      <c r="A12" s="4">
        <f t="shared" si="0"/>
        <v>10</v>
      </c>
      <c r="B12" s="43" t="s">
        <v>55</v>
      </c>
      <c r="C12" s="42" t="s">
        <v>42</v>
      </c>
      <c r="D12" s="43" t="s">
        <v>33</v>
      </c>
      <c r="E12" s="35">
        <v>44470</v>
      </c>
      <c r="F12" s="62" t="s">
        <v>56</v>
      </c>
      <c r="G12" s="7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9" t="s">
        <v>20</v>
      </c>
      <c r="I12" s="45"/>
      <c r="J12" s="8" t="s">
        <v>21</v>
      </c>
      <c r="K12" s="8">
        <v>31</v>
      </c>
      <c r="L12" s="17">
        <v>59</v>
      </c>
      <c r="M12" s="52">
        <f t="shared" si="1"/>
        <v>31</v>
      </c>
      <c r="N12" s="17">
        <f t="shared" si="2"/>
        <v>90</v>
      </c>
      <c r="O12" s="45"/>
    </row>
    <row r="13" s="40" customFormat="1" ht="17.25" spans="1:15">
      <c r="A13" s="4">
        <f t="shared" si="0"/>
        <v>11</v>
      </c>
      <c r="B13" s="43" t="s">
        <v>38</v>
      </c>
      <c r="C13" s="44" t="s">
        <v>39</v>
      </c>
      <c r="D13" s="43" t="s">
        <v>33</v>
      </c>
      <c r="E13" s="35">
        <v>44477</v>
      </c>
      <c r="F13" s="62" t="s">
        <v>40</v>
      </c>
      <c r="G13" s="7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9" t="s">
        <v>20</v>
      </c>
      <c r="I13" s="45" t="s">
        <v>57</v>
      </c>
      <c r="J13" s="8" t="s">
        <v>21</v>
      </c>
      <c r="K13" s="43">
        <f t="shared" ref="K13:K18" si="3">DAY(EOMONTH(E13,0))-DAY(E13)+1</f>
        <v>24</v>
      </c>
      <c r="L13" s="52">
        <v>0</v>
      </c>
      <c r="M13" s="52">
        <v>0</v>
      </c>
      <c r="N13" s="52">
        <v>0</v>
      </c>
      <c r="O13" s="45"/>
    </row>
    <row r="14" s="40" customFormat="1" ht="17.25" spans="1:15">
      <c r="A14" s="4">
        <f t="shared" si="0"/>
        <v>12</v>
      </c>
      <c r="B14" s="43" t="s">
        <v>41</v>
      </c>
      <c r="C14" s="42" t="s">
        <v>42</v>
      </c>
      <c r="D14" s="43" t="s">
        <v>33</v>
      </c>
      <c r="E14" s="35">
        <v>44483</v>
      </c>
      <c r="F14" s="43" t="s">
        <v>43</v>
      </c>
      <c r="G14" s="7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9" t="s">
        <v>20</v>
      </c>
      <c r="I14" s="45" t="s">
        <v>58</v>
      </c>
      <c r="J14" s="8" t="s">
        <v>21</v>
      </c>
      <c r="K14" s="43">
        <f t="shared" si="3"/>
        <v>18</v>
      </c>
      <c r="L14" s="52">
        <v>0</v>
      </c>
      <c r="M14" s="52">
        <v>0</v>
      </c>
      <c r="N14" s="52">
        <v>0</v>
      </c>
      <c r="O14" s="45"/>
    </row>
    <row r="15" s="40" customFormat="1" ht="17.25" spans="1:15">
      <c r="A15" s="4">
        <f t="shared" si="0"/>
        <v>13</v>
      </c>
      <c r="B15" s="43" t="s">
        <v>44</v>
      </c>
      <c r="C15" s="42" t="s">
        <v>42</v>
      </c>
      <c r="D15" s="43" t="s">
        <v>18</v>
      </c>
      <c r="E15" s="35">
        <v>44483</v>
      </c>
      <c r="F15" s="62" t="s">
        <v>45</v>
      </c>
      <c r="G15" s="7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9" t="s">
        <v>20</v>
      </c>
      <c r="I15" s="45"/>
      <c r="J15" s="8" t="s">
        <v>21</v>
      </c>
      <c r="K15" s="8">
        <f t="shared" si="3"/>
        <v>18</v>
      </c>
      <c r="L15" s="52">
        <f>K15*1.966</f>
        <v>35.388</v>
      </c>
      <c r="M15" s="52">
        <f>K15*1</f>
        <v>18</v>
      </c>
      <c r="N15" s="17">
        <f>L15+M15</f>
        <v>53.388</v>
      </c>
      <c r="O15" s="17"/>
    </row>
    <row r="16" s="40" customFormat="1" ht="17.25" spans="1:15">
      <c r="A16" s="4">
        <f t="shared" si="0"/>
        <v>14</v>
      </c>
      <c r="B16" s="43" t="s">
        <v>59</v>
      </c>
      <c r="C16" s="42" t="s">
        <v>42</v>
      </c>
      <c r="D16" s="43" t="s">
        <v>18</v>
      </c>
      <c r="E16" s="35">
        <v>44484</v>
      </c>
      <c r="F16" s="62" t="s">
        <v>60</v>
      </c>
      <c r="G16" s="7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9" t="s">
        <v>20</v>
      </c>
      <c r="I16" s="45"/>
      <c r="J16" s="8" t="s">
        <v>21</v>
      </c>
      <c r="K16" s="8">
        <f t="shared" si="3"/>
        <v>17</v>
      </c>
      <c r="L16" s="52">
        <f>K16*1.966</f>
        <v>33.422</v>
      </c>
      <c r="M16" s="52">
        <f>K16*1</f>
        <v>17</v>
      </c>
      <c r="N16" s="17">
        <f>L16+M16</f>
        <v>50.422</v>
      </c>
      <c r="O16" s="45"/>
    </row>
    <row r="17" s="40" customFormat="1" ht="17.25" spans="1:15">
      <c r="A17" s="4">
        <f t="shared" si="0"/>
        <v>15</v>
      </c>
      <c r="B17" s="43" t="s">
        <v>46</v>
      </c>
      <c r="C17" s="42" t="s">
        <v>42</v>
      </c>
      <c r="D17" s="43" t="s">
        <v>33</v>
      </c>
      <c r="E17" s="35">
        <v>44487</v>
      </c>
      <c r="F17" s="43" t="s">
        <v>47</v>
      </c>
      <c r="G17" s="7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9" t="s">
        <v>20</v>
      </c>
      <c r="I17" s="45"/>
      <c r="J17" s="8" t="s">
        <v>21</v>
      </c>
      <c r="K17" s="8">
        <f t="shared" si="3"/>
        <v>14</v>
      </c>
      <c r="L17" s="52">
        <f>K17*1.966</f>
        <v>27.524</v>
      </c>
      <c r="M17" s="52">
        <f>K17*1</f>
        <v>14</v>
      </c>
      <c r="N17" s="17">
        <f>L17+M17</f>
        <v>41.524</v>
      </c>
      <c r="O17" s="45"/>
    </row>
    <row r="18" s="40" customFormat="1" ht="17.25" spans="1:15">
      <c r="A18" s="4">
        <f t="shared" si="0"/>
        <v>16</v>
      </c>
      <c r="B18" s="43" t="s">
        <v>48</v>
      </c>
      <c r="C18" s="42" t="s">
        <v>49</v>
      </c>
      <c r="D18" s="43" t="s">
        <v>18</v>
      </c>
      <c r="E18" s="35">
        <v>44487</v>
      </c>
      <c r="F18" s="43" t="s">
        <v>50</v>
      </c>
      <c r="G18" s="7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9" t="s">
        <v>20</v>
      </c>
      <c r="I18" s="45" t="s">
        <v>61</v>
      </c>
      <c r="J18" s="8" t="s">
        <v>21</v>
      </c>
      <c r="K18" s="8">
        <f t="shared" si="3"/>
        <v>14</v>
      </c>
      <c r="L18" s="52">
        <v>0</v>
      </c>
      <c r="M18" s="52">
        <v>0</v>
      </c>
      <c r="N18" s="17">
        <f>L18+M18</f>
        <v>0</v>
      </c>
      <c r="O18" s="45"/>
    </row>
    <row r="19" ht="21" customHeight="1" spans="1:15">
      <c r="A19" s="54" t="s">
        <v>51</v>
      </c>
      <c r="B19" s="54"/>
      <c r="C19" s="55"/>
      <c r="D19" s="54"/>
      <c r="E19" s="54"/>
      <c r="F19" s="54"/>
      <c r="G19" s="54"/>
      <c r="H19" s="54"/>
      <c r="I19" s="54"/>
      <c r="J19" s="54"/>
      <c r="K19" s="54"/>
      <c r="L19" s="56"/>
      <c r="M19" s="56"/>
      <c r="N19" s="56">
        <f>SUM(N3:N18)</f>
        <v>1045.334</v>
      </c>
      <c r="O19" s="54"/>
    </row>
    <row r="26" spans="6:7">
      <c r="F26" t="s">
        <v>3</v>
      </c>
      <c r="G26" t="s">
        <v>62</v>
      </c>
    </row>
    <row r="27" spans="6:7">
      <c r="F27" t="s">
        <v>49</v>
      </c>
      <c r="G27">
        <v>0</v>
      </c>
    </row>
    <row r="28" spans="6:7">
      <c r="F28" t="s">
        <v>17</v>
      </c>
      <c r="G28">
        <v>720</v>
      </c>
    </row>
    <row r="29" spans="6:7">
      <c r="F29" t="s">
        <v>42</v>
      </c>
      <c r="G29">
        <v>325.334</v>
      </c>
    </row>
    <row r="30" spans="6:7">
      <c r="F30" t="s">
        <v>39</v>
      </c>
      <c r="G30">
        <v>0</v>
      </c>
    </row>
    <row r="31" spans="6:7">
      <c r="F31" t="s">
        <v>63</v>
      </c>
      <c r="G31">
        <v>1045.334</v>
      </c>
    </row>
  </sheetData>
  <mergeCells count="1">
    <mergeCell ref="A1:O1"/>
  </mergeCells>
  <dataValidations count="1">
    <dataValidation allowBlank="1" showInputMessage="1" showErrorMessage="1" sqref="C11:C12 C14:C16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K12" sqref="K12:N12"/>
    </sheetView>
  </sheetViews>
  <sheetFormatPr defaultColWidth="9" defaultRowHeight="13.5"/>
  <cols>
    <col min="3" max="3" width="20.25" style="25" customWidth="1"/>
    <col min="4" max="4" width="8.375" customWidth="1"/>
    <col min="5" max="5" width="12.375" customWidth="1"/>
    <col min="6" max="6" width="23.125" customWidth="1"/>
    <col min="7" max="7" width="20.25"/>
    <col min="8" max="8" width="17.25"/>
    <col min="9" max="9" width="10.625" customWidth="1"/>
    <col min="12" max="14" width="9" style="51"/>
  </cols>
  <sheetData>
    <row r="1" s="1" customFormat="1" ht="38" customHeight="1" spans="1:15">
      <c r="A1" s="2" t="s">
        <v>64</v>
      </c>
      <c r="B1" s="2"/>
      <c r="C1" s="26"/>
      <c r="D1" s="2"/>
      <c r="E1" s="3"/>
      <c r="F1" s="2"/>
      <c r="G1" s="2"/>
      <c r="H1" s="2"/>
      <c r="I1" s="2"/>
      <c r="J1" s="2"/>
      <c r="K1" s="2"/>
      <c r="L1" s="15"/>
      <c r="M1" s="15"/>
      <c r="N1" s="15"/>
      <c r="O1" s="2"/>
    </row>
    <row r="2" s="1" customFormat="1" ht="35" customHeight="1" spans="1:15">
      <c r="A2" s="4" t="s">
        <v>1</v>
      </c>
      <c r="B2" s="5" t="s">
        <v>2</v>
      </c>
      <c r="C2" s="42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8" t="s">
        <v>9</v>
      </c>
      <c r="J2" s="8" t="s">
        <v>10</v>
      </c>
      <c r="K2" s="16" t="s">
        <v>11</v>
      </c>
      <c r="L2" s="38" t="s">
        <v>12</v>
      </c>
      <c r="M2" s="38" t="s">
        <v>13</v>
      </c>
      <c r="N2" s="38" t="s">
        <v>14</v>
      </c>
      <c r="O2" s="8" t="s">
        <v>15</v>
      </c>
    </row>
    <row r="3" s="39" customFormat="1" ht="19" customHeight="1" spans="1:15">
      <c r="A3" s="4">
        <f>ROW()-2</f>
        <v>1</v>
      </c>
      <c r="B3" s="9" t="s">
        <v>16</v>
      </c>
      <c r="C3" s="42" t="s">
        <v>17</v>
      </c>
      <c r="D3" s="10" t="s">
        <v>18</v>
      </c>
      <c r="E3" s="35">
        <v>44440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9" t="s">
        <v>20</v>
      </c>
      <c r="I3" s="8"/>
      <c r="J3" s="8" t="s">
        <v>21</v>
      </c>
      <c r="K3" s="8">
        <v>30</v>
      </c>
      <c r="L3" s="17">
        <v>59</v>
      </c>
      <c r="M3" s="17">
        <f>K3*1</f>
        <v>30</v>
      </c>
      <c r="N3" s="17">
        <f>L3+M3</f>
        <v>89</v>
      </c>
      <c r="O3" s="17"/>
    </row>
    <row r="4" s="39" customFormat="1" ht="19" customHeight="1" spans="1:15">
      <c r="A4" s="4">
        <f>ROW()-2</f>
        <v>2</v>
      </c>
      <c r="B4" s="9" t="s">
        <v>22</v>
      </c>
      <c r="C4" s="42" t="s">
        <v>17</v>
      </c>
      <c r="D4" s="10" t="s">
        <v>18</v>
      </c>
      <c r="E4" s="35">
        <v>44440</v>
      </c>
      <c r="F4" s="7" t="s">
        <v>23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9" t="s">
        <v>20</v>
      </c>
      <c r="I4" s="8"/>
      <c r="J4" s="8" t="s">
        <v>21</v>
      </c>
      <c r="K4" s="8">
        <v>30</v>
      </c>
      <c r="L4" s="17">
        <v>59</v>
      </c>
      <c r="M4" s="17">
        <f>K4*1</f>
        <v>30</v>
      </c>
      <c r="N4" s="17">
        <f>L4+M4</f>
        <v>89</v>
      </c>
      <c r="O4" s="17"/>
    </row>
    <row r="5" s="39" customFormat="1" ht="19" customHeight="1" spans="1:15">
      <c r="A5" s="4">
        <f>ROW()-2</f>
        <v>3</v>
      </c>
      <c r="B5" s="9" t="s">
        <v>24</v>
      </c>
      <c r="C5" s="42" t="s">
        <v>17</v>
      </c>
      <c r="D5" s="10" t="s">
        <v>18</v>
      </c>
      <c r="E5" s="35">
        <v>44440</v>
      </c>
      <c r="F5" s="7" t="s">
        <v>25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9" t="s">
        <v>20</v>
      </c>
      <c r="I5" s="8"/>
      <c r="J5" s="8" t="s">
        <v>21</v>
      </c>
      <c r="K5" s="8">
        <v>30</v>
      </c>
      <c r="L5" s="17">
        <v>59</v>
      </c>
      <c r="M5" s="17">
        <f>K5*1</f>
        <v>30</v>
      </c>
      <c r="N5" s="17">
        <f>L5+M5</f>
        <v>89</v>
      </c>
      <c r="O5" s="17"/>
    </row>
    <row r="6" s="39" customFormat="1" ht="19" customHeight="1" spans="1:15">
      <c r="A6" s="4">
        <f>ROW()-2</f>
        <v>4</v>
      </c>
      <c r="B6" s="9" t="s">
        <v>26</v>
      </c>
      <c r="C6" s="42" t="s">
        <v>17</v>
      </c>
      <c r="D6" s="10" t="s">
        <v>18</v>
      </c>
      <c r="E6" s="35">
        <v>44440</v>
      </c>
      <c r="F6" s="7" t="s">
        <v>27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9" t="s">
        <v>20</v>
      </c>
      <c r="I6" s="8"/>
      <c r="J6" s="8" t="s">
        <v>21</v>
      </c>
      <c r="K6" s="8">
        <v>30</v>
      </c>
      <c r="L6" s="17">
        <v>59</v>
      </c>
      <c r="M6" s="17">
        <f>K6*1</f>
        <v>30</v>
      </c>
      <c r="N6" s="17">
        <f>L6+M6</f>
        <v>89</v>
      </c>
      <c r="O6" s="17"/>
    </row>
    <row r="7" s="40" customFormat="1" ht="17.25" spans="1:15">
      <c r="A7" s="4">
        <f>ROW()-2</f>
        <v>5</v>
      </c>
      <c r="B7" s="43" t="s">
        <v>28</v>
      </c>
      <c r="C7" s="42" t="s">
        <v>17</v>
      </c>
      <c r="D7" s="43" t="s">
        <v>18</v>
      </c>
      <c r="E7" s="35">
        <v>44440</v>
      </c>
      <c r="F7" s="43" t="s">
        <v>29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9" t="s">
        <v>20</v>
      </c>
      <c r="I7" s="45"/>
      <c r="J7" s="8" t="s">
        <v>21</v>
      </c>
      <c r="K7" s="8">
        <v>30</v>
      </c>
      <c r="L7" s="17">
        <v>59</v>
      </c>
      <c r="M7" s="52">
        <f>K7*1</f>
        <v>30</v>
      </c>
      <c r="N7" s="17">
        <f>L7+M7</f>
        <v>89</v>
      </c>
      <c r="O7" s="45"/>
    </row>
    <row r="8" s="40" customFormat="1" ht="17.25" spans="1:15">
      <c r="A8" s="4">
        <f t="shared" ref="A8:A14" si="0">ROW()-2</f>
        <v>6</v>
      </c>
      <c r="B8" s="43" t="s">
        <v>30</v>
      </c>
      <c r="C8" s="42" t="s">
        <v>17</v>
      </c>
      <c r="D8" s="43" t="s">
        <v>18</v>
      </c>
      <c r="E8" s="35">
        <v>44440</v>
      </c>
      <c r="F8" s="43" t="s">
        <v>31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9" t="s">
        <v>20</v>
      </c>
      <c r="I8" s="45"/>
      <c r="J8" s="8" t="s">
        <v>21</v>
      </c>
      <c r="K8" s="8">
        <v>30</v>
      </c>
      <c r="L8" s="17">
        <v>59</v>
      </c>
      <c r="M8" s="52">
        <f t="shared" ref="M8:M13" si="1">K8*1</f>
        <v>30</v>
      </c>
      <c r="N8" s="17">
        <f t="shared" ref="N8:N13" si="2">L8+M8</f>
        <v>89</v>
      </c>
      <c r="O8" s="45"/>
    </row>
    <row r="9" s="40" customFormat="1" ht="17.25" spans="1:15">
      <c r="A9" s="4">
        <f t="shared" si="0"/>
        <v>7</v>
      </c>
      <c r="B9" s="43" t="s">
        <v>32</v>
      </c>
      <c r="C9" s="42" t="s">
        <v>17</v>
      </c>
      <c r="D9" s="43" t="s">
        <v>33</v>
      </c>
      <c r="E9" s="35">
        <v>44440</v>
      </c>
      <c r="F9" s="43" t="s">
        <v>34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9" t="s">
        <v>20</v>
      </c>
      <c r="I9" s="45"/>
      <c r="J9" s="8" t="s">
        <v>21</v>
      </c>
      <c r="K9" s="8">
        <v>30</v>
      </c>
      <c r="L9" s="17">
        <v>59</v>
      </c>
      <c r="M9" s="52">
        <f t="shared" si="1"/>
        <v>30</v>
      </c>
      <c r="N9" s="17">
        <f t="shared" si="2"/>
        <v>89</v>
      </c>
      <c r="O9" s="45"/>
    </row>
    <row r="10" s="40" customFormat="1" ht="17.25" spans="1:15">
      <c r="A10" s="4">
        <f t="shared" si="0"/>
        <v>8</v>
      </c>
      <c r="B10" s="43" t="s">
        <v>35</v>
      </c>
      <c r="C10" s="42" t="s">
        <v>17</v>
      </c>
      <c r="D10" s="43" t="s">
        <v>18</v>
      </c>
      <c r="E10" s="35">
        <v>44440</v>
      </c>
      <c r="F10" s="62" t="s">
        <v>36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9" t="s">
        <v>20</v>
      </c>
      <c r="I10" s="45"/>
      <c r="J10" s="8" t="s">
        <v>21</v>
      </c>
      <c r="K10" s="8">
        <v>30</v>
      </c>
      <c r="L10" s="17">
        <v>59</v>
      </c>
      <c r="M10" s="52">
        <f t="shared" si="1"/>
        <v>30</v>
      </c>
      <c r="N10" s="17">
        <f t="shared" si="2"/>
        <v>89</v>
      </c>
      <c r="O10" s="45"/>
    </row>
    <row r="11" s="40" customFormat="1" ht="18" customHeight="1" spans="1:15">
      <c r="A11" s="4">
        <f t="shared" si="0"/>
        <v>9</v>
      </c>
      <c r="B11" s="43" t="s">
        <v>53</v>
      </c>
      <c r="C11" s="42" t="s">
        <v>65</v>
      </c>
      <c r="D11" s="43" t="s">
        <v>18</v>
      </c>
      <c r="E11" s="35">
        <v>44441</v>
      </c>
      <c r="F11" s="62" t="s">
        <v>54</v>
      </c>
      <c r="G11" s="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9" t="s">
        <v>20</v>
      </c>
      <c r="I11" s="45"/>
      <c r="J11" s="8" t="s">
        <v>21</v>
      </c>
      <c r="K11" s="8">
        <f t="shared" ref="K11:K14" si="3">DAY(EOMONTH(E11,0))-DAY(E11)+1</f>
        <v>29</v>
      </c>
      <c r="L11" s="52">
        <f t="shared" ref="L11:L14" si="4">K11*1.966</f>
        <v>57.014</v>
      </c>
      <c r="M11" s="52">
        <f t="shared" si="1"/>
        <v>29</v>
      </c>
      <c r="N11" s="17">
        <f t="shared" si="2"/>
        <v>86.014</v>
      </c>
      <c r="O11" s="45"/>
    </row>
    <row r="12" s="40" customFormat="1" ht="17.25" spans="1:15">
      <c r="A12" s="4">
        <f t="shared" si="0"/>
        <v>10</v>
      </c>
      <c r="B12" s="43" t="s">
        <v>66</v>
      </c>
      <c r="C12" s="42" t="s">
        <v>65</v>
      </c>
      <c r="D12" s="43" t="s">
        <v>18</v>
      </c>
      <c r="E12" s="35">
        <v>44446</v>
      </c>
      <c r="F12" s="62" t="s">
        <v>67</v>
      </c>
      <c r="G12" s="7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9" t="s">
        <v>20</v>
      </c>
      <c r="I12" s="45"/>
      <c r="J12" s="8" t="s">
        <v>21</v>
      </c>
      <c r="K12" s="8">
        <f t="shared" si="3"/>
        <v>24</v>
      </c>
      <c r="L12" s="52">
        <f t="shared" si="4"/>
        <v>47.184</v>
      </c>
      <c r="M12" s="52">
        <f t="shared" si="1"/>
        <v>24</v>
      </c>
      <c r="N12" s="17">
        <f t="shared" si="2"/>
        <v>71.184</v>
      </c>
      <c r="O12" s="45"/>
    </row>
    <row r="13" s="40" customFormat="1" ht="17.25" spans="1:15">
      <c r="A13" s="4">
        <f t="shared" si="0"/>
        <v>11</v>
      </c>
      <c r="B13" s="43" t="s">
        <v>55</v>
      </c>
      <c r="C13" s="42" t="s">
        <v>65</v>
      </c>
      <c r="D13" s="43" t="s">
        <v>33</v>
      </c>
      <c r="E13" s="35">
        <v>44449</v>
      </c>
      <c r="F13" s="62" t="s">
        <v>56</v>
      </c>
      <c r="G13" s="7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9" t="s">
        <v>20</v>
      </c>
      <c r="I13" s="45" t="s">
        <v>58</v>
      </c>
      <c r="J13" s="8" t="s">
        <v>21</v>
      </c>
      <c r="K13" s="8">
        <f t="shared" si="3"/>
        <v>21</v>
      </c>
      <c r="L13" s="52">
        <v>0</v>
      </c>
      <c r="M13" s="52">
        <v>0</v>
      </c>
      <c r="N13" s="52">
        <v>0</v>
      </c>
      <c r="O13" s="45"/>
    </row>
    <row r="14" s="40" customFormat="1" ht="18" customHeight="1" spans="1:15">
      <c r="A14" s="4">
        <f t="shared" si="0"/>
        <v>12</v>
      </c>
      <c r="B14" s="43" t="s">
        <v>53</v>
      </c>
      <c r="C14" s="42" t="s">
        <v>65</v>
      </c>
      <c r="D14" s="43" t="s">
        <v>18</v>
      </c>
      <c r="E14" s="35">
        <v>44455</v>
      </c>
      <c r="F14" s="62" t="s">
        <v>54</v>
      </c>
      <c r="G14" s="7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9" t="s">
        <v>20</v>
      </c>
      <c r="I14" s="45" t="s">
        <v>68</v>
      </c>
      <c r="J14" s="8" t="s">
        <v>21</v>
      </c>
      <c r="K14" s="8">
        <f t="shared" si="3"/>
        <v>15</v>
      </c>
      <c r="L14" s="52">
        <v>0</v>
      </c>
      <c r="M14" s="52">
        <v>0</v>
      </c>
      <c r="N14" s="52">
        <v>0</v>
      </c>
      <c r="O14" s="45"/>
    </row>
    <row r="15" s="40" customFormat="1" ht="17.25" spans="1:15">
      <c r="A15" s="45" t="s">
        <v>69</v>
      </c>
      <c r="B15" s="45"/>
      <c r="C15" s="44"/>
      <c r="D15" s="45"/>
      <c r="E15" s="35"/>
      <c r="F15" s="43"/>
      <c r="G15" s="45"/>
      <c r="H15" s="45"/>
      <c r="I15" s="45"/>
      <c r="J15" s="45"/>
      <c r="K15" s="45"/>
      <c r="L15" s="49"/>
      <c r="M15" s="49"/>
      <c r="N15" s="49">
        <f>SUM(N3:N14)</f>
        <v>869.198</v>
      </c>
      <c r="O15" s="45"/>
    </row>
    <row r="16" s="40" customFormat="1" ht="16.5" spans="1:15">
      <c r="A16" s="45"/>
      <c r="B16" s="45"/>
      <c r="C16" s="44"/>
      <c r="D16" s="45"/>
      <c r="E16" s="45"/>
      <c r="F16" s="43"/>
      <c r="G16" s="45"/>
      <c r="H16" s="45"/>
      <c r="I16" s="45"/>
      <c r="J16" s="45"/>
      <c r="K16" s="45"/>
      <c r="L16" s="49"/>
      <c r="M16" s="49"/>
      <c r="N16" s="49"/>
      <c r="O16" s="45"/>
    </row>
    <row r="17" s="40" customFormat="1" ht="16.5" spans="1:15">
      <c r="A17" s="45"/>
      <c r="B17" s="45"/>
      <c r="C17" s="44"/>
      <c r="D17" s="45"/>
      <c r="E17" s="45"/>
      <c r="F17" s="43"/>
      <c r="G17" s="45"/>
      <c r="H17" s="45"/>
      <c r="I17" s="45"/>
      <c r="J17" s="45"/>
      <c r="K17" s="45"/>
      <c r="L17" s="49"/>
      <c r="M17" s="49"/>
      <c r="N17" s="49"/>
      <c r="O17" s="45"/>
    </row>
    <row r="18" s="40" customFormat="1" ht="16.5" spans="1:15">
      <c r="A18" s="45"/>
      <c r="B18" s="45"/>
      <c r="C18" s="44"/>
      <c r="D18" s="45"/>
      <c r="E18" s="45"/>
      <c r="F18" s="45"/>
      <c r="G18" s="45"/>
      <c r="H18" s="45"/>
      <c r="I18" s="45"/>
      <c r="J18" s="45"/>
      <c r="K18" s="45"/>
      <c r="L18" s="49"/>
      <c r="M18" s="49"/>
      <c r="N18" s="49"/>
      <c r="O18" s="45"/>
    </row>
    <row r="23" spans="7:8">
      <c r="G23" t="s">
        <v>3</v>
      </c>
      <c r="H23" t="s">
        <v>62</v>
      </c>
    </row>
    <row r="24" spans="7:8">
      <c r="G24" t="s">
        <v>17</v>
      </c>
      <c r="H24">
        <v>712</v>
      </c>
    </row>
    <row r="25" spans="7:8">
      <c r="G25" t="s">
        <v>65</v>
      </c>
      <c r="H25">
        <v>157.198</v>
      </c>
    </row>
    <row r="26" spans="7:8">
      <c r="G26" t="s">
        <v>63</v>
      </c>
      <c r="H26">
        <v>869.198</v>
      </c>
    </row>
  </sheetData>
  <mergeCells count="1">
    <mergeCell ref="A1:O1"/>
  </mergeCells>
  <dataValidations count="1">
    <dataValidation type="list" allowBlank="1" showInputMessage="1" showErrorMessage="1" sqref="C11 C14 C12:C13">
      <formula1>"制造管理部-注塑车间,制造管理部-喷涂车间,制造管理部-组装车间"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19" sqref="P19"/>
    </sheetView>
  </sheetViews>
  <sheetFormatPr defaultColWidth="9" defaultRowHeight="13.5"/>
  <cols>
    <col min="3" max="3" width="18.75" style="25" customWidth="1"/>
    <col min="4" max="4" width="8.375" customWidth="1"/>
    <col min="5" max="5" width="12.375" customWidth="1"/>
    <col min="6" max="6" width="23.125" customWidth="1"/>
    <col min="9" max="9" width="10.625" customWidth="1"/>
    <col min="12" max="13" width="9" style="51"/>
    <col min="14" max="14" width="9.25" style="51"/>
  </cols>
  <sheetData>
    <row r="1" s="1" customFormat="1" ht="38" customHeight="1" spans="1:15">
      <c r="A1" s="2" t="s">
        <v>70</v>
      </c>
      <c r="B1" s="2"/>
      <c r="C1" s="26"/>
      <c r="D1" s="2"/>
      <c r="E1" s="3"/>
      <c r="F1" s="2"/>
      <c r="G1" s="2"/>
      <c r="H1" s="2"/>
      <c r="I1" s="2"/>
      <c r="J1" s="2"/>
      <c r="K1" s="2"/>
      <c r="L1" s="15"/>
      <c r="M1" s="15"/>
      <c r="N1" s="15"/>
      <c r="O1" s="2"/>
    </row>
    <row r="2" s="1" customFormat="1" ht="35" customHeight="1" spans="1:15">
      <c r="A2" s="4" t="s">
        <v>1</v>
      </c>
      <c r="B2" s="5" t="s">
        <v>2</v>
      </c>
      <c r="C2" s="42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8" t="s">
        <v>9</v>
      </c>
      <c r="J2" s="8" t="s">
        <v>10</v>
      </c>
      <c r="K2" s="16" t="s">
        <v>11</v>
      </c>
      <c r="L2" s="38" t="s">
        <v>12</v>
      </c>
      <c r="M2" s="38" t="s">
        <v>13</v>
      </c>
      <c r="N2" s="38" t="s">
        <v>14</v>
      </c>
      <c r="O2" s="8" t="s">
        <v>15</v>
      </c>
    </row>
    <row r="3" s="39" customFormat="1" ht="19" customHeight="1" spans="1:15">
      <c r="A3" s="4">
        <f t="shared" ref="A3:A17" si="0">ROW()-2</f>
        <v>1</v>
      </c>
      <c r="B3" s="9" t="s">
        <v>16</v>
      </c>
      <c r="C3" s="42" t="s">
        <v>17</v>
      </c>
      <c r="D3" s="10" t="s">
        <v>18</v>
      </c>
      <c r="E3" s="35">
        <v>44409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9" t="s">
        <v>20</v>
      </c>
      <c r="I3" s="8"/>
      <c r="J3" s="8" t="s">
        <v>21</v>
      </c>
      <c r="K3" s="8">
        <v>31</v>
      </c>
      <c r="L3" s="17">
        <v>59</v>
      </c>
      <c r="M3" s="17">
        <f t="shared" ref="M3:M14" si="1">K3*1</f>
        <v>31</v>
      </c>
      <c r="N3" s="17">
        <f t="shared" ref="N3:N14" si="2">L3+M3</f>
        <v>90</v>
      </c>
      <c r="O3" s="17"/>
    </row>
    <row r="4" s="39" customFormat="1" ht="19" customHeight="1" spans="1:15">
      <c r="A4" s="4">
        <f t="shared" si="0"/>
        <v>2</v>
      </c>
      <c r="B4" s="9" t="s">
        <v>22</v>
      </c>
      <c r="C4" s="42" t="s">
        <v>17</v>
      </c>
      <c r="D4" s="10" t="s">
        <v>18</v>
      </c>
      <c r="E4" s="35">
        <v>44409</v>
      </c>
      <c r="F4" s="7" t="s">
        <v>23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9" t="s">
        <v>20</v>
      </c>
      <c r="I4" s="8"/>
      <c r="J4" s="8" t="s">
        <v>21</v>
      </c>
      <c r="K4" s="8">
        <v>31</v>
      </c>
      <c r="L4" s="17">
        <v>59</v>
      </c>
      <c r="M4" s="17">
        <f t="shared" si="1"/>
        <v>31</v>
      </c>
      <c r="N4" s="17">
        <f t="shared" si="2"/>
        <v>90</v>
      </c>
      <c r="O4" s="17"/>
    </row>
    <row r="5" s="39" customFormat="1" ht="19" customHeight="1" spans="1:15">
      <c r="A5" s="4">
        <f t="shared" si="0"/>
        <v>3</v>
      </c>
      <c r="B5" s="9" t="s">
        <v>24</v>
      </c>
      <c r="C5" s="42" t="s">
        <v>17</v>
      </c>
      <c r="D5" s="10" t="s">
        <v>18</v>
      </c>
      <c r="E5" s="35">
        <v>44409</v>
      </c>
      <c r="F5" s="7" t="s">
        <v>25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9" t="s">
        <v>20</v>
      </c>
      <c r="I5" s="8"/>
      <c r="J5" s="8" t="s">
        <v>21</v>
      </c>
      <c r="K5" s="8">
        <v>31</v>
      </c>
      <c r="L5" s="17">
        <v>59</v>
      </c>
      <c r="M5" s="17">
        <f t="shared" si="1"/>
        <v>31</v>
      </c>
      <c r="N5" s="17">
        <f t="shared" si="2"/>
        <v>90</v>
      </c>
      <c r="O5" s="17"/>
    </row>
    <row r="6" s="39" customFormat="1" ht="19" customHeight="1" spans="1:15">
      <c r="A6" s="4">
        <f t="shared" si="0"/>
        <v>4</v>
      </c>
      <c r="B6" s="9" t="s">
        <v>26</v>
      </c>
      <c r="C6" s="42" t="s">
        <v>17</v>
      </c>
      <c r="D6" s="10" t="s">
        <v>18</v>
      </c>
      <c r="E6" s="35">
        <v>44409</v>
      </c>
      <c r="F6" s="7" t="s">
        <v>27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9" t="s">
        <v>20</v>
      </c>
      <c r="I6" s="8"/>
      <c r="J6" s="8" t="s">
        <v>21</v>
      </c>
      <c r="K6" s="8">
        <v>31</v>
      </c>
      <c r="L6" s="17">
        <v>59</v>
      </c>
      <c r="M6" s="17">
        <f t="shared" si="1"/>
        <v>31</v>
      </c>
      <c r="N6" s="17">
        <f t="shared" si="2"/>
        <v>90</v>
      </c>
      <c r="O6" s="17"/>
    </row>
    <row r="7" s="40" customFormat="1" ht="17.25" spans="1:15">
      <c r="A7" s="4">
        <f t="shared" si="0"/>
        <v>5</v>
      </c>
      <c r="B7" s="43" t="s">
        <v>28</v>
      </c>
      <c r="C7" s="42" t="s">
        <v>17</v>
      </c>
      <c r="D7" s="43" t="s">
        <v>18</v>
      </c>
      <c r="E7" s="35">
        <v>44409</v>
      </c>
      <c r="F7" s="43" t="s">
        <v>29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9" t="s">
        <v>20</v>
      </c>
      <c r="I7" s="45"/>
      <c r="J7" s="8" t="s">
        <v>21</v>
      </c>
      <c r="K7" s="8">
        <v>31</v>
      </c>
      <c r="L7" s="17">
        <v>59</v>
      </c>
      <c r="M7" s="52">
        <f t="shared" si="1"/>
        <v>31</v>
      </c>
      <c r="N7" s="17">
        <f t="shared" si="2"/>
        <v>90</v>
      </c>
      <c r="O7" s="45"/>
    </row>
    <row r="8" s="40" customFormat="1" ht="17.25" spans="1:15">
      <c r="A8" s="4">
        <f t="shared" si="0"/>
        <v>6</v>
      </c>
      <c r="B8" s="43" t="s">
        <v>71</v>
      </c>
      <c r="C8" s="42" t="s">
        <v>17</v>
      </c>
      <c r="D8" s="43" t="s">
        <v>33</v>
      </c>
      <c r="E8" s="35">
        <v>44409</v>
      </c>
      <c r="F8" s="43" t="s">
        <v>72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9" t="s">
        <v>20</v>
      </c>
      <c r="I8" s="45"/>
      <c r="J8" s="8" t="s">
        <v>21</v>
      </c>
      <c r="K8" s="8">
        <v>31</v>
      </c>
      <c r="L8" s="17">
        <v>59</v>
      </c>
      <c r="M8" s="52">
        <f t="shared" si="1"/>
        <v>31</v>
      </c>
      <c r="N8" s="17">
        <f t="shared" si="2"/>
        <v>90</v>
      </c>
      <c r="O8" s="45"/>
    </row>
    <row r="9" s="40" customFormat="1" ht="17.25" spans="1:15">
      <c r="A9" s="4">
        <f t="shared" si="0"/>
        <v>7</v>
      </c>
      <c r="B9" s="43" t="s">
        <v>30</v>
      </c>
      <c r="C9" s="42" t="s">
        <v>17</v>
      </c>
      <c r="D9" s="43" t="s">
        <v>18</v>
      </c>
      <c r="E9" s="35">
        <v>44409</v>
      </c>
      <c r="F9" s="43" t="s">
        <v>31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9" t="s">
        <v>20</v>
      </c>
      <c r="I9" s="45"/>
      <c r="J9" s="8" t="s">
        <v>21</v>
      </c>
      <c r="K9" s="8">
        <v>31</v>
      </c>
      <c r="L9" s="17">
        <v>59</v>
      </c>
      <c r="M9" s="52">
        <f t="shared" si="1"/>
        <v>31</v>
      </c>
      <c r="N9" s="17">
        <f t="shared" si="2"/>
        <v>90</v>
      </c>
      <c r="O9" s="45"/>
    </row>
    <row r="10" s="40" customFormat="1" ht="17.25" spans="1:15">
      <c r="A10" s="4">
        <f t="shared" si="0"/>
        <v>8</v>
      </c>
      <c r="B10" s="43" t="s">
        <v>32</v>
      </c>
      <c r="C10" s="42" t="s">
        <v>17</v>
      </c>
      <c r="D10" s="43" t="s">
        <v>33</v>
      </c>
      <c r="E10" s="35">
        <v>44409</v>
      </c>
      <c r="F10" s="43" t="s">
        <v>34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9" t="s">
        <v>20</v>
      </c>
      <c r="I10" s="45"/>
      <c r="J10" s="8" t="s">
        <v>21</v>
      </c>
      <c r="K10" s="8">
        <v>31</v>
      </c>
      <c r="L10" s="17">
        <v>59</v>
      </c>
      <c r="M10" s="52">
        <f t="shared" si="1"/>
        <v>31</v>
      </c>
      <c r="N10" s="17">
        <f t="shared" si="2"/>
        <v>90</v>
      </c>
      <c r="O10" s="45"/>
    </row>
    <row r="11" s="40" customFormat="1" ht="17.25" spans="1:15">
      <c r="A11" s="4">
        <f t="shared" si="0"/>
        <v>9</v>
      </c>
      <c r="B11" s="43" t="s">
        <v>35</v>
      </c>
      <c r="C11" s="42" t="s">
        <v>17</v>
      </c>
      <c r="D11" s="43" t="s">
        <v>18</v>
      </c>
      <c r="E11" s="35">
        <v>44409</v>
      </c>
      <c r="F11" s="62" t="s">
        <v>36</v>
      </c>
      <c r="G11" s="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9" t="s">
        <v>20</v>
      </c>
      <c r="I11" s="45"/>
      <c r="J11" s="8" t="s">
        <v>21</v>
      </c>
      <c r="K11" s="8">
        <v>31</v>
      </c>
      <c r="L11" s="17">
        <v>59</v>
      </c>
      <c r="M11" s="52">
        <f t="shared" si="1"/>
        <v>31</v>
      </c>
      <c r="N11" s="17">
        <f t="shared" si="2"/>
        <v>90</v>
      </c>
      <c r="O11" s="45"/>
    </row>
    <row r="12" s="40" customFormat="1" ht="17.25" spans="1:15">
      <c r="A12" s="4">
        <f t="shared" si="0"/>
        <v>10</v>
      </c>
      <c r="B12" s="53" t="s">
        <v>73</v>
      </c>
      <c r="C12" s="44" t="s">
        <v>74</v>
      </c>
      <c r="D12" s="43" t="s">
        <v>33</v>
      </c>
      <c r="E12" s="35">
        <v>44417</v>
      </c>
      <c r="F12" s="62" t="s">
        <v>75</v>
      </c>
      <c r="G12" s="7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9" t="s">
        <v>20</v>
      </c>
      <c r="I12" s="45"/>
      <c r="J12" s="8" t="s">
        <v>21</v>
      </c>
      <c r="K12" s="8">
        <f>DAY(EOMONTH(E12,0))-DAY(E12)+1</f>
        <v>23</v>
      </c>
      <c r="L12" s="52">
        <f>K12*1.966</f>
        <v>45.218</v>
      </c>
      <c r="M12" s="52">
        <f t="shared" si="1"/>
        <v>23</v>
      </c>
      <c r="N12" s="17">
        <f t="shared" si="2"/>
        <v>68.218</v>
      </c>
      <c r="O12" s="45"/>
    </row>
    <row r="13" s="40" customFormat="1" ht="17.25" spans="1:15">
      <c r="A13" s="4">
        <f t="shared" si="0"/>
        <v>11</v>
      </c>
      <c r="B13" s="53" t="s">
        <v>76</v>
      </c>
      <c r="C13" s="44" t="s">
        <v>17</v>
      </c>
      <c r="D13" s="43" t="s">
        <v>18</v>
      </c>
      <c r="E13" s="35">
        <v>44417</v>
      </c>
      <c r="F13" s="62" t="s">
        <v>77</v>
      </c>
      <c r="G13" s="7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9" t="s">
        <v>20</v>
      </c>
      <c r="I13" s="45"/>
      <c r="J13" s="8" t="s">
        <v>21</v>
      </c>
      <c r="K13" s="8">
        <f>DAY(EOMONTH(E13,0))-DAY(E13)+1</f>
        <v>23</v>
      </c>
      <c r="L13" s="52">
        <f>K13*1.966</f>
        <v>45.218</v>
      </c>
      <c r="M13" s="52">
        <f t="shared" si="1"/>
        <v>23</v>
      </c>
      <c r="N13" s="17">
        <f t="shared" si="2"/>
        <v>68.218</v>
      </c>
      <c r="O13" s="45"/>
    </row>
    <row r="14" s="40" customFormat="1" ht="17.25" spans="1:15">
      <c r="A14" s="4">
        <f t="shared" si="0"/>
        <v>12</v>
      </c>
      <c r="B14" s="43" t="s">
        <v>66</v>
      </c>
      <c r="C14" s="44" t="s">
        <v>17</v>
      </c>
      <c r="D14" s="43" t="s">
        <v>18</v>
      </c>
      <c r="E14" s="35">
        <v>44417</v>
      </c>
      <c r="F14" s="62" t="s">
        <v>67</v>
      </c>
      <c r="G14" s="7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9" t="s">
        <v>20</v>
      </c>
      <c r="I14" s="45"/>
      <c r="J14" s="8" t="s">
        <v>21</v>
      </c>
      <c r="K14" s="8">
        <f>DAY(EOMONTH(E14,0))-DAY(E14)+1</f>
        <v>23</v>
      </c>
      <c r="L14" s="52">
        <f>K14*1.966</f>
        <v>45.218</v>
      </c>
      <c r="M14" s="52">
        <f t="shared" si="1"/>
        <v>23</v>
      </c>
      <c r="N14" s="17">
        <f t="shared" si="2"/>
        <v>68.218</v>
      </c>
      <c r="O14" s="45"/>
    </row>
    <row r="15" s="40" customFormat="1" ht="17.25" spans="1:15">
      <c r="A15" s="4"/>
      <c r="B15" s="45"/>
      <c r="C15" s="44"/>
      <c r="D15" s="43"/>
      <c r="E15" s="35"/>
      <c r="F15" s="43"/>
      <c r="G15" s="7"/>
      <c r="H15" s="19"/>
      <c r="I15" s="45"/>
      <c r="J15" s="8"/>
      <c r="K15" s="43"/>
      <c r="L15" s="52"/>
      <c r="M15" s="52"/>
      <c r="N15" s="17">
        <f>SUM(N3:N14)</f>
        <v>1014.654</v>
      </c>
      <c r="O15" s="45"/>
    </row>
    <row r="16" s="40" customFormat="1" ht="17.25" spans="1:15">
      <c r="A16" s="4"/>
      <c r="B16" s="45"/>
      <c r="C16" s="44"/>
      <c r="D16" s="43"/>
      <c r="E16" s="35"/>
      <c r="F16" s="43"/>
      <c r="G16" s="7"/>
      <c r="H16" s="19"/>
      <c r="I16" s="45"/>
      <c r="J16" s="8"/>
      <c r="K16" s="43"/>
      <c r="L16" s="52"/>
      <c r="M16" s="52"/>
      <c r="N16" s="17"/>
      <c r="O16" s="45"/>
    </row>
    <row r="17" s="40" customFormat="1" ht="17.25" spans="1:15">
      <c r="A17" s="4"/>
      <c r="B17" s="45"/>
      <c r="C17" s="44"/>
      <c r="D17" s="43"/>
      <c r="E17" s="35"/>
      <c r="F17" s="43"/>
      <c r="G17" s="7"/>
      <c r="H17" s="19"/>
      <c r="I17" s="45"/>
      <c r="J17" s="8"/>
      <c r="K17" s="43"/>
      <c r="L17" s="52"/>
      <c r="M17" s="52"/>
      <c r="N17" s="52"/>
      <c r="O17" s="45"/>
    </row>
    <row r="18" s="40" customFormat="1" ht="17.25" spans="1:15">
      <c r="A18" s="45"/>
      <c r="B18" s="45"/>
      <c r="C18" s="44"/>
      <c r="D18" s="45"/>
      <c r="E18" s="35"/>
      <c r="F18" s="43"/>
      <c r="G18" s="45"/>
      <c r="H18" s="45"/>
      <c r="I18" s="45"/>
      <c r="J18" s="45"/>
      <c r="K18" s="45"/>
      <c r="L18" s="49"/>
      <c r="M18" s="49"/>
      <c r="N18" s="49"/>
      <c r="O18" s="45"/>
    </row>
    <row r="19" s="40" customFormat="1" ht="17.25" spans="1:15">
      <c r="A19" s="45"/>
      <c r="B19" s="45"/>
      <c r="C19" s="44"/>
      <c r="D19" s="45"/>
      <c r="E19" s="35"/>
      <c r="F19" s="43"/>
      <c r="G19" s="45"/>
      <c r="H19" s="45"/>
      <c r="I19" s="45"/>
      <c r="J19" s="45"/>
      <c r="K19" s="45"/>
      <c r="L19" s="49"/>
      <c r="M19" s="49"/>
      <c r="N19" s="49"/>
      <c r="O19" s="45"/>
    </row>
    <row r="20" s="40" customFormat="1" ht="16.5" spans="1:15">
      <c r="A20" s="45"/>
      <c r="B20" s="45"/>
      <c r="C20" s="44"/>
      <c r="D20" s="45"/>
      <c r="E20" s="45"/>
      <c r="F20" s="43"/>
      <c r="G20" s="45"/>
      <c r="H20" s="45"/>
      <c r="I20" s="45"/>
      <c r="J20" s="45"/>
      <c r="K20" s="45"/>
      <c r="L20" s="49"/>
      <c r="M20" s="49"/>
      <c r="N20" s="49"/>
      <c r="O20" s="45"/>
    </row>
    <row r="21" s="40" customFormat="1" ht="16.5" spans="1:15">
      <c r="A21" s="45"/>
      <c r="B21" s="45"/>
      <c r="C21" s="44"/>
      <c r="D21" s="45"/>
      <c r="E21" s="45"/>
      <c r="F21" s="43"/>
      <c r="G21" s="45"/>
      <c r="H21" s="45"/>
      <c r="I21" s="45"/>
      <c r="J21" s="45"/>
      <c r="K21" s="45"/>
      <c r="L21" s="49"/>
      <c r="M21" s="49"/>
      <c r="N21" s="49"/>
      <c r="O21" s="45"/>
    </row>
    <row r="22" s="40" customFormat="1" ht="16.5" spans="1:15">
      <c r="A22" s="45"/>
      <c r="B22" s="45"/>
      <c r="C22" s="44"/>
      <c r="D22" s="45"/>
      <c r="E22" s="45"/>
      <c r="F22" s="45"/>
      <c r="G22" s="45"/>
      <c r="H22" s="45"/>
      <c r="I22" s="45"/>
      <c r="J22" s="45"/>
      <c r="K22" s="45"/>
      <c r="L22" s="49"/>
      <c r="M22" s="49"/>
      <c r="N22" s="49"/>
      <c r="O22" s="45"/>
    </row>
  </sheetData>
  <mergeCells count="1">
    <mergeCell ref="A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13" workbookViewId="0">
      <selection activeCell="L14" sqref="L14:N14"/>
    </sheetView>
  </sheetViews>
  <sheetFormatPr defaultColWidth="9" defaultRowHeight="13.5"/>
  <cols>
    <col min="3" max="3" width="18.75" style="25" customWidth="1"/>
    <col min="4" max="4" width="8.375" customWidth="1"/>
    <col min="5" max="5" width="12.375" customWidth="1"/>
    <col min="6" max="6" width="23.125" customWidth="1"/>
    <col min="9" max="9" width="10.625" customWidth="1"/>
    <col min="12" max="13" width="9" style="51"/>
    <col min="14" max="14" width="9.125" style="51"/>
  </cols>
  <sheetData>
    <row r="1" s="1" customFormat="1" ht="38" customHeight="1" spans="1:15">
      <c r="A1" s="2" t="s">
        <v>78</v>
      </c>
      <c r="B1" s="2"/>
      <c r="C1" s="26"/>
      <c r="D1" s="2"/>
      <c r="E1" s="3"/>
      <c r="F1" s="2"/>
      <c r="G1" s="2"/>
      <c r="H1" s="2"/>
      <c r="I1" s="2"/>
      <c r="J1" s="2"/>
      <c r="K1" s="2"/>
      <c r="L1" s="15"/>
      <c r="M1" s="15"/>
      <c r="N1" s="15"/>
      <c r="O1" s="2"/>
    </row>
    <row r="2" s="1" customFormat="1" ht="35" customHeight="1" spans="1:15">
      <c r="A2" s="4" t="s">
        <v>1</v>
      </c>
      <c r="B2" s="5" t="s">
        <v>2</v>
      </c>
      <c r="C2" s="42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8" t="s">
        <v>9</v>
      </c>
      <c r="J2" s="8" t="s">
        <v>10</v>
      </c>
      <c r="K2" s="16" t="s">
        <v>11</v>
      </c>
      <c r="L2" s="38" t="s">
        <v>12</v>
      </c>
      <c r="M2" s="38" t="s">
        <v>13</v>
      </c>
      <c r="N2" s="38" t="s">
        <v>14</v>
      </c>
      <c r="O2" s="8" t="s">
        <v>15</v>
      </c>
    </row>
    <row r="3" s="39" customFormat="1" ht="19" customHeight="1" spans="1:15">
      <c r="A3" s="4">
        <f>ROW()-2</f>
        <v>1</v>
      </c>
      <c r="B3" s="9" t="s">
        <v>16</v>
      </c>
      <c r="C3" s="42" t="s">
        <v>17</v>
      </c>
      <c r="D3" s="10" t="s">
        <v>18</v>
      </c>
      <c r="E3" s="35">
        <v>44378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9" t="s">
        <v>20</v>
      </c>
      <c r="I3" s="8"/>
      <c r="J3" s="8" t="s">
        <v>21</v>
      </c>
      <c r="K3" s="8">
        <v>31</v>
      </c>
      <c r="L3" s="17">
        <v>59</v>
      </c>
      <c r="M3" s="17">
        <f>K3*1</f>
        <v>31</v>
      </c>
      <c r="N3" s="17">
        <f>L3+M3</f>
        <v>90</v>
      </c>
      <c r="O3" s="17"/>
    </row>
    <row r="4" s="39" customFormat="1" ht="19" customHeight="1" spans="1:15">
      <c r="A4" s="4">
        <f>ROW()-2</f>
        <v>2</v>
      </c>
      <c r="B4" s="9" t="s">
        <v>22</v>
      </c>
      <c r="C4" s="42" t="s">
        <v>17</v>
      </c>
      <c r="D4" s="10" t="s">
        <v>18</v>
      </c>
      <c r="E4" s="35">
        <v>44378</v>
      </c>
      <c r="F4" s="7" t="s">
        <v>23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9" t="s">
        <v>20</v>
      </c>
      <c r="I4" s="8"/>
      <c r="J4" s="8" t="s">
        <v>21</v>
      </c>
      <c r="K4" s="8">
        <v>31</v>
      </c>
      <c r="L4" s="17">
        <v>59</v>
      </c>
      <c r="M4" s="17">
        <f>K4*1</f>
        <v>31</v>
      </c>
      <c r="N4" s="17">
        <f>L4+M4</f>
        <v>90</v>
      </c>
      <c r="O4" s="17"/>
    </row>
    <row r="5" s="39" customFormat="1" ht="19" customHeight="1" spans="1:15">
      <c r="A5" s="4">
        <f>ROW()-2</f>
        <v>3</v>
      </c>
      <c r="B5" s="9" t="s">
        <v>24</v>
      </c>
      <c r="C5" s="42" t="s">
        <v>17</v>
      </c>
      <c r="D5" s="10" t="s">
        <v>18</v>
      </c>
      <c r="E5" s="35">
        <v>44378</v>
      </c>
      <c r="F5" s="7" t="s">
        <v>25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9" t="s">
        <v>20</v>
      </c>
      <c r="I5" s="8"/>
      <c r="J5" s="8" t="s">
        <v>21</v>
      </c>
      <c r="K5" s="8">
        <v>31</v>
      </c>
      <c r="L5" s="17">
        <v>59</v>
      </c>
      <c r="M5" s="17">
        <f>K5*1</f>
        <v>31</v>
      </c>
      <c r="N5" s="17">
        <f>L5+M5</f>
        <v>90</v>
      </c>
      <c r="O5" s="17"/>
    </row>
    <row r="6" s="39" customFormat="1" ht="19" customHeight="1" spans="1:15">
      <c r="A6" s="4">
        <f>ROW()-2</f>
        <v>4</v>
      </c>
      <c r="B6" s="9" t="s">
        <v>26</v>
      </c>
      <c r="C6" s="42" t="s">
        <v>17</v>
      </c>
      <c r="D6" s="10" t="s">
        <v>18</v>
      </c>
      <c r="E6" s="35">
        <v>44378</v>
      </c>
      <c r="F6" s="7" t="s">
        <v>27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9" t="s">
        <v>20</v>
      </c>
      <c r="I6" s="8"/>
      <c r="J6" s="8" t="s">
        <v>21</v>
      </c>
      <c r="K6" s="8">
        <v>31</v>
      </c>
      <c r="L6" s="17">
        <v>59</v>
      </c>
      <c r="M6" s="17">
        <f>K6*1</f>
        <v>31</v>
      </c>
      <c r="N6" s="17">
        <f>L6+M6</f>
        <v>90</v>
      </c>
      <c r="O6" s="17"/>
    </row>
    <row r="7" s="40" customFormat="1" ht="17.25" spans="1:15">
      <c r="A7" s="4">
        <f t="shared" ref="A7:A17" si="0">ROW()-2</f>
        <v>5</v>
      </c>
      <c r="B7" s="43" t="s">
        <v>28</v>
      </c>
      <c r="C7" s="42" t="s">
        <v>17</v>
      </c>
      <c r="D7" s="43" t="s">
        <v>18</v>
      </c>
      <c r="E7" s="35">
        <v>44378</v>
      </c>
      <c r="F7" s="43" t="s">
        <v>29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9" t="s">
        <v>20</v>
      </c>
      <c r="I7" s="45"/>
      <c r="J7" s="8" t="s">
        <v>21</v>
      </c>
      <c r="K7" s="43">
        <f t="shared" ref="K7:K17" si="1">DAY(EOMONTH(E7,0))-DAY(E7)+1</f>
        <v>31</v>
      </c>
      <c r="L7" s="17">
        <v>59</v>
      </c>
      <c r="M7" s="52">
        <f t="shared" ref="M7:M14" si="2">K7*1</f>
        <v>31</v>
      </c>
      <c r="N7" s="17">
        <f t="shared" ref="N7:N14" si="3">L7+M7</f>
        <v>90</v>
      </c>
      <c r="O7" s="45"/>
    </row>
    <row r="8" s="40" customFormat="1" ht="17.25" spans="1:15">
      <c r="A8" s="4">
        <f t="shared" si="0"/>
        <v>6</v>
      </c>
      <c r="B8" s="43" t="s">
        <v>71</v>
      </c>
      <c r="C8" s="42" t="s">
        <v>17</v>
      </c>
      <c r="D8" s="43" t="s">
        <v>33</v>
      </c>
      <c r="E8" s="35">
        <v>44378</v>
      </c>
      <c r="F8" s="43" t="s">
        <v>72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9" t="s">
        <v>20</v>
      </c>
      <c r="I8" s="45"/>
      <c r="J8" s="8" t="s">
        <v>21</v>
      </c>
      <c r="K8" s="43">
        <f t="shared" si="1"/>
        <v>31</v>
      </c>
      <c r="L8" s="17">
        <v>59</v>
      </c>
      <c r="M8" s="52">
        <f t="shared" si="2"/>
        <v>31</v>
      </c>
      <c r="N8" s="17">
        <f t="shared" si="3"/>
        <v>90</v>
      </c>
      <c r="O8" s="45"/>
    </row>
    <row r="9" s="40" customFormat="1" ht="17.25" spans="1:15">
      <c r="A9" s="4">
        <f t="shared" si="0"/>
        <v>7</v>
      </c>
      <c r="B9" s="43" t="s">
        <v>30</v>
      </c>
      <c r="C9" s="42" t="s">
        <v>17</v>
      </c>
      <c r="D9" s="43" t="s">
        <v>18</v>
      </c>
      <c r="E9" s="35">
        <v>44378</v>
      </c>
      <c r="F9" s="43" t="s">
        <v>31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9" t="s">
        <v>20</v>
      </c>
      <c r="I9" s="45"/>
      <c r="J9" s="8" t="s">
        <v>21</v>
      </c>
      <c r="K9" s="43">
        <f t="shared" si="1"/>
        <v>31</v>
      </c>
      <c r="L9" s="17">
        <v>59</v>
      </c>
      <c r="M9" s="52">
        <f t="shared" si="2"/>
        <v>31</v>
      </c>
      <c r="N9" s="17">
        <f t="shared" si="3"/>
        <v>90</v>
      </c>
      <c r="O9" s="45"/>
    </row>
    <row r="10" s="40" customFormat="1" ht="17.25" spans="1:15">
      <c r="A10" s="4">
        <f t="shared" si="0"/>
        <v>8</v>
      </c>
      <c r="B10" s="43" t="s">
        <v>32</v>
      </c>
      <c r="C10" s="42" t="s">
        <v>17</v>
      </c>
      <c r="D10" s="43" t="s">
        <v>33</v>
      </c>
      <c r="E10" s="35">
        <v>44378</v>
      </c>
      <c r="F10" s="43" t="s">
        <v>34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9" t="s">
        <v>20</v>
      </c>
      <c r="I10" s="45"/>
      <c r="J10" s="8" t="s">
        <v>21</v>
      </c>
      <c r="K10" s="43">
        <f t="shared" si="1"/>
        <v>31</v>
      </c>
      <c r="L10" s="17">
        <v>59</v>
      </c>
      <c r="M10" s="52">
        <f t="shared" si="2"/>
        <v>31</v>
      </c>
      <c r="N10" s="17">
        <f t="shared" si="3"/>
        <v>90</v>
      </c>
      <c r="O10" s="45"/>
    </row>
    <row r="11" s="40" customFormat="1" ht="17.25" spans="1:15">
      <c r="A11" s="4">
        <f t="shared" si="0"/>
        <v>9</v>
      </c>
      <c r="B11" s="43" t="s">
        <v>35</v>
      </c>
      <c r="C11" s="42" t="s">
        <v>17</v>
      </c>
      <c r="D11" s="43" t="s">
        <v>18</v>
      </c>
      <c r="E11" s="35">
        <v>44378</v>
      </c>
      <c r="F11" s="62" t="s">
        <v>36</v>
      </c>
      <c r="G11" s="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9" t="s">
        <v>20</v>
      </c>
      <c r="I11" s="45"/>
      <c r="J11" s="8" t="s">
        <v>21</v>
      </c>
      <c r="K11" s="43">
        <f t="shared" si="1"/>
        <v>31</v>
      </c>
      <c r="L11" s="17">
        <v>59</v>
      </c>
      <c r="M11" s="52">
        <f t="shared" si="2"/>
        <v>31</v>
      </c>
      <c r="N11" s="17">
        <f t="shared" si="3"/>
        <v>90</v>
      </c>
      <c r="O11" s="45"/>
    </row>
    <row r="12" s="40" customFormat="1" ht="17.25" spans="1:15">
      <c r="A12" s="4">
        <f t="shared" si="0"/>
        <v>10</v>
      </c>
      <c r="B12" s="43" t="s">
        <v>79</v>
      </c>
      <c r="C12" s="44" t="s">
        <v>80</v>
      </c>
      <c r="D12" s="43" t="s">
        <v>18</v>
      </c>
      <c r="E12" s="35">
        <v>44378</v>
      </c>
      <c r="F12" s="62" t="s">
        <v>81</v>
      </c>
      <c r="G12" s="7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9" t="s">
        <v>20</v>
      </c>
      <c r="I12" s="45"/>
      <c r="J12" s="8" t="s">
        <v>21</v>
      </c>
      <c r="K12" s="43">
        <f t="shared" si="1"/>
        <v>31</v>
      </c>
      <c r="L12" s="17">
        <v>59</v>
      </c>
      <c r="M12" s="52">
        <f t="shared" si="2"/>
        <v>31</v>
      </c>
      <c r="N12" s="17">
        <f t="shared" si="3"/>
        <v>90</v>
      </c>
      <c r="O12" s="45"/>
    </row>
    <row r="13" s="40" customFormat="1" ht="17.25" spans="1:15">
      <c r="A13" s="4">
        <f t="shared" si="0"/>
        <v>11</v>
      </c>
      <c r="B13" s="43" t="s">
        <v>82</v>
      </c>
      <c r="C13" s="44" t="s">
        <v>83</v>
      </c>
      <c r="D13" s="43" t="s">
        <v>18</v>
      </c>
      <c r="E13" s="35">
        <v>44379</v>
      </c>
      <c r="F13" s="62" t="s">
        <v>84</v>
      </c>
      <c r="G13" s="7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9" t="s">
        <v>20</v>
      </c>
      <c r="I13" s="45" t="s">
        <v>85</v>
      </c>
      <c r="J13" s="8" t="s">
        <v>21</v>
      </c>
      <c r="K13" s="43">
        <f t="shared" si="1"/>
        <v>30</v>
      </c>
      <c r="L13" s="52">
        <v>0</v>
      </c>
      <c r="M13" s="52">
        <v>0</v>
      </c>
      <c r="N13" s="17">
        <v>0</v>
      </c>
      <c r="O13" s="45"/>
    </row>
    <row r="14" s="40" customFormat="1" ht="17.25" spans="1:15">
      <c r="A14" s="4">
        <f t="shared" si="0"/>
        <v>12</v>
      </c>
      <c r="B14" s="43" t="s">
        <v>86</v>
      </c>
      <c r="C14" s="44" t="s">
        <v>65</v>
      </c>
      <c r="D14" s="43" t="s">
        <v>33</v>
      </c>
      <c r="E14" s="35">
        <v>44384</v>
      </c>
      <c r="F14" s="62" t="s">
        <v>87</v>
      </c>
      <c r="G14" s="7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9" t="s">
        <v>20</v>
      </c>
      <c r="I14" s="45"/>
      <c r="J14" s="8" t="s">
        <v>21</v>
      </c>
      <c r="K14" s="43">
        <f t="shared" si="1"/>
        <v>25</v>
      </c>
      <c r="L14" s="52">
        <f>K14*1.966</f>
        <v>49.15</v>
      </c>
      <c r="M14" s="52">
        <f>K14*1</f>
        <v>25</v>
      </c>
      <c r="N14" s="17">
        <f>L14+M14</f>
        <v>74.15</v>
      </c>
      <c r="O14" s="45"/>
    </row>
    <row r="15" s="40" customFormat="1" ht="17.25" spans="1:15">
      <c r="A15" s="4">
        <f t="shared" si="0"/>
        <v>13</v>
      </c>
      <c r="B15" s="43" t="s">
        <v>88</v>
      </c>
      <c r="C15" s="44" t="s">
        <v>17</v>
      </c>
      <c r="D15" s="43" t="s">
        <v>18</v>
      </c>
      <c r="E15" s="35">
        <v>44389</v>
      </c>
      <c r="F15" s="62" t="s">
        <v>89</v>
      </c>
      <c r="G15" s="7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9" t="s">
        <v>20</v>
      </c>
      <c r="I15" s="45" t="s">
        <v>90</v>
      </c>
      <c r="J15" s="8" t="s">
        <v>21</v>
      </c>
      <c r="K15" s="43">
        <f t="shared" si="1"/>
        <v>20</v>
      </c>
      <c r="L15" s="52">
        <v>0</v>
      </c>
      <c r="M15" s="52">
        <v>0</v>
      </c>
      <c r="N15" s="17">
        <f>L15+M15</f>
        <v>0</v>
      </c>
      <c r="O15" s="45"/>
    </row>
    <row r="16" s="40" customFormat="1" ht="17.25" spans="1:15">
      <c r="A16" s="4">
        <f t="shared" si="0"/>
        <v>14</v>
      </c>
      <c r="B16" s="43" t="s">
        <v>91</v>
      </c>
      <c r="C16" s="44" t="s">
        <v>65</v>
      </c>
      <c r="D16" s="43" t="s">
        <v>33</v>
      </c>
      <c r="E16" s="35">
        <v>44390</v>
      </c>
      <c r="F16" s="62" t="s">
        <v>92</v>
      </c>
      <c r="G16" s="7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9" t="s">
        <v>20</v>
      </c>
      <c r="I16" s="45"/>
      <c r="J16" s="8" t="s">
        <v>21</v>
      </c>
      <c r="K16" s="43">
        <f t="shared" si="1"/>
        <v>19</v>
      </c>
      <c r="L16" s="52">
        <f>K16*1.966</f>
        <v>37.354</v>
      </c>
      <c r="M16" s="52">
        <f>K16*1</f>
        <v>19</v>
      </c>
      <c r="N16" s="17">
        <f>L16+M16</f>
        <v>56.354</v>
      </c>
      <c r="O16" s="45"/>
    </row>
    <row r="17" s="40" customFormat="1" ht="17.25" spans="1:15">
      <c r="A17" s="4">
        <f t="shared" si="0"/>
        <v>15</v>
      </c>
      <c r="B17" s="43" t="s">
        <v>93</v>
      </c>
      <c r="C17" s="44" t="s">
        <v>65</v>
      </c>
      <c r="D17" s="43" t="s">
        <v>33</v>
      </c>
      <c r="E17" s="35">
        <v>44403</v>
      </c>
      <c r="F17" s="62" t="s">
        <v>94</v>
      </c>
      <c r="G17" s="7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9" t="s">
        <v>20</v>
      </c>
      <c r="I17" s="45" t="s">
        <v>95</v>
      </c>
      <c r="J17" s="8" t="s">
        <v>21</v>
      </c>
      <c r="K17" s="43">
        <f t="shared" si="1"/>
        <v>6</v>
      </c>
      <c r="L17" s="52">
        <v>0</v>
      </c>
      <c r="M17" s="52">
        <v>0</v>
      </c>
      <c r="N17" s="52">
        <v>0</v>
      </c>
      <c r="O17" s="45"/>
    </row>
    <row r="18" s="40" customFormat="1" ht="17.25" spans="1:15">
      <c r="A18" s="45"/>
      <c r="B18" s="45" t="s">
        <v>69</v>
      </c>
      <c r="C18" s="44"/>
      <c r="D18" s="45"/>
      <c r="E18" s="35"/>
      <c r="F18" s="43"/>
      <c r="G18" s="45"/>
      <c r="H18" s="45"/>
      <c r="I18" s="45"/>
      <c r="J18" s="45"/>
      <c r="K18" s="45"/>
      <c r="L18" s="49"/>
      <c r="M18" s="49"/>
      <c r="N18" s="49">
        <f>SUM(N3:N17)</f>
        <v>1030.504</v>
      </c>
      <c r="O18" s="45"/>
    </row>
    <row r="19" s="40" customFormat="1" ht="17.25" spans="1:15">
      <c r="A19" s="45"/>
      <c r="B19" s="45"/>
      <c r="C19" s="44"/>
      <c r="D19" s="45"/>
      <c r="E19" s="35"/>
      <c r="F19" s="43"/>
      <c r="G19" s="45"/>
      <c r="H19" s="45"/>
      <c r="I19" s="45"/>
      <c r="J19" s="45"/>
      <c r="K19" s="45"/>
      <c r="L19" s="49"/>
      <c r="M19" s="49"/>
      <c r="N19" s="49"/>
      <c r="O19" s="45"/>
    </row>
    <row r="20" s="40" customFormat="1" ht="16.5" spans="1:15">
      <c r="A20" s="45"/>
      <c r="B20" s="45"/>
      <c r="C20" s="44"/>
      <c r="D20" s="45"/>
      <c r="E20" s="45"/>
      <c r="F20" s="43"/>
      <c r="G20" s="45"/>
      <c r="H20" s="45"/>
      <c r="I20" s="45"/>
      <c r="J20" s="45"/>
      <c r="K20" s="45"/>
      <c r="L20" s="49"/>
      <c r="M20" s="49"/>
      <c r="N20" s="49"/>
      <c r="O20" s="45"/>
    </row>
    <row r="21" s="40" customFormat="1" ht="16.5" spans="1:15">
      <c r="A21" s="45"/>
      <c r="B21" s="45"/>
      <c r="C21" s="44"/>
      <c r="D21" s="45"/>
      <c r="E21" s="45"/>
      <c r="F21" s="43"/>
      <c r="G21" s="45"/>
      <c r="H21" s="45"/>
      <c r="I21" s="45"/>
      <c r="J21" s="45"/>
      <c r="K21" s="45"/>
      <c r="L21" s="49"/>
      <c r="M21" s="49"/>
      <c r="N21" s="49"/>
      <c r="O21" s="45"/>
    </row>
    <row r="22" s="40" customFormat="1" ht="16.5" spans="1:15">
      <c r="A22" s="45"/>
      <c r="B22" s="45"/>
      <c r="C22" s="44"/>
      <c r="D22" s="45"/>
      <c r="E22" s="45"/>
      <c r="F22" s="45"/>
      <c r="G22" s="45"/>
      <c r="H22" s="45"/>
      <c r="I22" s="45"/>
      <c r="J22" s="45"/>
      <c r="K22" s="45"/>
      <c r="L22" s="49"/>
      <c r="M22" s="49"/>
      <c r="N22" s="49"/>
      <c r="O22" s="45"/>
    </row>
  </sheetData>
  <mergeCells count="1">
    <mergeCell ref="A1:O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E22" sqref="E22"/>
    </sheetView>
  </sheetViews>
  <sheetFormatPr defaultColWidth="9" defaultRowHeight="13.5"/>
  <cols>
    <col min="3" max="3" width="18.75" style="25" customWidth="1"/>
    <col min="4" max="4" width="8.375" customWidth="1"/>
    <col min="5" max="5" width="12.375" customWidth="1"/>
    <col min="6" max="6" width="23.125" customWidth="1"/>
    <col min="9" max="9" width="10.625" customWidth="1"/>
    <col min="12" max="12" width="9.25" style="41"/>
    <col min="14" max="14" width="8.625" customWidth="1"/>
  </cols>
  <sheetData>
    <row r="1" s="1" customFormat="1" ht="38" customHeight="1" spans="1:15">
      <c r="A1" s="2" t="s">
        <v>96</v>
      </c>
      <c r="B1" s="2"/>
      <c r="C1" s="26"/>
      <c r="D1" s="2"/>
      <c r="E1" s="3"/>
      <c r="F1" s="2"/>
      <c r="G1" s="2"/>
      <c r="H1" s="2"/>
      <c r="I1" s="2"/>
      <c r="J1" s="2"/>
      <c r="K1" s="2"/>
      <c r="L1" s="46"/>
      <c r="M1" s="15"/>
      <c r="N1" s="15"/>
      <c r="O1" s="2"/>
    </row>
    <row r="2" s="1" customFormat="1" ht="35" customHeight="1" spans="1:15">
      <c r="A2" s="4" t="s">
        <v>1</v>
      </c>
      <c r="B2" s="5" t="s">
        <v>2</v>
      </c>
      <c r="C2" s="42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8" t="s">
        <v>9</v>
      </c>
      <c r="J2" s="8" t="s">
        <v>10</v>
      </c>
      <c r="K2" s="16" t="s">
        <v>11</v>
      </c>
      <c r="L2" s="47" t="s">
        <v>12</v>
      </c>
      <c r="M2" s="38" t="s">
        <v>13</v>
      </c>
      <c r="N2" s="38" t="s">
        <v>14</v>
      </c>
      <c r="O2" s="8" t="s">
        <v>15</v>
      </c>
    </row>
    <row r="3" s="39" customFormat="1" ht="19" customHeight="1" spans="1:15">
      <c r="A3" s="4">
        <f t="shared" ref="A3:A18" si="0">ROW()-2</f>
        <v>1</v>
      </c>
      <c r="B3" s="9" t="s">
        <v>16</v>
      </c>
      <c r="C3" s="42" t="s">
        <v>17</v>
      </c>
      <c r="D3" s="10" t="s">
        <v>18</v>
      </c>
      <c r="E3" s="35">
        <v>44348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9" t="s">
        <v>20</v>
      </c>
      <c r="I3" s="8"/>
      <c r="J3" s="8" t="s">
        <v>21</v>
      </c>
      <c r="K3" s="8">
        <v>30</v>
      </c>
      <c r="L3" s="23">
        <v>59</v>
      </c>
      <c r="M3" s="18">
        <f>K3*1</f>
        <v>30</v>
      </c>
      <c r="N3" s="17">
        <f>ROUND(L3+M3,2)</f>
        <v>89</v>
      </c>
      <c r="O3" s="17"/>
    </row>
    <row r="4" s="39" customFormat="1" ht="19" customHeight="1" spans="1:15">
      <c r="A4" s="4">
        <f t="shared" si="0"/>
        <v>2</v>
      </c>
      <c r="B4" s="9" t="s">
        <v>22</v>
      </c>
      <c r="C4" s="42" t="s">
        <v>17</v>
      </c>
      <c r="D4" s="10" t="s">
        <v>18</v>
      </c>
      <c r="E4" s="35">
        <v>44348</v>
      </c>
      <c r="F4" s="7" t="s">
        <v>23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9" t="s">
        <v>20</v>
      </c>
      <c r="I4" s="8"/>
      <c r="J4" s="8" t="s">
        <v>21</v>
      </c>
      <c r="K4" s="8">
        <v>30</v>
      </c>
      <c r="L4" s="23">
        <v>59</v>
      </c>
      <c r="M4" s="18">
        <f t="shared" ref="M4:M17" si="1">K4*1</f>
        <v>30</v>
      </c>
      <c r="N4" s="17">
        <f t="shared" ref="N4:N18" si="2">ROUND(L4+M4,2)</f>
        <v>89</v>
      </c>
      <c r="O4" s="17"/>
    </row>
    <row r="5" s="39" customFormat="1" ht="19" customHeight="1" spans="1:15">
      <c r="A5" s="4">
        <f t="shared" si="0"/>
        <v>3</v>
      </c>
      <c r="B5" s="9" t="s">
        <v>24</v>
      </c>
      <c r="C5" s="42" t="s">
        <v>17</v>
      </c>
      <c r="D5" s="10" t="s">
        <v>18</v>
      </c>
      <c r="E5" s="35">
        <v>44348</v>
      </c>
      <c r="F5" s="7" t="s">
        <v>25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9" t="s">
        <v>20</v>
      </c>
      <c r="I5" s="8"/>
      <c r="J5" s="8" t="s">
        <v>21</v>
      </c>
      <c r="K5" s="8">
        <v>30</v>
      </c>
      <c r="L5" s="23">
        <v>59</v>
      </c>
      <c r="M5" s="18">
        <f t="shared" si="1"/>
        <v>30</v>
      </c>
      <c r="N5" s="17">
        <f t="shared" si="2"/>
        <v>89</v>
      </c>
      <c r="O5" s="17"/>
    </row>
    <row r="6" s="39" customFormat="1" ht="19" customHeight="1" spans="1:15">
      <c r="A6" s="4">
        <f t="shared" si="0"/>
        <v>4</v>
      </c>
      <c r="B6" s="9" t="s">
        <v>26</v>
      </c>
      <c r="C6" s="42" t="s">
        <v>17</v>
      </c>
      <c r="D6" s="10" t="s">
        <v>18</v>
      </c>
      <c r="E6" s="35">
        <v>44348</v>
      </c>
      <c r="F6" s="7" t="s">
        <v>27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9" t="s">
        <v>20</v>
      </c>
      <c r="I6" s="8"/>
      <c r="J6" s="8" t="s">
        <v>21</v>
      </c>
      <c r="K6" s="8">
        <v>30</v>
      </c>
      <c r="L6" s="23">
        <v>59</v>
      </c>
      <c r="M6" s="18">
        <f t="shared" si="1"/>
        <v>30</v>
      </c>
      <c r="N6" s="17">
        <f t="shared" si="2"/>
        <v>89</v>
      </c>
      <c r="O6" s="17"/>
    </row>
    <row r="7" s="40" customFormat="1" ht="17.25" spans="1:15">
      <c r="A7" s="4">
        <f t="shared" si="0"/>
        <v>5</v>
      </c>
      <c r="B7" s="43" t="s">
        <v>97</v>
      </c>
      <c r="C7" s="44" t="s">
        <v>65</v>
      </c>
      <c r="D7" s="43" t="s">
        <v>33</v>
      </c>
      <c r="E7" s="35">
        <v>44349</v>
      </c>
      <c r="F7" s="63" t="s">
        <v>98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9" t="s">
        <v>20</v>
      </c>
      <c r="I7" s="8"/>
      <c r="J7" s="8" t="s">
        <v>21</v>
      </c>
      <c r="K7" s="43">
        <f t="shared" ref="K7:K17" si="3">DAY(EOMONTH(E7,0))-DAY(E7)+1</f>
        <v>29</v>
      </c>
      <c r="L7" s="48">
        <f>K7*1.966</f>
        <v>57.014</v>
      </c>
      <c r="M7" s="43">
        <f t="shared" si="1"/>
        <v>29</v>
      </c>
      <c r="N7" s="17">
        <f t="shared" si="2"/>
        <v>86.01</v>
      </c>
      <c r="O7" s="43"/>
    </row>
    <row r="8" s="40" customFormat="1" ht="17.25" spans="1:15">
      <c r="A8" s="4">
        <f t="shared" si="0"/>
        <v>6</v>
      </c>
      <c r="B8" s="43" t="s">
        <v>99</v>
      </c>
      <c r="C8" s="44" t="s">
        <v>100</v>
      </c>
      <c r="D8" s="43" t="s">
        <v>18</v>
      </c>
      <c r="E8" s="35">
        <v>44354</v>
      </c>
      <c r="F8" s="62" t="s">
        <v>101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9" t="s">
        <v>20</v>
      </c>
      <c r="I8" s="8" t="s">
        <v>102</v>
      </c>
      <c r="J8" s="8" t="s">
        <v>21</v>
      </c>
      <c r="K8" s="43">
        <v>0</v>
      </c>
      <c r="L8" s="48">
        <v>0</v>
      </c>
      <c r="M8" s="43">
        <v>0</v>
      </c>
      <c r="N8" s="17">
        <f t="shared" si="2"/>
        <v>0</v>
      </c>
      <c r="O8" s="45"/>
    </row>
    <row r="9" s="40" customFormat="1" ht="17.25" spans="1:15">
      <c r="A9" s="4">
        <f t="shared" si="0"/>
        <v>7</v>
      </c>
      <c r="B9" s="43" t="s">
        <v>103</v>
      </c>
      <c r="C9" s="44" t="s">
        <v>104</v>
      </c>
      <c r="D9" s="43" t="s">
        <v>33</v>
      </c>
      <c r="E9" s="35">
        <v>44363</v>
      </c>
      <c r="F9" s="43" t="s">
        <v>105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9" t="s">
        <v>20</v>
      </c>
      <c r="I9" s="45"/>
      <c r="J9" s="8" t="s">
        <v>21</v>
      </c>
      <c r="K9" s="43">
        <f t="shared" si="3"/>
        <v>15</v>
      </c>
      <c r="L9" s="48">
        <f t="shared" ref="L9:L17" si="4">K9*1.966</f>
        <v>29.49</v>
      </c>
      <c r="M9" s="43">
        <f t="shared" si="1"/>
        <v>15</v>
      </c>
      <c r="N9" s="17">
        <f t="shared" si="2"/>
        <v>44.49</v>
      </c>
      <c r="O9" s="45"/>
    </row>
    <row r="10" s="40" customFormat="1" ht="17.25" spans="1:15">
      <c r="A10" s="4">
        <f t="shared" si="0"/>
        <v>8</v>
      </c>
      <c r="B10" s="43" t="s">
        <v>28</v>
      </c>
      <c r="C10" s="42" t="s">
        <v>17</v>
      </c>
      <c r="D10" s="43" t="s">
        <v>18</v>
      </c>
      <c r="E10" s="35">
        <v>44368</v>
      </c>
      <c r="F10" s="43" t="s">
        <v>29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9" t="s">
        <v>20</v>
      </c>
      <c r="I10" s="45"/>
      <c r="J10" s="8" t="s">
        <v>21</v>
      </c>
      <c r="K10" s="43">
        <f t="shared" si="3"/>
        <v>10</v>
      </c>
      <c r="L10" s="48">
        <f t="shared" si="4"/>
        <v>19.66</v>
      </c>
      <c r="M10" s="43">
        <f t="shared" si="1"/>
        <v>10</v>
      </c>
      <c r="N10" s="17">
        <f t="shared" si="2"/>
        <v>29.66</v>
      </c>
      <c r="O10" s="45"/>
    </row>
    <row r="11" s="40" customFormat="1" ht="17.25" spans="1:15">
      <c r="A11" s="4">
        <f t="shared" si="0"/>
        <v>9</v>
      </c>
      <c r="B11" s="43" t="s">
        <v>71</v>
      </c>
      <c r="C11" s="42" t="s">
        <v>17</v>
      </c>
      <c r="D11" s="43" t="s">
        <v>33</v>
      </c>
      <c r="E11" s="35">
        <v>44368</v>
      </c>
      <c r="F11" s="43" t="s">
        <v>72</v>
      </c>
      <c r="G11" s="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9" t="s">
        <v>20</v>
      </c>
      <c r="I11" s="45"/>
      <c r="J11" s="8" t="s">
        <v>21</v>
      </c>
      <c r="K11" s="43">
        <f t="shared" si="3"/>
        <v>10</v>
      </c>
      <c r="L11" s="48">
        <f t="shared" si="4"/>
        <v>19.66</v>
      </c>
      <c r="M11" s="43">
        <f t="shared" si="1"/>
        <v>10</v>
      </c>
      <c r="N11" s="17">
        <f t="shared" si="2"/>
        <v>29.66</v>
      </c>
      <c r="O11" s="45"/>
    </row>
    <row r="12" s="40" customFormat="1" ht="17.25" spans="1:15">
      <c r="A12" s="4">
        <f t="shared" si="0"/>
        <v>10</v>
      </c>
      <c r="B12" s="43" t="s">
        <v>30</v>
      </c>
      <c r="C12" s="42" t="s">
        <v>17</v>
      </c>
      <c r="D12" s="43" t="s">
        <v>18</v>
      </c>
      <c r="E12" s="35">
        <v>44368</v>
      </c>
      <c r="F12" s="43" t="s">
        <v>31</v>
      </c>
      <c r="G12" s="7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9" t="s">
        <v>20</v>
      </c>
      <c r="I12" s="45"/>
      <c r="J12" s="8" t="s">
        <v>21</v>
      </c>
      <c r="K12" s="43">
        <f t="shared" si="3"/>
        <v>10</v>
      </c>
      <c r="L12" s="48">
        <f t="shared" si="4"/>
        <v>19.66</v>
      </c>
      <c r="M12" s="43">
        <f t="shared" si="1"/>
        <v>10</v>
      </c>
      <c r="N12" s="17">
        <f t="shared" si="2"/>
        <v>29.66</v>
      </c>
      <c r="O12" s="45"/>
    </row>
    <row r="13" s="40" customFormat="1" ht="17.25" spans="1:15">
      <c r="A13" s="4">
        <f t="shared" si="0"/>
        <v>11</v>
      </c>
      <c r="B13" s="43" t="s">
        <v>32</v>
      </c>
      <c r="C13" s="42" t="s">
        <v>17</v>
      </c>
      <c r="D13" s="43" t="s">
        <v>33</v>
      </c>
      <c r="E13" s="35">
        <v>44368</v>
      </c>
      <c r="F13" s="43" t="s">
        <v>34</v>
      </c>
      <c r="G13" s="7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9" t="s">
        <v>20</v>
      </c>
      <c r="I13" s="45"/>
      <c r="J13" s="8" t="s">
        <v>21</v>
      </c>
      <c r="K13" s="43">
        <f t="shared" si="3"/>
        <v>10</v>
      </c>
      <c r="L13" s="48">
        <f t="shared" si="4"/>
        <v>19.66</v>
      </c>
      <c r="M13" s="43">
        <f t="shared" si="1"/>
        <v>10</v>
      </c>
      <c r="N13" s="17">
        <f t="shared" si="2"/>
        <v>29.66</v>
      </c>
      <c r="O13" s="45"/>
    </row>
    <row r="14" s="40" customFormat="1" ht="17.25" spans="1:15">
      <c r="A14" s="4">
        <f t="shared" si="0"/>
        <v>12</v>
      </c>
      <c r="B14" s="43" t="s">
        <v>35</v>
      </c>
      <c r="C14" s="42" t="s">
        <v>17</v>
      </c>
      <c r="D14" s="43" t="s">
        <v>18</v>
      </c>
      <c r="E14" s="35">
        <v>44368</v>
      </c>
      <c r="F14" s="62" t="s">
        <v>36</v>
      </c>
      <c r="G14" s="7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9" t="s">
        <v>20</v>
      </c>
      <c r="I14" s="45"/>
      <c r="J14" s="8" t="s">
        <v>21</v>
      </c>
      <c r="K14" s="43">
        <f t="shared" si="3"/>
        <v>10</v>
      </c>
      <c r="L14" s="48">
        <f t="shared" si="4"/>
        <v>19.66</v>
      </c>
      <c r="M14" s="43">
        <f t="shared" si="1"/>
        <v>10</v>
      </c>
      <c r="N14" s="17">
        <f t="shared" si="2"/>
        <v>29.66</v>
      </c>
      <c r="O14" s="45"/>
    </row>
    <row r="15" s="40" customFormat="1" ht="17.25" spans="1:15">
      <c r="A15" s="4">
        <f t="shared" si="0"/>
        <v>13</v>
      </c>
      <c r="B15" s="43" t="s">
        <v>79</v>
      </c>
      <c r="C15" s="44" t="s">
        <v>80</v>
      </c>
      <c r="D15" s="45" t="s">
        <v>18</v>
      </c>
      <c r="E15" s="35">
        <v>44368</v>
      </c>
      <c r="F15" s="62" t="s">
        <v>81</v>
      </c>
      <c r="G15" s="7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9" t="s">
        <v>20</v>
      </c>
      <c r="I15" s="45"/>
      <c r="J15" s="8" t="s">
        <v>21</v>
      </c>
      <c r="K15" s="43">
        <f t="shared" si="3"/>
        <v>10</v>
      </c>
      <c r="L15" s="48">
        <f t="shared" si="4"/>
        <v>19.66</v>
      </c>
      <c r="M15" s="43">
        <f t="shared" si="1"/>
        <v>10</v>
      </c>
      <c r="N15" s="17">
        <f t="shared" si="2"/>
        <v>29.66</v>
      </c>
      <c r="O15" s="45"/>
    </row>
    <row r="16" s="40" customFormat="1" ht="17.25" spans="1:15">
      <c r="A16" s="4">
        <f t="shared" si="0"/>
        <v>14</v>
      </c>
      <c r="B16" s="43" t="s">
        <v>106</v>
      </c>
      <c r="C16" s="44" t="s">
        <v>65</v>
      </c>
      <c r="D16" s="45" t="s">
        <v>33</v>
      </c>
      <c r="E16" s="35">
        <v>44368</v>
      </c>
      <c r="F16" s="62" t="s">
        <v>107</v>
      </c>
      <c r="G16" s="7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9" t="s">
        <v>20</v>
      </c>
      <c r="I16" s="45"/>
      <c r="J16" s="8" t="s">
        <v>21</v>
      </c>
      <c r="K16" s="43">
        <f t="shared" si="3"/>
        <v>10</v>
      </c>
      <c r="L16" s="48">
        <f t="shared" si="4"/>
        <v>19.66</v>
      </c>
      <c r="M16" s="43">
        <f t="shared" si="1"/>
        <v>10</v>
      </c>
      <c r="N16" s="17">
        <f t="shared" si="2"/>
        <v>29.66</v>
      </c>
      <c r="O16" s="45"/>
    </row>
    <row r="17" s="40" customFormat="1" ht="17.25" spans="1:15">
      <c r="A17" s="4">
        <f t="shared" si="0"/>
        <v>15</v>
      </c>
      <c r="B17" s="43" t="s">
        <v>108</v>
      </c>
      <c r="C17" s="44" t="s">
        <v>65</v>
      </c>
      <c r="D17" s="45" t="s">
        <v>33</v>
      </c>
      <c r="E17" s="35">
        <v>44368</v>
      </c>
      <c r="F17" s="43" t="s">
        <v>109</v>
      </c>
      <c r="G17" s="7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9" t="s">
        <v>20</v>
      </c>
      <c r="I17" s="45"/>
      <c r="J17" s="8" t="s">
        <v>21</v>
      </c>
      <c r="K17" s="43">
        <f t="shared" si="3"/>
        <v>10</v>
      </c>
      <c r="L17" s="48">
        <f t="shared" si="4"/>
        <v>19.66</v>
      </c>
      <c r="M17" s="43">
        <f t="shared" si="1"/>
        <v>10</v>
      </c>
      <c r="N17" s="17">
        <f t="shared" si="2"/>
        <v>29.66</v>
      </c>
      <c r="O17" s="45"/>
    </row>
    <row r="18" s="40" customFormat="1" ht="17.25" spans="1:15">
      <c r="A18" s="4">
        <f t="shared" si="0"/>
        <v>16</v>
      </c>
      <c r="B18" s="43" t="s">
        <v>110</v>
      </c>
      <c r="C18" s="44" t="s">
        <v>65</v>
      </c>
      <c r="D18" s="45" t="s">
        <v>33</v>
      </c>
      <c r="E18" s="35">
        <v>44370</v>
      </c>
      <c r="F18" s="43" t="s">
        <v>111</v>
      </c>
      <c r="G18" s="7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9" t="s">
        <v>20</v>
      </c>
      <c r="I18" s="45" t="s">
        <v>112</v>
      </c>
      <c r="J18" s="8" t="s">
        <v>21</v>
      </c>
      <c r="K18" s="43">
        <v>0</v>
      </c>
      <c r="L18" s="48">
        <v>0</v>
      </c>
      <c r="M18" s="43">
        <v>0</v>
      </c>
      <c r="N18" s="17">
        <f t="shared" si="2"/>
        <v>0</v>
      </c>
      <c r="O18" s="45"/>
    </row>
    <row r="19" s="40" customFormat="1" ht="17.25" spans="1:15">
      <c r="A19" s="45"/>
      <c r="B19" s="45"/>
      <c r="C19" s="44"/>
      <c r="D19" s="45"/>
      <c r="E19" s="35"/>
      <c r="F19" s="43"/>
      <c r="G19" s="45"/>
      <c r="H19" s="45"/>
      <c r="I19" s="45"/>
      <c r="J19" s="45"/>
      <c r="K19" s="45">
        <f>SUM(K3:K18)</f>
        <v>244</v>
      </c>
      <c r="L19" s="45">
        <f>SUM(L3:L18)</f>
        <v>479.784</v>
      </c>
      <c r="M19" s="45">
        <f>SUM(M3:M18)</f>
        <v>244</v>
      </c>
      <c r="N19" s="49">
        <f>SUM(N3:N18)</f>
        <v>723.78</v>
      </c>
      <c r="O19" s="45"/>
    </row>
    <row r="20" s="40" customFormat="1" ht="17.25" spans="1:15">
      <c r="A20" s="45"/>
      <c r="B20" s="45"/>
      <c r="C20" s="44"/>
      <c r="D20" s="45"/>
      <c r="E20" s="35"/>
      <c r="F20" s="43"/>
      <c r="G20" s="45"/>
      <c r="H20" s="45"/>
      <c r="I20" s="45"/>
      <c r="J20" s="45"/>
      <c r="K20" s="45"/>
      <c r="L20" s="50"/>
      <c r="M20" s="45"/>
      <c r="N20" s="45"/>
      <c r="O20" s="45"/>
    </row>
    <row r="21" s="40" customFormat="1" ht="17.25" spans="1:15">
      <c r="A21" s="45"/>
      <c r="B21" s="45"/>
      <c r="C21" s="44"/>
      <c r="D21" s="45"/>
      <c r="E21" s="35"/>
      <c r="F21" s="43"/>
      <c r="G21" s="45"/>
      <c r="H21" s="45"/>
      <c r="I21" s="45"/>
      <c r="J21" s="45"/>
      <c r="K21" s="45"/>
      <c r="L21" s="50"/>
      <c r="M21" s="45"/>
      <c r="N21" s="45"/>
      <c r="O21" s="45"/>
    </row>
    <row r="22" s="40" customFormat="1" ht="17.25" spans="1:15">
      <c r="A22" s="45"/>
      <c r="B22" s="45"/>
      <c r="C22" s="44"/>
      <c r="D22" s="45"/>
      <c r="E22" s="35"/>
      <c r="F22" s="43"/>
      <c r="G22" s="45"/>
      <c r="H22" s="45"/>
      <c r="I22" s="45"/>
      <c r="J22" s="45"/>
      <c r="K22" s="45"/>
      <c r="L22" s="50"/>
      <c r="M22" s="45"/>
      <c r="N22" s="45"/>
      <c r="O22" s="45"/>
    </row>
    <row r="23" s="40" customFormat="1" ht="17.25" spans="1:15">
      <c r="A23" s="45"/>
      <c r="B23" s="45"/>
      <c r="C23" s="44"/>
      <c r="D23" s="45"/>
      <c r="E23" s="35"/>
      <c r="F23" s="43"/>
      <c r="G23" s="45"/>
      <c r="H23" s="45"/>
      <c r="I23" s="45"/>
      <c r="J23" s="45"/>
      <c r="K23" s="45"/>
      <c r="L23" s="50"/>
      <c r="M23" s="45"/>
      <c r="N23" s="45"/>
      <c r="O23" s="45"/>
    </row>
    <row r="24" s="40" customFormat="1" ht="17.25" spans="1:15">
      <c r="A24" s="45"/>
      <c r="B24" s="45"/>
      <c r="C24" s="44"/>
      <c r="D24" s="45"/>
      <c r="E24" s="35"/>
      <c r="F24" s="43"/>
      <c r="G24" s="45"/>
      <c r="H24" s="45"/>
      <c r="I24" s="45"/>
      <c r="J24" s="45"/>
      <c r="K24" s="45"/>
      <c r="L24" s="50"/>
      <c r="M24" s="45"/>
      <c r="N24" s="45"/>
      <c r="O24" s="45"/>
    </row>
    <row r="25" s="40" customFormat="1" ht="17.25" spans="1:15">
      <c r="A25" s="45"/>
      <c r="B25" s="45"/>
      <c r="C25" s="44"/>
      <c r="D25" s="45"/>
      <c r="E25" s="35"/>
      <c r="F25" s="43"/>
      <c r="G25" s="45"/>
      <c r="H25" s="45"/>
      <c r="I25" s="45"/>
      <c r="J25" s="45"/>
      <c r="K25" s="45"/>
      <c r="L25" s="50"/>
      <c r="M25" s="45"/>
      <c r="N25" s="45"/>
      <c r="O25" s="45"/>
    </row>
    <row r="26" s="40" customFormat="1" ht="16.5" spans="1:15">
      <c r="A26" s="45"/>
      <c r="B26" s="45"/>
      <c r="C26" s="44"/>
      <c r="D26" s="45"/>
      <c r="E26" s="45"/>
      <c r="F26" s="43"/>
      <c r="G26" s="45"/>
      <c r="H26" s="45"/>
      <c r="I26" s="45"/>
      <c r="J26" s="45"/>
      <c r="K26" s="45"/>
      <c r="L26" s="50"/>
      <c r="M26" s="45"/>
      <c r="N26" s="45"/>
      <c r="O26" s="45"/>
    </row>
    <row r="27" s="40" customFormat="1" ht="16.5" spans="1:15">
      <c r="A27" s="45"/>
      <c r="B27" s="45"/>
      <c r="C27" s="44"/>
      <c r="D27" s="45"/>
      <c r="E27" s="45"/>
      <c r="F27" s="43"/>
      <c r="G27" s="45"/>
      <c r="H27" s="45"/>
      <c r="I27" s="45"/>
      <c r="J27" s="45"/>
      <c r="K27" s="45"/>
      <c r="L27" s="50"/>
      <c r="M27" s="45"/>
      <c r="N27" s="45"/>
      <c r="O27" s="45"/>
    </row>
    <row r="28" s="40" customFormat="1" ht="16.5" spans="1:15">
      <c r="A28" s="45"/>
      <c r="B28" s="45"/>
      <c r="C28" s="44"/>
      <c r="D28" s="45"/>
      <c r="E28" s="45"/>
      <c r="F28" s="45"/>
      <c r="G28" s="45"/>
      <c r="H28" s="45"/>
      <c r="I28" s="45"/>
      <c r="J28" s="45"/>
      <c r="K28" s="45"/>
      <c r="L28" s="50"/>
      <c r="M28" s="45"/>
      <c r="N28" s="45"/>
      <c r="O28" s="45"/>
    </row>
  </sheetData>
  <mergeCells count="1">
    <mergeCell ref="A1:O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A5" workbookViewId="0">
      <selection activeCell="Q22" sqref="Q22"/>
    </sheetView>
  </sheetViews>
  <sheetFormatPr defaultColWidth="9" defaultRowHeight="13.5"/>
  <cols>
    <col min="3" max="3" width="12.375" customWidth="1"/>
    <col min="4" max="4" width="6.5" customWidth="1"/>
    <col min="5" max="5" width="12.875" customWidth="1"/>
    <col min="6" max="6" width="23.125" customWidth="1"/>
    <col min="7" max="7" width="17.25"/>
    <col min="9" max="9" width="12.125" customWidth="1"/>
    <col min="12" max="13" width="6.625" customWidth="1"/>
    <col min="14" max="14" width="8.625" customWidth="1"/>
  </cols>
  <sheetData>
    <row r="1" s="1" customFormat="1" ht="38" customHeight="1" spans="1:15">
      <c r="A1" s="2" t="s">
        <v>113</v>
      </c>
      <c r="B1" s="2"/>
      <c r="C1" s="2"/>
      <c r="D1" s="2"/>
      <c r="E1" s="3"/>
      <c r="F1" s="2"/>
      <c r="G1" s="2"/>
      <c r="H1" s="2"/>
      <c r="I1" s="2"/>
      <c r="J1" s="2"/>
      <c r="K1" s="2"/>
      <c r="L1" s="15"/>
      <c r="M1" s="15"/>
      <c r="N1" s="15"/>
      <c r="O1" s="2"/>
    </row>
    <row r="2" s="1" customFormat="1" ht="35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8" t="s">
        <v>9</v>
      </c>
      <c r="J2" s="8" t="s">
        <v>10</v>
      </c>
      <c r="K2" s="16" t="s">
        <v>11</v>
      </c>
      <c r="L2" s="38" t="s">
        <v>12</v>
      </c>
      <c r="M2" s="38" t="s">
        <v>13</v>
      </c>
      <c r="N2" s="38" t="s">
        <v>14</v>
      </c>
      <c r="O2" s="8" t="s">
        <v>15</v>
      </c>
    </row>
    <row r="3" s="1" customFormat="1" ht="19" customHeight="1" spans="1:15">
      <c r="A3" s="4">
        <f t="shared" ref="A3:A9" si="0">ROW()-2</f>
        <v>1</v>
      </c>
      <c r="B3" s="9" t="s">
        <v>16</v>
      </c>
      <c r="C3" s="5" t="s">
        <v>17</v>
      </c>
      <c r="D3" s="10" t="s">
        <v>18</v>
      </c>
      <c r="E3" s="11" t="s">
        <v>114</v>
      </c>
      <c r="F3" s="6" t="s">
        <v>19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9" t="s">
        <v>20</v>
      </c>
      <c r="I3" s="8"/>
      <c r="J3" s="8" t="s">
        <v>21</v>
      </c>
      <c r="K3" s="8">
        <v>31</v>
      </c>
      <c r="L3" s="18">
        <v>59</v>
      </c>
      <c r="M3" s="18">
        <f t="shared" ref="M3:M14" si="1">K3*1</f>
        <v>31</v>
      </c>
      <c r="N3" s="18">
        <f t="shared" ref="N3:N9" si="2">L3+M3</f>
        <v>90</v>
      </c>
      <c r="O3" s="17"/>
    </row>
    <row r="4" s="1" customFormat="1" ht="19" customHeight="1" spans="1:15">
      <c r="A4" s="4">
        <f t="shared" si="0"/>
        <v>2</v>
      </c>
      <c r="B4" s="9" t="s">
        <v>22</v>
      </c>
      <c r="C4" s="5" t="s">
        <v>17</v>
      </c>
      <c r="D4" s="10" t="s">
        <v>18</v>
      </c>
      <c r="E4" s="11" t="s">
        <v>114</v>
      </c>
      <c r="F4" s="7" t="s">
        <v>23</v>
      </c>
      <c r="G4" s="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9" t="s">
        <v>20</v>
      </c>
      <c r="I4" s="8"/>
      <c r="J4" s="8" t="s">
        <v>21</v>
      </c>
      <c r="K4" s="8">
        <v>31</v>
      </c>
      <c r="L4" s="18">
        <v>59</v>
      </c>
      <c r="M4" s="18">
        <f t="shared" si="1"/>
        <v>31</v>
      </c>
      <c r="N4" s="18">
        <f t="shared" si="2"/>
        <v>90</v>
      </c>
      <c r="O4" s="17"/>
    </row>
    <row r="5" s="1" customFormat="1" ht="19" customHeight="1" spans="1:15">
      <c r="A5" s="4">
        <f t="shared" si="0"/>
        <v>3</v>
      </c>
      <c r="B5" s="9" t="s">
        <v>24</v>
      </c>
      <c r="C5" s="5" t="s">
        <v>17</v>
      </c>
      <c r="D5" s="10" t="s">
        <v>18</v>
      </c>
      <c r="E5" s="11" t="s">
        <v>114</v>
      </c>
      <c r="F5" s="7" t="s">
        <v>25</v>
      </c>
      <c r="G5" s="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9" t="s">
        <v>20</v>
      </c>
      <c r="I5" s="8"/>
      <c r="J5" s="8" t="s">
        <v>21</v>
      </c>
      <c r="K5" s="8">
        <v>31</v>
      </c>
      <c r="L5" s="18">
        <v>59</v>
      </c>
      <c r="M5" s="18">
        <f t="shared" si="1"/>
        <v>31</v>
      </c>
      <c r="N5" s="18">
        <f t="shared" si="2"/>
        <v>90</v>
      </c>
      <c r="O5" s="17"/>
    </row>
    <row r="6" s="1" customFormat="1" ht="19" customHeight="1" spans="1:15">
      <c r="A6" s="4">
        <f t="shared" si="0"/>
        <v>4</v>
      </c>
      <c r="B6" s="9" t="s">
        <v>26</v>
      </c>
      <c r="C6" s="5" t="s">
        <v>17</v>
      </c>
      <c r="D6" s="10" t="s">
        <v>18</v>
      </c>
      <c r="E6" s="11" t="s">
        <v>114</v>
      </c>
      <c r="F6" s="7" t="s">
        <v>27</v>
      </c>
      <c r="G6" s="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9" t="s">
        <v>20</v>
      </c>
      <c r="I6" s="8"/>
      <c r="J6" s="8" t="s">
        <v>21</v>
      </c>
      <c r="K6" s="8">
        <v>31</v>
      </c>
      <c r="L6" s="18">
        <v>59</v>
      </c>
      <c r="M6" s="18">
        <f t="shared" si="1"/>
        <v>31</v>
      </c>
      <c r="N6" s="18">
        <f t="shared" si="2"/>
        <v>90</v>
      </c>
      <c r="O6" s="17"/>
    </row>
    <row r="7" s="1" customFormat="1" ht="19" customHeight="1" spans="1:15">
      <c r="A7" s="4">
        <f t="shared" si="0"/>
        <v>5</v>
      </c>
      <c r="B7" s="34" t="s">
        <v>115</v>
      </c>
      <c r="C7" s="5" t="s">
        <v>116</v>
      </c>
      <c r="D7" s="10" t="s">
        <v>18</v>
      </c>
      <c r="E7" s="11" t="s">
        <v>114</v>
      </c>
      <c r="F7" s="7" t="s">
        <v>117</v>
      </c>
      <c r="G7" s="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9" t="s">
        <v>20</v>
      </c>
      <c r="I7" s="8"/>
      <c r="J7" s="8" t="s">
        <v>21</v>
      </c>
      <c r="K7" s="8">
        <v>31</v>
      </c>
      <c r="L7" s="18">
        <v>59</v>
      </c>
      <c r="M7" s="18">
        <f t="shared" si="1"/>
        <v>31</v>
      </c>
      <c r="N7" s="18">
        <f t="shared" si="2"/>
        <v>90</v>
      </c>
      <c r="O7" s="17"/>
    </row>
    <row r="8" s="1" customFormat="1" ht="19" customHeight="1" spans="1:15">
      <c r="A8" s="4">
        <f t="shared" si="0"/>
        <v>6</v>
      </c>
      <c r="B8" s="9" t="s">
        <v>118</v>
      </c>
      <c r="C8" s="5" t="s">
        <v>116</v>
      </c>
      <c r="D8" s="10" t="s">
        <v>33</v>
      </c>
      <c r="E8" s="11" t="s">
        <v>114</v>
      </c>
      <c r="F8" s="7" t="s">
        <v>119</v>
      </c>
      <c r="G8" s="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9" t="s">
        <v>20</v>
      </c>
      <c r="I8" s="8"/>
      <c r="J8" s="8" t="s">
        <v>21</v>
      </c>
      <c r="K8" s="8">
        <v>31</v>
      </c>
      <c r="L8" s="18">
        <v>59</v>
      </c>
      <c r="M8" s="18">
        <f t="shared" si="1"/>
        <v>31</v>
      </c>
      <c r="N8" s="18">
        <f t="shared" si="2"/>
        <v>90</v>
      </c>
      <c r="O8" s="17"/>
    </row>
    <row r="9" s="1" customFormat="1" ht="19" customHeight="1" spans="1:15">
      <c r="A9" s="4">
        <f t="shared" si="0"/>
        <v>7</v>
      </c>
      <c r="B9" s="34" t="s">
        <v>120</v>
      </c>
      <c r="C9" s="5" t="s">
        <v>74</v>
      </c>
      <c r="D9" s="10" t="s">
        <v>18</v>
      </c>
      <c r="E9" s="11" t="s">
        <v>114</v>
      </c>
      <c r="F9" s="7" t="s">
        <v>121</v>
      </c>
      <c r="G9" s="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9" t="s">
        <v>20</v>
      </c>
      <c r="I9" s="8" t="s">
        <v>122</v>
      </c>
      <c r="J9" s="8" t="s">
        <v>21</v>
      </c>
      <c r="K9" s="8">
        <v>31</v>
      </c>
      <c r="L9" s="18">
        <v>59</v>
      </c>
      <c r="M9" s="18">
        <f t="shared" si="1"/>
        <v>31</v>
      </c>
      <c r="N9" s="18">
        <f t="shared" si="2"/>
        <v>90</v>
      </c>
      <c r="O9" s="17"/>
    </row>
    <row r="10" s="1" customFormat="1" ht="19" customHeight="1" spans="1:15">
      <c r="A10" s="4">
        <f t="shared" ref="A10:A25" si="3">ROW()-2</f>
        <v>8</v>
      </c>
      <c r="B10" s="34" t="s">
        <v>123</v>
      </c>
      <c r="C10" s="5" t="s">
        <v>116</v>
      </c>
      <c r="D10" s="10" t="s">
        <v>33</v>
      </c>
      <c r="E10" s="11" t="s">
        <v>114</v>
      </c>
      <c r="F10" s="7" t="s">
        <v>124</v>
      </c>
      <c r="G10" s="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9" t="s">
        <v>20</v>
      </c>
      <c r="I10" s="8"/>
      <c r="J10" s="8" t="s">
        <v>21</v>
      </c>
      <c r="K10" s="8">
        <v>31</v>
      </c>
      <c r="L10" s="18">
        <v>59</v>
      </c>
      <c r="M10" s="18">
        <f t="shared" si="1"/>
        <v>31</v>
      </c>
      <c r="N10" s="18">
        <f t="shared" ref="N10:N21" si="4">L10+M10</f>
        <v>90</v>
      </c>
      <c r="O10" s="17"/>
    </row>
    <row r="11" s="1" customFormat="1" ht="19" customHeight="1" spans="1:15">
      <c r="A11" s="4">
        <f t="shared" si="3"/>
        <v>9</v>
      </c>
      <c r="B11" s="28" t="s">
        <v>125</v>
      </c>
      <c r="C11" s="5" t="s">
        <v>74</v>
      </c>
      <c r="D11" s="10" t="s">
        <v>18</v>
      </c>
      <c r="E11" s="11" t="s">
        <v>114</v>
      </c>
      <c r="F11" s="7" t="s">
        <v>126</v>
      </c>
      <c r="G11" s="7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9" t="s">
        <v>20</v>
      </c>
      <c r="I11" s="8"/>
      <c r="J11" s="8" t="s">
        <v>21</v>
      </c>
      <c r="K11" s="8">
        <v>31</v>
      </c>
      <c r="L11" s="18">
        <v>59</v>
      </c>
      <c r="M11" s="18">
        <f t="shared" si="1"/>
        <v>31</v>
      </c>
      <c r="N11" s="18">
        <f t="shared" si="4"/>
        <v>90</v>
      </c>
      <c r="O11" s="17"/>
    </row>
    <row r="12" s="1" customFormat="1" ht="19" customHeight="1" spans="1:15">
      <c r="A12" s="4">
        <f t="shared" si="3"/>
        <v>10</v>
      </c>
      <c r="B12" s="28" t="s">
        <v>127</v>
      </c>
      <c r="C12" s="5" t="s">
        <v>74</v>
      </c>
      <c r="D12" s="10" t="s">
        <v>18</v>
      </c>
      <c r="E12" s="11" t="s">
        <v>114</v>
      </c>
      <c r="F12" s="7" t="s">
        <v>128</v>
      </c>
      <c r="G12" s="7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9" t="s">
        <v>20</v>
      </c>
      <c r="I12" s="8"/>
      <c r="J12" s="8" t="s">
        <v>21</v>
      </c>
      <c r="K12" s="8">
        <v>31</v>
      </c>
      <c r="L12" s="18">
        <v>59</v>
      </c>
      <c r="M12" s="18">
        <f t="shared" si="1"/>
        <v>31</v>
      </c>
      <c r="N12" s="18">
        <f t="shared" si="4"/>
        <v>90</v>
      </c>
      <c r="O12" s="17"/>
    </row>
    <row r="13" s="1" customFormat="1" ht="19" customHeight="1" spans="1:15">
      <c r="A13" s="4">
        <f t="shared" si="3"/>
        <v>11</v>
      </c>
      <c r="B13" s="28" t="s">
        <v>129</v>
      </c>
      <c r="C13" s="5" t="s">
        <v>104</v>
      </c>
      <c r="D13" s="10" t="s">
        <v>33</v>
      </c>
      <c r="E13" s="11" t="s">
        <v>114</v>
      </c>
      <c r="F13" s="7" t="s">
        <v>130</v>
      </c>
      <c r="G13" s="7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9" t="s">
        <v>20</v>
      </c>
      <c r="I13" s="8"/>
      <c r="J13" s="8" t="s">
        <v>21</v>
      </c>
      <c r="K13" s="8">
        <v>31</v>
      </c>
      <c r="L13" s="18">
        <v>59</v>
      </c>
      <c r="M13" s="18">
        <f t="shared" si="1"/>
        <v>31</v>
      </c>
      <c r="N13" s="18">
        <f t="shared" si="4"/>
        <v>90</v>
      </c>
      <c r="O13" s="17"/>
    </row>
    <row r="14" s="1" customFormat="1" ht="19" customHeight="1" spans="1:15">
      <c r="A14" s="4">
        <f t="shared" si="3"/>
        <v>12</v>
      </c>
      <c r="B14" s="28" t="s">
        <v>131</v>
      </c>
      <c r="C14" s="5" t="s">
        <v>116</v>
      </c>
      <c r="D14" s="10" t="s">
        <v>18</v>
      </c>
      <c r="E14" s="11" t="s">
        <v>114</v>
      </c>
      <c r="F14" s="7" t="s">
        <v>132</v>
      </c>
      <c r="G14" s="7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9" t="s">
        <v>20</v>
      </c>
      <c r="I14" s="8"/>
      <c r="J14" s="8" t="s">
        <v>21</v>
      </c>
      <c r="K14" s="8">
        <v>31</v>
      </c>
      <c r="L14" s="18">
        <v>59</v>
      </c>
      <c r="M14" s="18">
        <f t="shared" si="1"/>
        <v>31</v>
      </c>
      <c r="N14" s="18">
        <f t="shared" si="4"/>
        <v>90</v>
      </c>
      <c r="O14" s="17"/>
    </row>
    <row r="15" s="1" customFormat="1" ht="19" customHeight="1" spans="1:15">
      <c r="A15" s="4">
        <f t="shared" si="3"/>
        <v>13</v>
      </c>
      <c r="B15" s="28" t="s">
        <v>133</v>
      </c>
      <c r="C15" s="5" t="s">
        <v>104</v>
      </c>
      <c r="D15" s="10" t="s">
        <v>33</v>
      </c>
      <c r="E15" s="11" t="s">
        <v>134</v>
      </c>
      <c r="F15" s="63" t="s">
        <v>135</v>
      </c>
      <c r="G15" s="7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9" t="s">
        <v>20</v>
      </c>
      <c r="I15" s="8" t="s">
        <v>136</v>
      </c>
      <c r="J15" s="8" t="s">
        <v>21</v>
      </c>
      <c r="K15" s="8">
        <f t="shared" ref="K15:K20" si="5">DAY(EOMONTH(E15,0))-DAY(E15)+1</f>
        <v>27</v>
      </c>
      <c r="L15" s="17">
        <v>0</v>
      </c>
      <c r="M15" s="18">
        <v>0</v>
      </c>
      <c r="N15" s="18">
        <f t="shared" si="4"/>
        <v>0</v>
      </c>
      <c r="O15" s="17"/>
    </row>
    <row r="16" s="1" customFormat="1" ht="19" customHeight="1" spans="1:15">
      <c r="A16" s="4">
        <f t="shared" si="3"/>
        <v>14</v>
      </c>
      <c r="B16" s="28" t="s">
        <v>137</v>
      </c>
      <c r="C16" s="5" t="s">
        <v>74</v>
      </c>
      <c r="D16" s="10" t="str">
        <f>IF(MOD(MID(F16,17,1),2),"男","女")</f>
        <v>女</v>
      </c>
      <c r="E16" s="35">
        <v>44329</v>
      </c>
      <c r="F16" s="7" t="s">
        <v>138</v>
      </c>
      <c r="G16" s="7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9" t="s">
        <v>20</v>
      </c>
      <c r="I16" s="8" t="s">
        <v>139</v>
      </c>
      <c r="J16" s="8" t="s">
        <v>21</v>
      </c>
      <c r="K16" s="8">
        <f t="shared" si="5"/>
        <v>19</v>
      </c>
      <c r="L16" s="17">
        <v>0</v>
      </c>
      <c r="M16" s="18">
        <v>0</v>
      </c>
      <c r="N16" s="18">
        <f t="shared" si="4"/>
        <v>0</v>
      </c>
      <c r="O16" s="17"/>
    </row>
    <row r="17" s="1" customFormat="1" ht="19" customHeight="1" spans="1:15">
      <c r="A17" s="4">
        <f t="shared" si="3"/>
        <v>15</v>
      </c>
      <c r="B17" s="36" t="s">
        <v>140</v>
      </c>
      <c r="C17" s="5" t="s">
        <v>74</v>
      </c>
      <c r="D17" s="10" t="str">
        <f>IF(MOD(MID(F17,17,1),2),"男","女")</f>
        <v>女</v>
      </c>
      <c r="E17" s="35">
        <v>44329</v>
      </c>
      <c r="F17" s="7" t="s">
        <v>141</v>
      </c>
      <c r="G17" s="7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9" t="s">
        <v>20</v>
      </c>
      <c r="I17" s="8"/>
      <c r="J17" s="8" t="s">
        <v>21</v>
      </c>
      <c r="K17" s="8">
        <f t="shared" si="5"/>
        <v>19</v>
      </c>
      <c r="L17" s="17">
        <f>K17*1.966</f>
        <v>37.354</v>
      </c>
      <c r="M17" s="18">
        <f>K17*1</f>
        <v>19</v>
      </c>
      <c r="N17" s="18">
        <f t="shared" si="4"/>
        <v>56.354</v>
      </c>
      <c r="O17" s="17"/>
    </row>
    <row r="18" s="1" customFormat="1" ht="19" customHeight="1" spans="1:15">
      <c r="A18" s="4">
        <f t="shared" si="3"/>
        <v>16</v>
      </c>
      <c r="B18" s="28" t="s">
        <v>142</v>
      </c>
      <c r="C18" s="5" t="s">
        <v>74</v>
      </c>
      <c r="D18" s="10" t="str">
        <f>IF(MOD(MID(F18,17,1),2),"男","女")</f>
        <v>女</v>
      </c>
      <c r="E18" s="35">
        <v>44330</v>
      </c>
      <c r="F18" s="7" t="s">
        <v>143</v>
      </c>
      <c r="G18" s="7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9" t="s">
        <v>20</v>
      </c>
      <c r="I18" s="8"/>
      <c r="J18" s="8" t="s">
        <v>21</v>
      </c>
      <c r="K18" s="8">
        <f t="shared" si="5"/>
        <v>18</v>
      </c>
      <c r="L18" s="17">
        <f>K18*1.966</f>
        <v>35.388</v>
      </c>
      <c r="M18" s="18">
        <f t="shared" ref="M17:M21" si="6">K18*1</f>
        <v>18</v>
      </c>
      <c r="N18" s="18">
        <f t="shared" si="4"/>
        <v>53.388</v>
      </c>
      <c r="O18" s="17"/>
    </row>
    <row r="19" s="1" customFormat="1" ht="19" customHeight="1" spans="1:15">
      <c r="A19" s="4">
        <f t="shared" si="3"/>
        <v>17</v>
      </c>
      <c r="B19" s="36" t="s">
        <v>144</v>
      </c>
      <c r="C19" s="5" t="s">
        <v>74</v>
      </c>
      <c r="D19" s="10" t="str">
        <f>IF(MOD(MID(F19,17,1),2),"男","女")</f>
        <v>女</v>
      </c>
      <c r="E19" s="35">
        <v>44330</v>
      </c>
      <c r="F19" s="7" t="s">
        <v>145</v>
      </c>
      <c r="G19" s="7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9" t="s">
        <v>20</v>
      </c>
      <c r="I19" s="8"/>
      <c r="J19" s="8" t="s">
        <v>21</v>
      </c>
      <c r="K19" s="8">
        <f t="shared" si="5"/>
        <v>18</v>
      </c>
      <c r="L19" s="17">
        <f>K19*1.966</f>
        <v>35.388</v>
      </c>
      <c r="M19" s="18">
        <f t="shared" si="6"/>
        <v>18</v>
      </c>
      <c r="N19" s="18">
        <f t="shared" si="4"/>
        <v>53.388</v>
      </c>
      <c r="O19" s="17"/>
    </row>
    <row r="20" s="1" customFormat="1" ht="19" customHeight="1" spans="1:15">
      <c r="A20" s="4">
        <f t="shared" si="3"/>
        <v>18</v>
      </c>
      <c r="B20" s="28" t="s">
        <v>146</v>
      </c>
      <c r="C20" s="5" t="s">
        <v>74</v>
      </c>
      <c r="D20" s="10" t="str">
        <f>IF(MOD(MID(F20,17,1),2),"男","女")</f>
        <v>男</v>
      </c>
      <c r="E20" s="35">
        <v>44334</v>
      </c>
      <c r="F20" s="7" t="s">
        <v>147</v>
      </c>
      <c r="G20" s="7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9" t="s">
        <v>20</v>
      </c>
      <c r="I20" s="8" t="s">
        <v>148</v>
      </c>
      <c r="J20" s="8" t="s">
        <v>21</v>
      </c>
      <c r="K20" s="8">
        <f t="shared" si="5"/>
        <v>14</v>
      </c>
      <c r="L20" s="17">
        <v>0</v>
      </c>
      <c r="M20" s="18">
        <v>0</v>
      </c>
      <c r="N20" s="18">
        <f t="shared" si="4"/>
        <v>0</v>
      </c>
      <c r="O20" s="17"/>
    </row>
    <row r="21" s="1" customFormat="1" ht="19" customHeight="1" spans="1:15">
      <c r="A21" s="4">
        <f t="shared" si="3"/>
        <v>19</v>
      </c>
      <c r="B21" s="36" t="s">
        <v>149</v>
      </c>
      <c r="C21" s="5" t="s">
        <v>150</v>
      </c>
      <c r="D21" s="10" t="s">
        <v>18</v>
      </c>
      <c r="E21" s="35">
        <v>44317</v>
      </c>
      <c r="F21" s="7" t="s">
        <v>151</v>
      </c>
      <c r="G21" s="7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9" t="s">
        <v>20</v>
      </c>
      <c r="I21" s="8"/>
      <c r="J21" s="8" t="s">
        <v>21</v>
      </c>
      <c r="K21" s="8">
        <v>31</v>
      </c>
      <c r="L21" s="18">
        <v>59</v>
      </c>
      <c r="M21" s="18">
        <f t="shared" si="6"/>
        <v>31</v>
      </c>
      <c r="N21" s="18">
        <f t="shared" si="4"/>
        <v>90</v>
      </c>
      <c r="O21" s="18"/>
    </row>
    <row r="22" s="1" customFormat="1" ht="19" customHeight="1" spans="1:15">
      <c r="A22" s="4">
        <f t="shared" si="3"/>
        <v>20</v>
      </c>
      <c r="B22" s="28" t="s">
        <v>152</v>
      </c>
      <c r="C22" s="5" t="s">
        <v>104</v>
      </c>
      <c r="D22" s="10" t="s">
        <v>33</v>
      </c>
      <c r="E22" s="35">
        <v>44341</v>
      </c>
      <c r="F22" s="7" t="s">
        <v>153</v>
      </c>
      <c r="G22" s="7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9" t="s">
        <v>20</v>
      </c>
      <c r="I22" s="8" t="s">
        <v>154</v>
      </c>
      <c r="J22" s="8" t="s">
        <v>21</v>
      </c>
      <c r="K22" s="8">
        <v>6</v>
      </c>
      <c r="L22" s="18">
        <v>0</v>
      </c>
      <c r="M22" s="18">
        <v>0</v>
      </c>
      <c r="N22" s="18">
        <v>0</v>
      </c>
      <c r="O22" s="18"/>
    </row>
    <row r="23" s="1" customFormat="1" ht="19" customHeight="1" spans="1:15">
      <c r="A23" s="4">
        <f t="shared" si="3"/>
        <v>21</v>
      </c>
      <c r="B23" s="28" t="s">
        <v>155</v>
      </c>
      <c r="C23" s="5" t="s">
        <v>104</v>
      </c>
      <c r="D23" s="10" t="s">
        <v>33</v>
      </c>
      <c r="E23" s="35">
        <v>44341</v>
      </c>
      <c r="F23" s="7" t="s">
        <v>156</v>
      </c>
      <c r="G23" s="7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9" t="s">
        <v>20</v>
      </c>
      <c r="I23" s="8" t="s">
        <v>157</v>
      </c>
      <c r="J23" s="8" t="s">
        <v>21</v>
      </c>
      <c r="K23" s="8">
        <v>6</v>
      </c>
      <c r="L23" s="18">
        <v>0</v>
      </c>
      <c r="M23" s="18">
        <v>0</v>
      </c>
      <c r="N23" s="18">
        <v>0</v>
      </c>
      <c r="O23" s="18"/>
    </row>
    <row r="24" s="1" customFormat="1" ht="19" customHeight="1" spans="1:15">
      <c r="A24" s="4">
        <f t="shared" si="3"/>
        <v>22</v>
      </c>
      <c r="B24" s="28" t="s">
        <v>158</v>
      </c>
      <c r="C24" s="5" t="s">
        <v>104</v>
      </c>
      <c r="D24" s="10" t="s">
        <v>33</v>
      </c>
      <c r="E24" s="35"/>
      <c r="F24" s="7"/>
      <c r="G24" s="7"/>
      <c r="H24" s="19"/>
      <c r="I24" s="8"/>
      <c r="J24" s="8"/>
      <c r="K24" s="8"/>
      <c r="L24" s="18">
        <v>0</v>
      </c>
      <c r="M24" s="18">
        <v>0</v>
      </c>
      <c r="N24" s="18">
        <v>0</v>
      </c>
      <c r="O24" s="18"/>
    </row>
    <row r="25" s="1" customFormat="1" ht="19" customHeight="1" spans="1:15">
      <c r="A25" s="4">
        <f t="shared" si="3"/>
        <v>23</v>
      </c>
      <c r="B25" s="9" t="s">
        <v>41</v>
      </c>
      <c r="C25" s="5" t="s">
        <v>74</v>
      </c>
      <c r="D25" s="10" t="str">
        <f>IF(MOD(MID(F25,17,1),2),"男","女")</f>
        <v>女</v>
      </c>
      <c r="E25" s="35">
        <v>44342</v>
      </c>
      <c r="F25" s="7" t="s">
        <v>159</v>
      </c>
      <c r="G25" s="7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9" t="s">
        <v>20</v>
      </c>
      <c r="I25" s="8" t="s">
        <v>160</v>
      </c>
      <c r="J25" s="8" t="s">
        <v>21</v>
      </c>
      <c r="K25" s="8">
        <v>6</v>
      </c>
      <c r="L25" s="18">
        <v>0</v>
      </c>
      <c r="M25" s="18">
        <v>0</v>
      </c>
      <c r="N25" s="18">
        <v>0</v>
      </c>
      <c r="O25" s="18"/>
    </row>
    <row r="26" s="33" customFormat="1" ht="22" customHeight="1" spans="1:15">
      <c r="A26" s="37" t="s">
        <v>69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>
        <f>SUM(L3:L23)</f>
        <v>875.13</v>
      </c>
      <c r="M26" s="37">
        <f>SUM(M3:M23)</f>
        <v>458</v>
      </c>
      <c r="N26" s="37">
        <f>SUM(N3:N23)</f>
        <v>1333.13</v>
      </c>
      <c r="O26" s="37"/>
    </row>
  </sheetData>
  <mergeCells count="1">
    <mergeCell ref="A1:O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12月  </vt:lpstr>
      <vt:lpstr>11月 </vt:lpstr>
      <vt:lpstr>10月</vt:lpstr>
      <vt:lpstr>9月</vt:lpstr>
      <vt:lpstr>8月</vt:lpstr>
      <vt:lpstr>7月</vt:lpstr>
      <vt:lpstr>6月</vt:lpstr>
      <vt:lpstr>5月</vt:lpstr>
      <vt:lpstr>Sheet1</vt:lpstr>
      <vt:lpstr>4月</vt:lpstr>
      <vt:lpstr>3月</vt:lpstr>
      <vt:lpstr>2月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小虾米</cp:lastModifiedBy>
  <dcterms:created xsi:type="dcterms:W3CDTF">2021-04-28T07:24:00Z</dcterms:created>
  <dcterms:modified xsi:type="dcterms:W3CDTF">2021-12-01T02:28:03Z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EAC39A4D08984D2E8D71BC190B849BC4</vt:lpwstr>
  </property>
  <property fmtid="{D5CDD505-2E9C-101B-9397-08002B2CF9AE}" pid="3" name="KSOProductBuildVer">
    <vt:lpwstr>2052-11.1.0.11115</vt:lpwstr>
  </property>
  <property fmtid="{D5CDD505-2E9C-101B-9397-08002B2CF9AE}" pid="4" name="KSOReadingLayout">
    <vt:bool>true</vt:bool>
  </property>
</Properties>
</file>