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90" activeTab="5"/>
  </bookViews>
  <sheets>
    <sheet name="劳务费" sheetId="10" r:id="rId1"/>
    <sheet name="考勤" sheetId="9" r:id="rId2"/>
    <sheet name="其他" sheetId="12" r:id="rId3"/>
    <sheet name="车间扣款" sheetId="7" r:id="rId4"/>
    <sheet name="分类" sheetId="11" r:id="rId5"/>
    <sheet name="车补" sheetId="13" r:id="rId6"/>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xlnm._FilterDatabase" localSheetId="1" hidden="1">考勤!$A$1:$AP$82</definedName>
    <definedName name="_xlnm._FilterDatabase" localSheetId="0" hidden="1">劳务费!$A$1:$AB$34</definedName>
    <definedName name="_xlnm._FilterDatabase" localSheetId="3" hidden="1">车间扣款!$A$1:$D$1</definedName>
  </definedNames>
  <calcPr calcId="144525"/>
  <pivotCaches>
    <pivotCache cacheId="0" r:id="rId7"/>
  </pivotCaches>
</workbook>
</file>

<file path=xl/sharedStrings.xml><?xml version="1.0" encoding="utf-8"?>
<sst xmlns="http://schemas.openxmlformats.org/spreadsheetml/2006/main" count="438" uniqueCount="109">
  <si>
    <t>序号</t>
  </si>
  <si>
    <t>车间</t>
  </si>
  <si>
    <t>姓名</t>
  </si>
  <si>
    <t>入职时间</t>
  </si>
  <si>
    <t>出勤天数</t>
  </si>
  <si>
    <t>总工时</t>
  </si>
  <si>
    <t>工价</t>
  </si>
  <si>
    <t>试用期工时</t>
  </si>
  <si>
    <t>盘点工时</t>
  </si>
  <si>
    <t>其他</t>
  </si>
  <si>
    <t>车间扣款</t>
  </si>
  <si>
    <t>工资</t>
  </si>
  <si>
    <t>饭补</t>
  </si>
  <si>
    <t>工资合计</t>
  </si>
  <si>
    <t>备注</t>
  </si>
  <si>
    <t>喷涂车间</t>
  </si>
  <si>
    <t>卢静</t>
  </si>
  <si>
    <t>宿舍卫生奖励</t>
  </si>
  <si>
    <t>张立芹</t>
  </si>
  <si>
    <t>田淑娟</t>
  </si>
  <si>
    <t>杨琴丽</t>
  </si>
  <si>
    <t>张俊平</t>
  </si>
  <si>
    <t>注塑车间</t>
  </si>
  <si>
    <t>王保田</t>
  </si>
  <si>
    <t>后视镜缩水</t>
  </si>
  <si>
    <t>刘双</t>
  </si>
  <si>
    <t>张伟1</t>
  </si>
  <si>
    <t>女</t>
  </si>
  <si>
    <t>赵梅煜</t>
  </si>
  <si>
    <t>时晓冲</t>
  </si>
  <si>
    <t>张伟2</t>
  </si>
  <si>
    <t>滕志鹏</t>
  </si>
  <si>
    <t>组装车间</t>
  </si>
  <si>
    <t>左之正</t>
  </si>
  <si>
    <t>李烽杰</t>
  </si>
  <si>
    <t>冲压车间</t>
  </si>
  <si>
    <t>臧洪梅</t>
  </si>
  <si>
    <t>2021-11-29</t>
  </si>
  <si>
    <t>韩振芝</t>
  </si>
  <si>
    <t>骨架组装</t>
  </si>
  <si>
    <t>何香溯</t>
  </si>
  <si>
    <t>张风艳</t>
  </si>
  <si>
    <t>张成义</t>
  </si>
  <si>
    <t>张魁</t>
  </si>
  <si>
    <t>张洪亮</t>
  </si>
  <si>
    <t>梁秀文</t>
  </si>
  <si>
    <t>焊接车间</t>
  </si>
  <si>
    <t>贾启磊</t>
  </si>
  <si>
    <t>孙明明</t>
  </si>
  <si>
    <t>刘军</t>
  </si>
  <si>
    <t>2021-11-30</t>
  </si>
  <si>
    <t>冯书生</t>
  </si>
  <si>
    <t>陈洪义</t>
  </si>
  <si>
    <t>座椅车间</t>
  </si>
  <si>
    <t>石家林</t>
  </si>
  <si>
    <t>车补</t>
  </si>
  <si>
    <t>合计：</t>
  </si>
  <si>
    <t>说明：15天试用期工资为15/小时，转正之后18元/小时，整理现场、盘点等工时按照80%计算，饭补5元/天；临时工试用期2天，15元/小时，转正18元/小时</t>
  </si>
  <si>
    <t>编制：</t>
  </si>
  <si>
    <t>牟群</t>
  </si>
  <si>
    <t>审核：</t>
  </si>
  <si>
    <t xml:space="preserve">   河北光华荣昌汽车部件有限公司</t>
  </si>
  <si>
    <t>部门：</t>
  </si>
  <si>
    <t>应出勤天数：</t>
  </si>
  <si>
    <t>日期</t>
  </si>
  <si>
    <t>部门/车间</t>
  </si>
  <si>
    <t>餐补出勤</t>
  </si>
  <si>
    <t>出勤工时</t>
  </si>
  <si>
    <t>加班工时</t>
  </si>
  <si>
    <t>计薪工时</t>
  </si>
  <si>
    <t>出勤率</t>
  </si>
  <si>
    <t>状态</t>
  </si>
  <si>
    <t>本人签字</t>
  </si>
  <si>
    <t>用工形式</t>
  </si>
  <si>
    <t>白</t>
  </si>
  <si>
    <t>放</t>
  </si>
  <si>
    <t>休</t>
  </si>
  <si>
    <t>正常在职</t>
  </si>
  <si>
    <t>劳务田</t>
  </si>
  <si>
    <t>夜</t>
  </si>
  <si>
    <t>喷涂</t>
  </si>
  <si>
    <t>事</t>
  </si>
  <si>
    <t xml:space="preserve">    </t>
  </si>
  <si>
    <t>张伟（女）</t>
  </si>
  <si>
    <t>张伟（男）</t>
  </si>
  <si>
    <t>本月入职</t>
  </si>
  <si>
    <t>组装</t>
  </si>
  <si>
    <t>异常情况</t>
  </si>
  <si>
    <t>扣款金额</t>
  </si>
  <si>
    <t>合计</t>
  </si>
  <si>
    <t>考勤截图</t>
  </si>
  <si>
    <t>缺卡</t>
  </si>
  <si>
    <t>求和项:工资合计</t>
  </si>
  <si>
    <t>(空白)</t>
  </si>
  <si>
    <t>总计</t>
  </si>
  <si>
    <t>车牌号</t>
  </si>
  <si>
    <t>班组名称</t>
  </si>
  <si>
    <t>签到</t>
  </si>
  <si>
    <t>臧红梅</t>
  </si>
  <si>
    <t>冀J7159D</t>
  </si>
  <si>
    <t>冲压</t>
  </si>
  <si>
    <t>安全到岗</t>
  </si>
  <si>
    <t>√</t>
  </si>
  <si>
    <t>安全到家</t>
  </si>
  <si>
    <t>焊接骨架</t>
  </si>
  <si>
    <t>焊接摆件</t>
  </si>
  <si>
    <t>冀JX787</t>
  </si>
  <si>
    <t>冀J98J93</t>
  </si>
  <si>
    <t>备注；当日人员不够，车上人员会来回调动，不固定坐那辆车。</t>
  </si>
</sst>
</file>

<file path=xl/styles.xml><?xml version="1.0" encoding="utf-8"?>
<styleSheet xmlns="http://schemas.openxmlformats.org/spreadsheetml/2006/main">
  <numFmts count="10">
    <numFmt numFmtId="176" formatCode="aaa"/>
    <numFmt numFmtId="177" formatCode="0.00_ "/>
    <numFmt numFmtId="44" formatCode="_ &quot;￥&quot;* #,##0.00_ ;_ &quot;￥&quot;* \-#,##0.00_ ;_ &quot;￥&quot;* &quot;-&quot;??_ ;_ @_ "/>
    <numFmt numFmtId="178" formatCode="General&quot;年&quot;"/>
    <numFmt numFmtId="42" formatCode="_ &quot;￥&quot;* #,##0_ ;_ &quot;￥&quot;* \-#,##0_ ;_ &quot;￥&quot;* &quot;-&quot;_ ;_ @_ "/>
    <numFmt numFmtId="41" formatCode="_ * #,##0_ ;_ * \-#,##0_ ;_ * &quot;-&quot;_ ;_ @_ "/>
    <numFmt numFmtId="43" formatCode="_ * #,##0.00_ ;_ * \-#,##0.00_ ;_ * &quot;-&quot;??_ ;_ @_ "/>
    <numFmt numFmtId="179" formatCode="0.0"/>
    <numFmt numFmtId="180" formatCode="General&quot;月&quot;"/>
    <numFmt numFmtId="181" formatCode="yyyy/m/d;@"/>
  </numFmts>
  <fonts count="38">
    <font>
      <sz val="11"/>
      <color theme="1"/>
      <name val="宋体"/>
      <charset val="134"/>
      <scheme val="minor"/>
    </font>
    <font>
      <sz val="12"/>
      <name val="宋体"/>
      <charset val="134"/>
    </font>
    <font>
      <b/>
      <sz val="10"/>
      <name val="宋体"/>
      <charset val="134"/>
    </font>
    <font>
      <b/>
      <sz val="14"/>
      <name val="宋体"/>
      <charset val="134"/>
    </font>
    <font>
      <sz val="10"/>
      <name val="宋体"/>
      <charset val="134"/>
    </font>
    <font>
      <sz val="12"/>
      <name val="Arial"/>
      <family val="2"/>
      <charset val="0"/>
    </font>
    <font>
      <sz val="10"/>
      <color theme="1"/>
      <name val="宋体"/>
      <charset val="134"/>
    </font>
    <font>
      <b/>
      <sz val="10"/>
      <color theme="1"/>
      <name val="宋体"/>
      <charset val="134"/>
    </font>
    <font>
      <sz val="9"/>
      <color indexed="8"/>
      <name val="宋体"/>
      <charset val="134"/>
    </font>
    <font>
      <sz val="11"/>
      <color theme="1"/>
      <name val="微软雅黑"/>
      <charset val="134"/>
    </font>
    <font>
      <sz val="10"/>
      <color theme="1"/>
      <name val="微软雅黑"/>
      <charset val="134"/>
    </font>
    <font>
      <sz val="10"/>
      <color theme="1"/>
      <name val="宋体"/>
      <charset val="134"/>
      <scheme val="minor"/>
    </font>
    <font>
      <sz val="9"/>
      <color theme="1"/>
      <name val="宋体"/>
      <charset val="134"/>
    </font>
    <font>
      <b/>
      <sz val="20"/>
      <color indexed="8"/>
      <name val="宋体"/>
      <charset val="134"/>
    </font>
    <font>
      <sz val="9"/>
      <name val="宋体"/>
      <charset val="134"/>
    </font>
    <font>
      <sz val="10"/>
      <color indexed="8"/>
      <name val="宋体"/>
      <charset val="134"/>
    </font>
    <font>
      <b/>
      <sz val="10"/>
      <color theme="1"/>
      <name val="微软雅黑"/>
      <charset val="134"/>
    </font>
    <font>
      <b/>
      <sz val="9"/>
      <color indexed="8"/>
      <name val="宋体"/>
      <charset val="134"/>
    </font>
    <font>
      <sz val="9"/>
      <color rgb="FFFF0000"/>
      <name val="宋体"/>
      <charset val="134"/>
    </font>
    <font>
      <sz val="11"/>
      <color theme="1"/>
      <name val="宋体"/>
      <charset val="0"/>
      <scheme val="minor"/>
    </font>
    <font>
      <sz val="11"/>
      <color theme="0"/>
      <name val="宋体"/>
      <charset val="0"/>
      <scheme val="minor"/>
    </font>
    <font>
      <b/>
      <sz val="11"/>
      <color theme="3"/>
      <name val="宋体"/>
      <charset val="134"/>
      <scheme val="minor"/>
    </font>
    <font>
      <b/>
      <sz val="18"/>
      <color theme="3"/>
      <name val="宋体"/>
      <charset val="134"/>
      <scheme val="minor"/>
    </font>
    <font>
      <sz val="11"/>
      <color rgb="FF3F3F76"/>
      <name val="宋体"/>
      <charset val="0"/>
      <scheme val="minor"/>
    </font>
    <font>
      <sz val="11"/>
      <color rgb="FF9C0006"/>
      <name val="宋体"/>
      <charset val="0"/>
      <scheme val="minor"/>
    </font>
    <font>
      <sz val="11"/>
      <color rgb="FF006100"/>
      <name val="宋体"/>
      <charset val="0"/>
      <scheme val="minor"/>
    </font>
    <font>
      <b/>
      <sz val="11"/>
      <color theme="1"/>
      <name val="宋体"/>
      <charset val="0"/>
      <scheme val="minor"/>
    </font>
    <font>
      <b/>
      <sz val="11"/>
      <color rgb="FFFFFFFF"/>
      <name val="宋体"/>
      <charset val="0"/>
      <scheme val="minor"/>
    </font>
    <font>
      <sz val="11"/>
      <color rgb="FFFA7D00"/>
      <name val="宋体"/>
      <charset val="0"/>
      <scheme val="minor"/>
    </font>
    <font>
      <i/>
      <sz val="11"/>
      <color rgb="FF7F7F7F"/>
      <name val="宋体"/>
      <charset val="0"/>
      <scheme val="minor"/>
    </font>
    <font>
      <u/>
      <sz val="11"/>
      <color rgb="FF0000FF"/>
      <name val="宋体"/>
      <charset val="0"/>
      <scheme val="minor"/>
    </font>
    <font>
      <b/>
      <sz val="13"/>
      <color theme="3"/>
      <name val="宋体"/>
      <charset val="134"/>
      <scheme val="minor"/>
    </font>
    <font>
      <u/>
      <sz val="11"/>
      <color rgb="FF800080"/>
      <name val="宋体"/>
      <charset val="0"/>
      <scheme val="minor"/>
    </font>
    <font>
      <sz val="11"/>
      <color rgb="FF9C6500"/>
      <name val="宋体"/>
      <charset val="0"/>
      <scheme val="minor"/>
    </font>
    <font>
      <b/>
      <sz val="11"/>
      <color rgb="FFFA7D00"/>
      <name val="宋体"/>
      <charset val="0"/>
      <scheme val="minor"/>
    </font>
    <font>
      <sz val="11"/>
      <color rgb="FFFF0000"/>
      <name val="宋体"/>
      <charset val="0"/>
      <scheme val="minor"/>
    </font>
    <font>
      <b/>
      <sz val="15"/>
      <color theme="3"/>
      <name val="宋体"/>
      <charset val="134"/>
      <scheme val="minor"/>
    </font>
    <font>
      <b/>
      <sz val="11"/>
      <color rgb="FF3F3F3F"/>
      <name val="宋体"/>
      <charset val="0"/>
      <scheme val="minor"/>
    </font>
  </fonts>
  <fills count="3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5"/>
        <bgColor indexed="64"/>
      </patternFill>
    </fill>
    <fill>
      <patternFill patternType="solid">
        <fgColor theme="5" tint="0.8"/>
        <bgColor indexed="64"/>
      </patternFill>
    </fill>
    <fill>
      <patternFill patternType="solid">
        <fgColor theme="7" tint="0.599993896298105"/>
        <bgColor indexed="64"/>
      </patternFill>
    </fill>
    <fill>
      <patternFill patternType="solid">
        <fgColor theme="4"/>
        <bgColor indexed="64"/>
      </patternFill>
    </fill>
    <fill>
      <patternFill patternType="solid">
        <fgColor rgb="FFFFCC99"/>
        <bgColor indexed="64"/>
      </patternFill>
    </fill>
    <fill>
      <patternFill patternType="solid">
        <fgColor rgb="FFFFC7CE"/>
        <bgColor indexed="64"/>
      </patternFill>
    </fill>
    <fill>
      <patternFill patternType="solid">
        <fgColor theme="8"/>
        <bgColor indexed="64"/>
      </patternFill>
    </fill>
    <fill>
      <patternFill patternType="solid">
        <fgColor theme="8"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5"/>
        <bgColor indexed="64"/>
      </patternFill>
    </fill>
    <fill>
      <patternFill patternType="solid">
        <fgColor theme="7"/>
        <bgColor indexed="64"/>
      </patternFill>
    </fill>
    <fill>
      <patternFill patternType="solid">
        <fgColor theme="6"/>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rgb="FFF2F2F2"/>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9" fillId="16" borderId="0" applyNumberFormat="0" applyBorder="0" applyAlignment="0" applyProtection="0">
      <alignment vertical="center"/>
    </xf>
    <xf numFmtId="0" fontId="23" fillId="8"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7" borderId="0" applyNumberFormat="0" applyBorder="0" applyAlignment="0" applyProtection="0">
      <alignment vertical="center"/>
    </xf>
    <xf numFmtId="0" fontId="24" fillId="9" borderId="0" applyNumberFormat="0" applyBorder="0" applyAlignment="0" applyProtection="0">
      <alignment vertical="center"/>
    </xf>
    <xf numFmtId="43" fontId="0" fillId="0" borderId="0" applyFont="0" applyFill="0" applyBorder="0" applyAlignment="0" applyProtection="0">
      <alignment vertical="center"/>
    </xf>
    <xf numFmtId="0" fontId="20" fillId="21"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20" borderId="12" applyNumberFormat="0" applyFont="0" applyAlignment="0" applyProtection="0">
      <alignment vertical="center"/>
    </xf>
    <xf numFmtId="0" fontId="20" fillId="14" borderId="0" applyNumberFormat="0" applyBorder="0" applyAlignment="0" applyProtection="0">
      <alignment vertical="center"/>
    </xf>
    <xf numFmtId="0" fontId="21"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6" fillId="0" borderId="14" applyNumberFormat="0" applyFill="0" applyAlignment="0" applyProtection="0">
      <alignment vertical="center"/>
    </xf>
    <xf numFmtId="0" fontId="31" fillId="0" borderId="14" applyNumberFormat="0" applyFill="0" applyAlignment="0" applyProtection="0">
      <alignment vertical="center"/>
    </xf>
    <xf numFmtId="0" fontId="20" fillId="31" borderId="0" applyNumberFormat="0" applyBorder="0" applyAlignment="0" applyProtection="0">
      <alignment vertical="center"/>
    </xf>
    <xf numFmtId="0" fontId="21" fillId="0" borderId="8" applyNumberFormat="0" applyFill="0" applyAlignment="0" applyProtection="0">
      <alignment vertical="center"/>
    </xf>
    <xf numFmtId="0" fontId="20" fillId="34" borderId="0" applyNumberFormat="0" applyBorder="0" applyAlignment="0" applyProtection="0">
      <alignment vertical="center"/>
    </xf>
    <xf numFmtId="0" fontId="37" fillId="30" borderId="15" applyNumberFormat="0" applyAlignment="0" applyProtection="0">
      <alignment vertical="center"/>
    </xf>
    <xf numFmtId="0" fontId="34" fillId="30" borderId="9" applyNumberFormat="0" applyAlignment="0" applyProtection="0">
      <alignment vertical="center"/>
    </xf>
    <xf numFmtId="0" fontId="27" fillId="13" borderId="11" applyNumberFormat="0" applyAlignment="0" applyProtection="0">
      <alignment vertical="center"/>
    </xf>
    <xf numFmtId="0" fontId="19" fillId="35" borderId="0" applyNumberFormat="0" applyBorder="0" applyAlignment="0" applyProtection="0">
      <alignment vertical="center"/>
    </xf>
    <xf numFmtId="0" fontId="20" fillId="24" borderId="0" applyNumberFormat="0" applyBorder="0" applyAlignment="0" applyProtection="0">
      <alignment vertical="center"/>
    </xf>
    <xf numFmtId="0" fontId="28" fillId="0" borderId="13" applyNumberFormat="0" applyFill="0" applyAlignment="0" applyProtection="0">
      <alignment vertical="center"/>
    </xf>
    <xf numFmtId="0" fontId="26" fillId="0" borderId="10" applyNumberFormat="0" applyFill="0" applyAlignment="0" applyProtection="0">
      <alignment vertical="center"/>
    </xf>
    <xf numFmtId="0" fontId="25" fillId="12" borderId="0" applyNumberFormat="0" applyBorder="0" applyAlignment="0" applyProtection="0">
      <alignment vertical="center"/>
    </xf>
    <xf numFmtId="0" fontId="33" fillId="29" borderId="0" applyNumberFormat="0" applyBorder="0" applyAlignment="0" applyProtection="0">
      <alignment vertical="center"/>
    </xf>
    <xf numFmtId="0" fontId="19" fillId="11" borderId="0" applyNumberFormat="0" applyBorder="0" applyAlignment="0" applyProtection="0">
      <alignment vertical="center"/>
    </xf>
    <xf numFmtId="0" fontId="20" fillId="7"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19" fillId="19" borderId="0" applyNumberFormat="0" applyBorder="0" applyAlignment="0" applyProtection="0">
      <alignment vertical="center"/>
    </xf>
    <xf numFmtId="0" fontId="19" fillId="23" borderId="0" applyNumberFormat="0" applyBorder="0" applyAlignment="0" applyProtection="0">
      <alignment vertical="center"/>
    </xf>
    <xf numFmtId="0" fontId="20" fillId="26" borderId="0" applyNumberFormat="0" applyBorder="0" applyAlignment="0" applyProtection="0">
      <alignment vertical="center"/>
    </xf>
    <xf numFmtId="0" fontId="20" fillId="25" borderId="0" applyNumberFormat="0" applyBorder="0" applyAlignment="0" applyProtection="0">
      <alignment vertical="center"/>
    </xf>
    <xf numFmtId="0" fontId="19" fillId="22" borderId="0" applyNumberFormat="0" applyBorder="0" applyAlignment="0" applyProtection="0">
      <alignment vertical="center"/>
    </xf>
    <xf numFmtId="0" fontId="19" fillId="6" borderId="0" applyNumberFormat="0" applyBorder="0" applyAlignment="0" applyProtection="0">
      <alignment vertical="center"/>
    </xf>
    <xf numFmtId="0" fontId="20" fillId="10" borderId="0" applyNumberFormat="0" applyBorder="0" applyAlignment="0" applyProtection="0">
      <alignment vertical="center"/>
    </xf>
    <xf numFmtId="0" fontId="19" fillId="15" borderId="0" applyNumberFormat="0" applyBorder="0" applyAlignment="0" applyProtection="0">
      <alignment vertical="center"/>
    </xf>
    <xf numFmtId="0" fontId="20" fillId="18" borderId="0" applyNumberFormat="0" applyBorder="0" applyAlignment="0" applyProtection="0">
      <alignment vertical="center"/>
    </xf>
    <xf numFmtId="0" fontId="20" fillId="33" borderId="0" applyNumberFormat="0" applyBorder="0" applyAlignment="0" applyProtection="0">
      <alignment vertical="center"/>
    </xf>
    <xf numFmtId="0" fontId="19" fillId="32" borderId="0" applyNumberFormat="0" applyBorder="0" applyAlignment="0" applyProtection="0">
      <alignment vertical="center"/>
    </xf>
    <xf numFmtId="0" fontId="20" fillId="36" borderId="0" applyNumberFormat="0" applyBorder="0" applyAlignment="0" applyProtection="0">
      <alignment vertical="center"/>
    </xf>
  </cellStyleXfs>
  <cellXfs count="100">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4" fillId="0" borderId="4" xfId="0" applyFont="1" applyFill="1" applyBorder="1" applyAlignment="1">
      <alignment horizontal="center" vertical="center"/>
    </xf>
    <xf numFmtId="0" fontId="2" fillId="0" borderId="2" xfId="0" applyFont="1" applyFill="1" applyBorder="1" applyAlignment="1">
      <alignment horizontal="center" vertical="center"/>
    </xf>
    <xf numFmtId="0" fontId="1" fillId="0" borderId="1" xfId="0" applyFont="1" applyFill="1" applyBorder="1" applyAlignment="1">
      <alignment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1" fillId="0" borderId="1" xfId="0" applyFont="1" applyFill="1" applyBorder="1" applyAlignment="1">
      <alignment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5" fillId="2" borderId="1" xfId="0" applyFont="1" applyFill="1" applyBorder="1" applyAlignment="1">
      <alignment vertical="center"/>
    </xf>
    <xf numFmtId="0" fontId="1" fillId="0" borderId="7" xfId="0" applyFont="1" applyFill="1" applyBorder="1" applyAlignment="1">
      <alignment horizontal="center" vertical="center"/>
    </xf>
    <xf numFmtId="0" fontId="6" fillId="0" borderId="0" xfId="0" applyFont="1" applyAlignment="1">
      <alignment horizontal="left" vertical="center"/>
    </xf>
    <xf numFmtId="0" fontId="7" fillId="0" borderId="1" xfId="0" applyFont="1" applyBorder="1" applyAlignment="1">
      <alignment horizontal="left" vertical="center"/>
    </xf>
    <xf numFmtId="0" fontId="8" fillId="0" borderId="1" xfId="0" applyFont="1" applyFill="1" applyBorder="1" applyAlignment="1" applyProtection="1">
      <alignment vertical="center"/>
      <protection locked="0"/>
    </xf>
    <xf numFmtId="0" fontId="6" fillId="0" borderId="1" xfId="0" applyFont="1" applyBorder="1" applyAlignment="1">
      <alignment horizontal="left" vertical="center"/>
    </xf>
    <xf numFmtId="0" fontId="6" fillId="0" borderId="0" xfId="0" applyFont="1" applyFill="1">
      <alignment vertical="center"/>
    </xf>
    <xf numFmtId="0" fontId="9" fillId="0" borderId="0" xfId="0" applyFont="1" applyFill="1" applyBorder="1" applyAlignment="1">
      <alignment horizontal="center" vertical="center"/>
    </xf>
    <xf numFmtId="0" fontId="0" fillId="0" borderId="0" xfId="0" applyFill="1" applyBorder="1">
      <alignment vertical="center"/>
    </xf>
    <xf numFmtId="0" fontId="10" fillId="0" borderId="0" xfId="0" applyFont="1" applyAlignment="1">
      <alignment horizontal="center" vertical="center"/>
    </xf>
    <xf numFmtId="0" fontId="11" fillId="0" borderId="1" xfId="0" applyFont="1" applyBorder="1" applyAlignment="1">
      <alignment horizontal="center" vertical="center"/>
    </xf>
    <xf numFmtId="0" fontId="0" fillId="0" borderId="1" xfId="0" applyBorder="1" applyAlignment="1">
      <alignment horizontal="center" vertical="center"/>
    </xf>
    <xf numFmtId="0" fontId="11" fillId="0" borderId="1" xfId="0" applyFont="1" applyBorder="1" applyAlignment="1">
      <alignment horizontal="center" vertical="center" wrapText="1"/>
    </xf>
    <xf numFmtId="0" fontId="0" fillId="0" borderId="1" xfId="0" applyFont="1" applyFill="1" applyBorder="1" applyAlignment="1">
      <alignment horizontal="center" vertical="center"/>
    </xf>
    <xf numFmtId="0" fontId="4" fillId="0" borderId="1" xfId="0" applyFont="1" applyFill="1" applyBorder="1" applyAlignment="1">
      <alignment horizontal="center"/>
    </xf>
    <xf numFmtId="0" fontId="4" fillId="0" borderId="1" xfId="0" applyFont="1" applyFill="1" applyBorder="1" applyAlignment="1"/>
    <xf numFmtId="0" fontId="11" fillId="0" borderId="1" xfId="0" applyFont="1" applyFill="1" applyBorder="1" applyAlignment="1">
      <alignment horizontal="center" vertical="center" wrapText="1"/>
    </xf>
    <xf numFmtId="0" fontId="11" fillId="0" borderId="0" xfId="0" applyFont="1" applyAlignment="1">
      <alignment horizontal="center" vertical="center" wrapText="1"/>
    </xf>
    <xf numFmtId="0" fontId="8" fillId="0" borderId="0" xfId="0" applyFont="1" applyFill="1" applyAlignment="1" applyProtection="1">
      <alignment vertical="center"/>
      <protection locked="0"/>
    </xf>
    <xf numFmtId="0" fontId="4" fillId="0" borderId="0" xfId="0" applyFont="1" applyFill="1" applyAlignment="1"/>
    <xf numFmtId="0" fontId="12" fillId="0" borderId="0" xfId="0" applyFont="1" applyFill="1" applyAlignment="1"/>
    <xf numFmtId="0" fontId="0" fillId="0" borderId="0" xfId="0" applyFont="1" applyFill="1" applyAlignment="1">
      <alignment vertical="center"/>
    </xf>
    <xf numFmtId="0" fontId="13" fillId="0" borderId="0" xfId="0" applyFont="1" applyFill="1" applyAlignment="1" applyProtection="1">
      <alignment horizontal="center" vertical="top"/>
    </xf>
    <xf numFmtId="0" fontId="13" fillId="3" borderId="0" xfId="0" applyFont="1" applyFill="1" applyAlignment="1" applyProtection="1">
      <alignment horizontal="center" vertical="top"/>
    </xf>
    <xf numFmtId="0" fontId="13" fillId="4" borderId="0" xfId="0" applyFont="1" applyFill="1" applyAlignment="1" applyProtection="1">
      <alignment horizontal="center" vertical="top"/>
    </xf>
    <xf numFmtId="0" fontId="12" fillId="0" borderId="0" xfId="0" applyFont="1" applyFill="1" applyAlignment="1">
      <alignment vertical="center"/>
    </xf>
    <xf numFmtId="0" fontId="14" fillId="0" borderId="0" xfId="0" applyFont="1" applyFill="1" applyAlignment="1" applyProtection="1">
      <alignment horizontal="left" vertical="center"/>
      <protection locked="0"/>
    </xf>
    <xf numFmtId="0" fontId="14" fillId="3" borderId="0" xfId="0" applyFont="1" applyFill="1" applyAlignment="1" applyProtection="1">
      <alignment horizontal="left" vertical="center"/>
      <protection locked="0"/>
    </xf>
    <xf numFmtId="0" fontId="14" fillId="4" borderId="0" xfId="0" applyFont="1" applyFill="1" applyAlignment="1" applyProtection="1">
      <alignment horizontal="left" vertical="center"/>
      <protection locked="0"/>
    </xf>
    <xf numFmtId="0" fontId="12" fillId="0" borderId="1" xfId="0" applyFont="1" applyFill="1" applyBorder="1" applyAlignment="1">
      <alignment horizontal="center" vertical="center"/>
    </xf>
    <xf numFmtId="0" fontId="8" fillId="0" borderId="1" xfId="0" applyFont="1" applyFill="1" applyBorder="1" applyAlignment="1" applyProtection="1">
      <alignment horizontal="center" vertical="center"/>
    </xf>
    <xf numFmtId="0" fontId="8" fillId="0" borderId="1" xfId="0" applyFont="1" applyFill="1" applyBorder="1" applyAlignment="1" applyProtection="1">
      <alignment horizontal="center" vertical="center" wrapText="1"/>
    </xf>
    <xf numFmtId="0" fontId="14" fillId="3" borderId="1" xfId="0" applyNumberFormat="1" applyFont="1" applyFill="1" applyBorder="1" applyAlignment="1" applyProtection="1">
      <alignment horizontal="center" vertical="center"/>
    </xf>
    <xf numFmtId="0" fontId="14" fillId="4" borderId="1" xfId="0" applyNumberFormat="1" applyFont="1" applyFill="1" applyBorder="1" applyAlignment="1" applyProtection="1">
      <alignment horizontal="center" vertical="center"/>
    </xf>
    <xf numFmtId="176" fontId="8" fillId="3" borderId="1" xfId="0" applyNumberFormat="1" applyFont="1" applyFill="1" applyBorder="1" applyAlignment="1" applyProtection="1">
      <alignment horizontal="center" vertical="center"/>
    </xf>
    <xf numFmtId="176" fontId="8" fillId="4" borderId="1" xfId="0" applyNumberFormat="1" applyFont="1" applyFill="1" applyBorder="1" applyAlignment="1" applyProtection="1">
      <alignment horizontal="center" vertical="center"/>
    </xf>
    <xf numFmtId="0" fontId="8" fillId="0" borderId="1"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xf>
    <xf numFmtId="0" fontId="15" fillId="0" borderId="2" xfId="0" applyFont="1" applyFill="1" applyBorder="1" applyAlignment="1" applyProtection="1">
      <alignment horizontal="center" vertical="center"/>
    </xf>
    <xf numFmtId="0" fontId="15" fillId="0" borderId="4" xfId="0" applyFont="1" applyFill="1" applyBorder="1" applyAlignment="1" applyProtection="1">
      <alignment horizontal="center" vertical="center"/>
    </xf>
    <xf numFmtId="0" fontId="15" fillId="0" borderId="2"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0" fontId="15" fillId="3" borderId="2"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8" fillId="4" borderId="1" xfId="0" applyFont="1" applyFill="1" applyBorder="1" applyAlignment="1" applyProtection="1">
      <alignment horizontal="center" vertical="center"/>
      <protection locked="0"/>
    </xf>
    <xf numFmtId="178" fontId="16" fillId="0" borderId="0" xfId="0" applyNumberFormat="1" applyFont="1" applyFill="1" applyAlignment="1" applyProtection="1">
      <alignment horizontal="left" vertical="center"/>
      <protection locked="0"/>
    </xf>
    <xf numFmtId="0" fontId="17" fillId="0" borderId="0" xfId="0" applyFont="1" applyFill="1" applyBorder="1" applyAlignment="1" applyProtection="1">
      <alignment vertical="center"/>
    </xf>
    <xf numFmtId="0" fontId="14" fillId="0" borderId="1"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14" fontId="14" fillId="0" borderId="1" xfId="0" applyNumberFormat="1" applyFont="1" applyFill="1" applyBorder="1" applyAlignment="1">
      <alignment horizontal="center" vertical="center"/>
    </xf>
    <xf numFmtId="0" fontId="8" fillId="0" borderId="4" xfId="0" applyFont="1" applyFill="1" applyBorder="1" applyAlignment="1" applyProtection="1">
      <alignment horizontal="center" vertical="center" wrapText="1"/>
    </xf>
    <xf numFmtId="179" fontId="14" fillId="0" borderId="2" xfId="0" applyNumberFormat="1" applyFont="1" applyFill="1" applyBorder="1" applyAlignment="1" applyProtection="1">
      <alignment horizontal="center" vertical="center"/>
      <protection locked="0"/>
    </xf>
    <xf numFmtId="9" fontId="8" fillId="0" borderId="1" xfId="11" applyFont="1" applyBorder="1" applyAlignment="1" applyProtection="1">
      <alignment horizontal="center" vertical="center"/>
    </xf>
    <xf numFmtId="0" fontId="14" fillId="0" borderId="1" xfId="0" applyFont="1" applyFill="1" applyBorder="1" applyAlignment="1">
      <alignment horizontal="center" vertical="center"/>
    </xf>
    <xf numFmtId="179" fontId="14" fillId="0" borderId="3" xfId="0" applyNumberFormat="1" applyFont="1" applyFill="1" applyBorder="1" applyAlignment="1" applyProtection="1">
      <alignment horizontal="center" vertical="center"/>
      <protection locked="0"/>
    </xf>
    <xf numFmtId="179" fontId="14" fillId="0" borderId="4" xfId="0" applyNumberFormat="1" applyFont="1" applyFill="1" applyBorder="1" applyAlignment="1" applyProtection="1">
      <alignment horizontal="center" vertical="center"/>
      <protection locked="0"/>
    </xf>
    <xf numFmtId="0" fontId="8" fillId="5" borderId="1" xfId="0" applyFont="1" applyFill="1" applyBorder="1" applyAlignment="1" applyProtection="1">
      <alignment horizontal="center" vertical="center"/>
      <protection locked="0"/>
    </xf>
    <xf numFmtId="180" fontId="16" fillId="0" borderId="0" xfId="0" applyNumberFormat="1" applyFont="1" applyFill="1" applyAlignment="1" applyProtection="1">
      <alignment horizontal="left" vertical="center"/>
      <protection locked="0"/>
    </xf>
    <xf numFmtId="0" fontId="14" fillId="0" borderId="0" xfId="0" applyFont="1" applyFill="1" applyAlignment="1">
      <alignment vertical="center"/>
    </xf>
    <xf numFmtId="0" fontId="17" fillId="0" borderId="0" xfId="0" applyFont="1" applyFill="1" applyBorder="1" applyAlignment="1" applyProtection="1">
      <alignment horizontal="left" vertical="center"/>
      <protection locked="0"/>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xf>
    <xf numFmtId="0" fontId="12" fillId="0" borderId="3" xfId="0" applyFont="1" applyFill="1" applyBorder="1" applyAlignment="1">
      <alignment horizontal="center"/>
    </xf>
    <xf numFmtId="0" fontId="12" fillId="0" borderId="4" xfId="0" applyFont="1" applyFill="1" applyBorder="1" applyAlignment="1">
      <alignment horizontal="center"/>
    </xf>
    <xf numFmtId="179" fontId="18" fillId="0" borderId="1" xfId="0" applyNumberFormat="1" applyFont="1" applyFill="1" applyBorder="1" applyAlignment="1" applyProtection="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0" fillId="0" borderId="0" xfId="0" applyFont="1" applyFill="1" applyAlignment="1"/>
    <xf numFmtId="0" fontId="0" fillId="0" borderId="0" xfId="0" applyFill="1" applyAlignment="1"/>
    <xf numFmtId="0" fontId="7" fillId="0" borderId="0" xfId="0" applyFont="1" applyAlignment="1">
      <alignment horizontal="left" vertical="center"/>
    </xf>
    <xf numFmtId="0" fontId="11" fillId="0" borderId="0" xfId="0" applyFont="1" applyBorder="1" applyAlignment="1">
      <alignment horizontal="left" vertical="center"/>
    </xf>
    <xf numFmtId="181" fontId="6" fillId="0" borderId="0" xfId="0" applyNumberFormat="1" applyFont="1" applyAlignment="1">
      <alignment horizontal="center" vertical="center"/>
    </xf>
    <xf numFmtId="181" fontId="7" fillId="0" borderId="0" xfId="0" applyNumberFormat="1" applyFont="1" applyAlignment="1">
      <alignment horizontal="center" vertical="center"/>
    </xf>
    <xf numFmtId="181" fontId="6"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177" fontId="1" fillId="0" borderId="1" xfId="0" applyNumberFormat="1" applyFont="1" applyFill="1" applyBorder="1" applyAlignment="1">
      <alignment vertical="center"/>
    </xf>
    <xf numFmtId="0" fontId="6" fillId="0" borderId="1" xfId="0" applyFont="1" applyBorder="1" applyAlignment="1">
      <alignment vertical="center"/>
    </xf>
    <xf numFmtId="181" fontId="6" fillId="0" borderId="1" xfId="0" applyNumberFormat="1" applyFont="1" applyBorder="1" applyAlignment="1">
      <alignment horizontal="center" vertical="center"/>
    </xf>
    <xf numFmtId="0" fontId="7" fillId="0" borderId="0" xfId="0" applyFont="1" applyFill="1">
      <alignment vertical="center"/>
    </xf>
    <xf numFmtId="181" fontId="6" fillId="0" borderId="0" xfId="0" applyNumberFormat="1" applyFont="1" applyFill="1" applyAlignment="1">
      <alignment horizontal="center" vertical="center"/>
    </xf>
    <xf numFmtId="0" fontId="4" fillId="0" borderId="1" xfId="0" applyFont="1" applyFill="1" applyBorder="1" applyAlignment="1">
      <alignmen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colors>
    <mruColors>
      <color rgb="00FFC000"/>
      <color rgb="0092D05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2.xml"/><Relationship Id="rId8" Type="http://schemas.openxmlformats.org/officeDocument/2006/relationships/externalLink" Target="externalLinks/externalLink1.xml"/><Relationship Id="rId7" Type="http://schemas.openxmlformats.org/officeDocument/2006/relationships/pivotCacheDefinition" Target="pivotCache/pivotCacheDefinition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externalLink" Target="externalLinks/externalLink9.xml"/><Relationship Id="rId15" Type="http://schemas.openxmlformats.org/officeDocument/2006/relationships/externalLink" Target="externalLinks/externalLink8.xml"/><Relationship Id="rId14" Type="http://schemas.openxmlformats.org/officeDocument/2006/relationships/externalLink" Target="externalLinks/externalLink7.xml"/><Relationship Id="rId13" Type="http://schemas.openxmlformats.org/officeDocument/2006/relationships/externalLink" Target="externalLinks/externalLink6.xml"/><Relationship Id="rId12" Type="http://schemas.openxmlformats.org/officeDocument/2006/relationships/externalLink" Target="externalLinks/externalLink5.xml"/><Relationship Id="rId11" Type="http://schemas.openxmlformats.org/officeDocument/2006/relationships/externalLink" Target="externalLinks/externalLink4.xml"/><Relationship Id="rId10" Type="http://schemas.openxmlformats.org/officeDocument/2006/relationships/externalLink" Target="externalLinks/externalLink3.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Spin" dx="22" fmlaLink="$AJ$1" max="2099" min="2020" page="10" val="2020"/>
</file>

<file path=xl/ctrlProps/ctrlProp10.xml><?xml version="1.0" encoding="utf-8"?>
<formControlPr xmlns="http://schemas.microsoft.com/office/spreadsheetml/2009/9/main" objectType="Spin" dx="22" fmlaLink="$AN$1" max="2099" min="2020" page="10" val="2021"/>
</file>

<file path=xl/ctrlProps/ctrlProp11.xml><?xml version="1.0" encoding="utf-8"?>
<formControlPr xmlns="http://schemas.microsoft.com/office/spreadsheetml/2009/9/main" objectType="Spin" dx="22" fmlaLink="$AN$1" max="2099" min="2020" page="10" val="2021"/>
</file>

<file path=xl/ctrlProps/ctrlProp2.xml><?xml version="1.0" encoding="utf-8"?>
<formControlPr xmlns="http://schemas.microsoft.com/office/spreadsheetml/2009/9/main" objectType="Spin" dx="22" fmlaLink="$AN$1" max="2099" min="2020" page="10" val="2021"/>
</file>

<file path=xl/ctrlProps/ctrlProp3.xml><?xml version="1.0" encoding="utf-8"?>
<formControlPr xmlns="http://schemas.microsoft.com/office/spreadsheetml/2009/9/main" objectType="Spin" dx="22" fmlaLink="$AO$1" max="12" min="1" page="10" val="11"/>
</file>

<file path=xl/ctrlProps/ctrlProp4.xml><?xml version="1.0" encoding="utf-8"?>
<formControlPr xmlns="http://schemas.microsoft.com/office/spreadsheetml/2009/9/main" objectType="Spin" dx="22" fmlaLink="$AN$1" max="2099" min="2020" page="10" val="2021"/>
</file>

<file path=xl/ctrlProps/ctrlProp5.xml><?xml version="1.0" encoding="utf-8"?>
<formControlPr xmlns="http://schemas.microsoft.com/office/spreadsheetml/2009/9/main" objectType="Spin" dx="22" fmlaLink="$AJ$1" max="2099" min="2020" page="10" val="2020"/>
</file>

<file path=xl/ctrlProps/ctrlProp6.xml><?xml version="1.0" encoding="utf-8"?>
<formControlPr xmlns="http://schemas.microsoft.com/office/spreadsheetml/2009/9/main" objectType="Spin" dx="22" fmlaLink="$AN$1" max="2099" min="2020" page="10" val="2021"/>
</file>

<file path=xl/ctrlProps/ctrlProp7.xml><?xml version="1.0" encoding="utf-8"?>
<formControlPr xmlns="http://schemas.microsoft.com/office/spreadsheetml/2009/9/main" objectType="Spin" dx="22" fmlaLink="$AO$1" max="12" min="1" page="10" val="11"/>
</file>

<file path=xl/ctrlProps/ctrlProp8.xml><?xml version="1.0" encoding="utf-8"?>
<formControlPr xmlns="http://schemas.microsoft.com/office/spreadsheetml/2009/9/main" objectType="Spin" dx="22" fmlaLink="$AN$1" max="2099" min="2020" page="10" val="2021"/>
</file>

<file path=xl/ctrlProps/ctrlProp9.xml><?xml version="1.0" encoding="utf-8"?>
<formControlPr xmlns="http://schemas.microsoft.com/office/spreadsheetml/2009/9/main" objectType="Spin" dx="22" fmlaLink="$AJ$1" max="2099" min="2020" page="10" val="202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xdr:from>
          <xdr:col>35</xdr:col>
          <xdr:colOff>590550</xdr:colOff>
          <xdr:row>0</xdr:row>
          <xdr:rowOff>9525</xdr:rowOff>
        </xdr:from>
        <xdr:to>
          <xdr:col>35</xdr:col>
          <xdr:colOff>590550</xdr:colOff>
          <xdr:row>0</xdr:row>
          <xdr:rowOff>257175</xdr:rowOff>
        </xdr:to>
        <xdr:sp>
          <xdr:nvSpPr>
            <xdr:cNvPr id="1159" name="Spinner 135" hidden="1">
              <a:extLst>
                <a:ext uri="{63B3BB69-23CF-44E3-9099-C40C66FF867C}">
                  <a14:compatExt spid="_x0000_s1159"/>
                </a:ext>
              </a:extLst>
            </xdr:cNvPr>
            <xdr:cNvSpPr/>
          </xdr:nvSpPr>
          <xdr:spPr>
            <a:xfrm>
              <a:off x="9610725"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628650</xdr:colOff>
          <xdr:row>0</xdr:row>
          <xdr:rowOff>9525</xdr:rowOff>
        </xdr:from>
        <xdr:to>
          <xdr:col>39</xdr:col>
          <xdr:colOff>790575</xdr:colOff>
          <xdr:row>0</xdr:row>
          <xdr:rowOff>257175</xdr:rowOff>
        </xdr:to>
        <xdr:sp>
          <xdr:nvSpPr>
            <xdr:cNvPr id="1160" name="Spinner 136" hidden="1">
              <a:extLst>
                <a:ext uri="{63B3BB69-23CF-44E3-9099-C40C66FF867C}">
                  <a14:compatExt spid="_x0000_s1160"/>
                </a:ext>
              </a:extLst>
            </xdr:cNvPr>
            <xdr:cNvSpPr/>
          </xdr:nvSpPr>
          <xdr:spPr>
            <a:xfrm>
              <a:off x="11696700" y="9525"/>
              <a:ext cx="161925"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419100</xdr:colOff>
          <xdr:row>0</xdr:row>
          <xdr:rowOff>19050</xdr:rowOff>
        </xdr:from>
        <xdr:to>
          <xdr:col>40</xdr:col>
          <xdr:colOff>572135</xdr:colOff>
          <xdr:row>0</xdr:row>
          <xdr:rowOff>248285</xdr:rowOff>
        </xdr:to>
        <xdr:sp>
          <xdr:nvSpPr>
            <xdr:cNvPr id="1161" name="Spinner 137" hidden="1">
              <a:extLst>
                <a:ext uri="{63B3BB69-23CF-44E3-9099-C40C66FF867C}">
                  <a14:compatExt spid="_x0000_s1161"/>
                </a:ext>
              </a:extLst>
            </xdr:cNvPr>
            <xdr:cNvSpPr/>
          </xdr:nvSpPr>
          <xdr:spPr>
            <a:xfrm>
              <a:off x="12344400" y="19050"/>
              <a:ext cx="85725" cy="22923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628650</xdr:colOff>
          <xdr:row>0</xdr:row>
          <xdr:rowOff>9525</xdr:rowOff>
        </xdr:from>
        <xdr:to>
          <xdr:col>39</xdr:col>
          <xdr:colOff>790575</xdr:colOff>
          <xdr:row>0</xdr:row>
          <xdr:rowOff>257175</xdr:rowOff>
        </xdr:to>
        <xdr:sp>
          <xdr:nvSpPr>
            <xdr:cNvPr id="1162" name="Spinner 138" hidden="1">
              <a:extLst>
                <a:ext uri="{63B3BB69-23CF-44E3-9099-C40C66FF867C}">
                  <a14:compatExt spid="_x0000_s1162"/>
                </a:ext>
              </a:extLst>
            </xdr:cNvPr>
            <xdr:cNvSpPr/>
          </xdr:nvSpPr>
          <xdr:spPr>
            <a:xfrm>
              <a:off x="11696700" y="9525"/>
              <a:ext cx="161925"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628650</xdr:colOff>
          <xdr:row>0</xdr:row>
          <xdr:rowOff>9525</xdr:rowOff>
        </xdr:from>
        <xdr:to>
          <xdr:col>35</xdr:col>
          <xdr:colOff>885825</xdr:colOff>
          <xdr:row>0</xdr:row>
          <xdr:rowOff>257175</xdr:rowOff>
        </xdr:to>
        <xdr:sp>
          <xdr:nvSpPr>
            <xdr:cNvPr id="1326" name="Spinner 302" hidden="1">
              <a:extLst>
                <a:ext uri="{63B3BB69-23CF-44E3-9099-C40C66FF867C}">
                  <a14:compatExt spid="_x0000_s1326"/>
                </a:ext>
              </a:extLst>
            </xdr:cNvPr>
            <xdr:cNvSpPr/>
          </xdr:nvSpPr>
          <xdr:spPr>
            <a:xfrm>
              <a:off x="9610725"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628650</xdr:colOff>
          <xdr:row>0</xdr:row>
          <xdr:rowOff>9525</xdr:rowOff>
        </xdr:from>
        <xdr:to>
          <xdr:col>39</xdr:col>
          <xdr:colOff>885825</xdr:colOff>
          <xdr:row>0</xdr:row>
          <xdr:rowOff>257175</xdr:rowOff>
        </xdr:to>
        <xdr:sp>
          <xdr:nvSpPr>
            <xdr:cNvPr id="1327" name="Spinner 303" hidden="1">
              <a:extLst>
                <a:ext uri="{63B3BB69-23CF-44E3-9099-C40C66FF867C}">
                  <a14:compatExt spid="_x0000_s1327"/>
                </a:ext>
              </a:extLst>
            </xdr:cNvPr>
            <xdr:cNvSpPr/>
          </xdr:nvSpPr>
          <xdr:spPr>
            <a:xfrm>
              <a:off x="11696700" y="9525"/>
              <a:ext cx="22860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333375</xdr:colOff>
          <xdr:row>0</xdr:row>
          <xdr:rowOff>9525</xdr:rowOff>
        </xdr:from>
        <xdr:to>
          <xdr:col>41</xdr:col>
          <xdr:colOff>0</xdr:colOff>
          <xdr:row>0</xdr:row>
          <xdr:rowOff>258445</xdr:rowOff>
        </xdr:to>
        <xdr:sp>
          <xdr:nvSpPr>
            <xdr:cNvPr id="1328" name="Spinner 304" hidden="1">
              <a:extLst>
                <a:ext uri="{63B3BB69-23CF-44E3-9099-C40C66FF867C}">
                  <a14:compatExt spid="_x0000_s1328"/>
                </a:ext>
              </a:extLst>
            </xdr:cNvPr>
            <xdr:cNvSpPr/>
          </xdr:nvSpPr>
          <xdr:spPr>
            <a:xfrm>
              <a:off x="12258675" y="9525"/>
              <a:ext cx="171450" cy="24892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628650</xdr:colOff>
          <xdr:row>0</xdr:row>
          <xdr:rowOff>9525</xdr:rowOff>
        </xdr:from>
        <xdr:to>
          <xdr:col>39</xdr:col>
          <xdr:colOff>885825</xdr:colOff>
          <xdr:row>0</xdr:row>
          <xdr:rowOff>257175</xdr:rowOff>
        </xdr:to>
        <xdr:sp>
          <xdr:nvSpPr>
            <xdr:cNvPr id="1329" name="Spinner 305" hidden="1">
              <a:extLst>
                <a:ext uri="{63B3BB69-23CF-44E3-9099-C40C66FF867C}">
                  <a14:compatExt spid="_x0000_s1329"/>
                </a:ext>
              </a:extLst>
            </xdr:cNvPr>
            <xdr:cNvSpPr/>
          </xdr:nvSpPr>
          <xdr:spPr>
            <a:xfrm>
              <a:off x="11696700" y="9525"/>
              <a:ext cx="22860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628650</xdr:colOff>
          <xdr:row>0</xdr:row>
          <xdr:rowOff>9525</xdr:rowOff>
        </xdr:from>
        <xdr:to>
          <xdr:col>35</xdr:col>
          <xdr:colOff>885825</xdr:colOff>
          <xdr:row>0</xdr:row>
          <xdr:rowOff>257175</xdr:rowOff>
        </xdr:to>
        <xdr:sp>
          <xdr:nvSpPr>
            <xdr:cNvPr id="1330" name="Spinner 306" hidden="1">
              <a:extLst>
                <a:ext uri="{63B3BB69-23CF-44E3-9099-C40C66FF867C}">
                  <a14:compatExt spid="_x0000_s1330"/>
                </a:ext>
              </a:extLst>
            </xdr:cNvPr>
            <xdr:cNvSpPr/>
          </xdr:nvSpPr>
          <xdr:spPr>
            <a:xfrm>
              <a:off x="9610725"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628650</xdr:colOff>
          <xdr:row>0</xdr:row>
          <xdr:rowOff>9525</xdr:rowOff>
        </xdr:from>
        <xdr:to>
          <xdr:col>39</xdr:col>
          <xdr:colOff>885825</xdr:colOff>
          <xdr:row>0</xdr:row>
          <xdr:rowOff>257175</xdr:rowOff>
        </xdr:to>
        <xdr:sp>
          <xdr:nvSpPr>
            <xdr:cNvPr id="1331" name="Spinner 307" hidden="1">
              <a:extLst>
                <a:ext uri="{63B3BB69-23CF-44E3-9099-C40C66FF867C}">
                  <a14:compatExt spid="_x0000_s1331"/>
                </a:ext>
              </a:extLst>
            </xdr:cNvPr>
            <xdr:cNvSpPr/>
          </xdr:nvSpPr>
          <xdr:spPr>
            <a:xfrm>
              <a:off x="11696700" y="9525"/>
              <a:ext cx="22860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628650</xdr:colOff>
          <xdr:row>0</xdr:row>
          <xdr:rowOff>9525</xdr:rowOff>
        </xdr:from>
        <xdr:to>
          <xdr:col>39</xdr:col>
          <xdr:colOff>885825</xdr:colOff>
          <xdr:row>0</xdr:row>
          <xdr:rowOff>257175</xdr:rowOff>
        </xdr:to>
        <xdr:sp>
          <xdr:nvSpPr>
            <xdr:cNvPr id="1333" name="Spinner 309" hidden="1">
              <a:extLst>
                <a:ext uri="{63B3BB69-23CF-44E3-9099-C40C66FF867C}">
                  <a14:compatExt spid="_x0000_s1333"/>
                </a:ext>
              </a:extLst>
            </xdr:cNvPr>
            <xdr:cNvSpPr/>
          </xdr:nvSpPr>
          <xdr:spPr>
            <a:xfrm>
              <a:off x="11696700" y="9525"/>
              <a:ext cx="228600" cy="24765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54;&#20107;\5&#34218;&#37228;&#19982;&#31119;&#21033;\&#32771;&#21220;\2021&#24180;\7&#26376;\7&#26376;&#32771;&#21220;-&#32452;&#35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SKY-20170420IVX\AppData\Roaming\kingsoft\office6\backup\1&#26376;&#32771;&#21220;&#27169;&#2649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SKY-20170420IVX\AppData\Roaming\kingsoft\office6\backup\&#32771;&#21220;&#34920;2021&#24180;1&#2637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54;&#20107;\5&#34218;&#37228;&#19982;&#31119;&#21033;\&#32771;&#21220;\2021&#24180;\10&#26376;\10&#26376;&#32771;&#21220;-&#21943;&#28034;&#24037;&#2420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154;&#20107;\5&#34218;&#37228;&#19982;&#31119;&#21033;\&#32771;&#21220;\2021&#24180;\10&#26376;\10&#26376;&#32771;&#21220;-&#32452;&#35013;&#24037;&#2420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0844;&#21496;\&#24037;&#36164;\2021\2021.11\&#21518;&#35270;&#38236;\2021&#24180;\11&#26376;\11&#26376;&#24037;&#36164;&#349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heyong\AppData\Roaming\kingsoft\office6\backup\&#27880;&#22609;9&#26376;&#32771;&#2122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0844;&#21496;\&#24037;&#36164;\&#32771;&#21220;\&#21518;&#35270;&#38236;\11&#26376;\&#32452;&#35013;11&#26376;&#21518;&#3527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0844;&#21496;\&#24037;&#36164;\&#32771;&#21220;\&#20809;&#21326;&#33635;&#26124;&#32771;&#21220;\11&#26376;\2021.11&#36710;&#38388;&#2151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月薪"/>
      <sheetName val="时薪"/>
      <sheetName val="数据源"/>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月薪"/>
      <sheetName val="时薪"/>
      <sheetName val="数据源"/>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喷涂1月"/>
      <sheetName val="数据源"/>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月薪"/>
      <sheetName val="时薪"/>
      <sheetName val="数据源"/>
    </sheetNames>
    <sheetDataSet>
      <sheetData sheetId="0"/>
      <sheetData sheetId="1"/>
      <sheetData sheetId="2"/>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张亚霖"/>
      <sheetName val="组装线"/>
      <sheetName val="数据源"/>
    </sheetNames>
    <sheetDataSet>
      <sheetData sheetId="0"/>
      <sheetData sheetId="1"/>
      <sheetData sheetId="2"/>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非生产人员"/>
      <sheetName val="生产人员"/>
      <sheetName val="绩效"/>
      <sheetName val="岗位补贴"/>
      <sheetName val="工龄"/>
      <sheetName val="社保"/>
      <sheetName val="交通补助"/>
      <sheetName val="餐补"/>
      <sheetName val="其他"/>
      <sheetName val="5S扣款"/>
      <sheetName val="通报扣款"/>
      <sheetName val="劳保扣款"/>
      <sheetName val="考勤异常"/>
      <sheetName val="个税"/>
      <sheetName val="非生产考勤"/>
      <sheetName val="生产考勤"/>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5">
          <cell r="B5" t="str">
            <v>张猛</v>
          </cell>
          <cell r="C5" t="str">
            <v>组装</v>
          </cell>
          <cell r="D5">
            <v>4</v>
          </cell>
          <cell r="E5">
            <v>4</v>
          </cell>
          <cell r="F5">
            <v>4</v>
          </cell>
          <cell r="G5">
            <v>4</v>
          </cell>
          <cell r="H5">
            <v>4</v>
          </cell>
        </row>
        <row r="5">
          <cell r="L5">
            <v>4</v>
          </cell>
          <cell r="M5">
            <v>4</v>
          </cell>
          <cell r="N5">
            <v>4</v>
          </cell>
          <cell r="O5">
            <v>4</v>
          </cell>
          <cell r="P5">
            <v>4</v>
          </cell>
        </row>
        <row r="5">
          <cell r="S5">
            <v>4</v>
          </cell>
          <cell r="T5">
            <v>4</v>
          </cell>
          <cell r="U5">
            <v>4</v>
          </cell>
          <cell r="V5">
            <v>4</v>
          </cell>
          <cell r="W5">
            <v>4</v>
          </cell>
        </row>
        <row r="5">
          <cell r="Y5">
            <v>4</v>
          </cell>
          <cell r="Z5">
            <v>4</v>
          </cell>
          <cell r="AA5">
            <v>4</v>
          </cell>
          <cell r="AB5">
            <v>4</v>
          </cell>
          <cell r="AC5">
            <v>4</v>
          </cell>
          <cell r="AD5">
            <v>4</v>
          </cell>
          <cell r="AE5">
            <v>4</v>
          </cell>
          <cell r="AF5">
            <v>4</v>
          </cell>
          <cell r="AG5">
            <v>4</v>
          </cell>
        </row>
        <row r="5">
          <cell r="AI5">
            <v>24</v>
          </cell>
          <cell r="AJ5">
            <v>191.5</v>
          </cell>
          <cell r="AK5">
            <v>19</v>
          </cell>
          <cell r="AL5">
            <v>210.5</v>
          </cell>
        </row>
        <row r="6">
          <cell r="D6">
            <v>4</v>
          </cell>
          <cell r="E6">
            <v>4</v>
          </cell>
          <cell r="F6">
            <v>4</v>
          </cell>
          <cell r="G6">
            <v>4</v>
          </cell>
          <cell r="H6">
            <v>4</v>
          </cell>
        </row>
        <row r="6">
          <cell r="L6">
            <v>4</v>
          </cell>
          <cell r="M6">
            <v>4</v>
          </cell>
          <cell r="N6">
            <v>4</v>
          </cell>
          <cell r="O6">
            <v>4</v>
          </cell>
          <cell r="P6">
            <v>4</v>
          </cell>
        </row>
        <row r="6">
          <cell r="S6">
            <v>4</v>
          </cell>
          <cell r="T6">
            <v>4</v>
          </cell>
          <cell r="U6">
            <v>4</v>
          </cell>
          <cell r="V6">
            <v>4</v>
          </cell>
          <cell r="W6">
            <v>3.5</v>
          </cell>
        </row>
        <row r="6">
          <cell r="Y6">
            <v>4</v>
          </cell>
          <cell r="Z6">
            <v>4</v>
          </cell>
          <cell r="AA6">
            <v>4</v>
          </cell>
          <cell r="AB6">
            <v>4</v>
          </cell>
          <cell r="AC6">
            <v>4</v>
          </cell>
          <cell r="AD6">
            <v>4</v>
          </cell>
          <cell r="AE6">
            <v>4</v>
          </cell>
          <cell r="AF6">
            <v>4</v>
          </cell>
          <cell r="AG6">
            <v>4</v>
          </cell>
        </row>
        <row r="7">
          <cell r="B7" t="str">
            <v>加班</v>
          </cell>
        </row>
        <row r="7">
          <cell r="D7">
            <v>2</v>
          </cell>
          <cell r="E7">
            <v>1.5</v>
          </cell>
          <cell r="F7">
            <v>0.5</v>
          </cell>
        </row>
        <row r="7">
          <cell r="M7">
            <v>1.5</v>
          </cell>
          <cell r="N7">
            <v>0.5</v>
          </cell>
        </row>
        <row r="7">
          <cell r="S7">
            <v>2.5</v>
          </cell>
          <cell r="T7">
            <v>2.5</v>
          </cell>
        </row>
        <row r="7">
          <cell r="V7">
            <v>1.5</v>
          </cell>
        </row>
        <row r="7">
          <cell r="AA7">
            <v>1.5</v>
          </cell>
        </row>
        <row r="7">
          <cell r="AC7">
            <v>1</v>
          </cell>
        </row>
        <row r="7">
          <cell r="AE7">
            <v>3</v>
          </cell>
          <cell r="AF7">
            <v>0.5</v>
          </cell>
          <cell r="AG7">
            <v>0.5</v>
          </cell>
        </row>
        <row r="8">
          <cell r="B8" t="str">
            <v>曹延祥</v>
          </cell>
          <cell r="C8" t="str">
            <v>组装</v>
          </cell>
          <cell r="D8">
            <v>4</v>
          </cell>
          <cell r="E8">
            <v>4</v>
          </cell>
          <cell r="F8">
            <v>4</v>
          </cell>
          <cell r="G8">
            <v>4</v>
          </cell>
        </row>
        <row r="8">
          <cell r="L8">
            <v>4</v>
          </cell>
          <cell r="M8">
            <v>4</v>
          </cell>
          <cell r="N8">
            <v>4</v>
          </cell>
          <cell r="O8">
            <v>4</v>
          </cell>
          <cell r="P8">
            <v>4</v>
          </cell>
        </row>
        <row r="8">
          <cell r="R8">
            <v>4</v>
          </cell>
          <cell r="S8">
            <v>4</v>
          </cell>
          <cell r="T8">
            <v>4</v>
          </cell>
          <cell r="U8">
            <v>4</v>
          </cell>
          <cell r="V8">
            <v>4</v>
          </cell>
          <cell r="W8">
            <v>4</v>
          </cell>
        </row>
        <row r="8">
          <cell r="AA8">
            <v>4</v>
          </cell>
          <cell r="AB8">
            <v>4</v>
          </cell>
          <cell r="AC8">
            <v>4</v>
          </cell>
          <cell r="AD8">
            <v>4</v>
          </cell>
          <cell r="AE8">
            <v>4</v>
          </cell>
          <cell r="AF8">
            <v>4</v>
          </cell>
          <cell r="AG8">
            <v>4</v>
          </cell>
        </row>
        <row r="8">
          <cell r="AI8">
            <v>21.5</v>
          </cell>
          <cell r="AJ8">
            <v>171.5</v>
          </cell>
          <cell r="AK8">
            <v>21</v>
          </cell>
          <cell r="AL8">
            <v>192.5</v>
          </cell>
        </row>
        <row r="9">
          <cell r="D9">
            <v>4</v>
          </cell>
          <cell r="E9">
            <v>4</v>
          </cell>
          <cell r="F9">
            <v>4</v>
          </cell>
          <cell r="G9">
            <v>4</v>
          </cell>
        </row>
        <row r="9">
          <cell r="L9">
            <v>4</v>
          </cell>
          <cell r="M9">
            <v>4</v>
          </cell>
          <cell r="N9">
            <v>4</v>
          </cell>
          <cell r="O9">
            <v>4</v>
          </cell>
        </row>
        <row r="9">
          <cell r="R9">
            <v>4</v>
          </cell>
          <cell r="S9">
            <v>4</v>
          </cell>
          <cell r="T9">
            <v>4</v>
          </cell>
          <cell r="U9">
            <v>4</v>
          </cell>
          <cell r="V9">
            <v>4</v>
          </cell>
          <cell r="W9">
            <v>3.5</v>
          </cell>
        </row>
        <row r="9">
          <cell r="AA9">
            <v>4</v>
          </cell>
          <cell r="AB9">
            <v>4</v>
          </cell>
          <cell r="AC9">
            <v>4</v>
          </cell>
          <cell r="AD9">
            <v>4</v>
          </cell>
          <cell r="AE9">
            <v>4</v>
          </cell>
          <cell r="AF9">
            <v>4</v>
          </cell>
          <cell r="AG9">
            <v>4</v>
          </cell>
        </row>
        <row r="10">
          <cell r="B10" t="str">
            <v>加班</v>
          </cell>
        </row>
        <row r="10">
          <cell r="D10">
            <v>2</v>
          </cell>
          <cell r="E10">
            <v>1.5</v>
          </cell>
          <cell r="F10">
            <v>0.5</v>
          </cell>
        </row>
        <row r="10">
          <cell r="M10">
            <v>4</v>
          </cell>
          <cell r="N10">
            <v>0.5</v>
          </cell>
        </row>
        <row r="10">
          <cell r="R10">
            <v>2.5</v>
          </cell>
          <cell r="S10">
            <v>0.5</v>
          </cell>
          <cell r="T10">
            <v>2.5</v>
          </cell>
        </row>
        <row r="10">
          <cell r="V10">
            <v>1.5</v>
          </cell>
        </row>
        <row r="10">
          <cell r="AA10">
            <v>1.5</v>
          </cell>
        </row>
        <row r="10">
          <cell r="AE10">
            <v>3</v>
          </cell>
          <cell r="AF10">
            <v>0.5</v>
          </cell>
          <cell r="AG10">
            <v>0.5</v>
          </cell>
        </row>
        <row r="11">
          <cell r="B11" t="str">
            <v>王彦华</v>
          </cell>
          <cell r="C11" t="str">
            <v>组装</v>
          </cell>
          <cell r="D11">
            <v>4</v>
          </cell>
          <cell r="E11">
            <v>4</v>
          </cell>
          <cell r="F11">
            <v>4</v>
          </cell>
          <cell r="G11">
            <v>4</v>
          </cell>
        </row>
        <row r="11">
          <cell r="L11">
            <v>4</v>
          </cell>
          <cell r="M11">
            <v>4</v>
          </cell>
          <cell r="N11">
            <v>4</v>
          </cell>
          <cell r="O11">
            <v>4</v>
          </cell>
          <cell r="P11">
            <v>4</v>
          </cell>
        </row>
        <row r="11">
          <cell r="R11">
            <v>4</v>
          </cell>
          <cell r="S11">
            <v>4</v>
          </cell>
          <cell r="T11">
            <v>4</v>
          </cell>
          <cell r="U11">
            <v>4</v>
          </cell>
          <cell r="V11">
            <v>4</v>
          </cell>
          <cell r="W11">
            <v>4</v>
          </cell>
        </row>
        <row r="11">
          <cell r="Y11">
            <v>4</v>
          </cell>
          <cell r="Z11">
            <v>4</v>
          </cell>
          <cell r="AA11">
            <v>4</v>
          </cell>
          <cell r="AB11">
            <v>4</v>
          </cell>
          <cell r="AC11">
            <v>4</v>
          </cell>
          <cell r="AD11">
            <v>4</v>
          </cell>
          <cell r="AE11">
            <v>4</v>
          </cell>
          <cell r="AF11">
            <v>4</v>
          </cell>
          <cell r="AG11">
            <v>2.5</v>
          </cell>
        </row>
        <row r="11">
          <cell r="AI11">
            <v>24</v>
          </cell>
          <cell r="AJ11">
            <v>191</v>
          </cell>
          <cell r="AK11">
            <v>43</v>
          </cell>
          <cell r="AL11">
            <v>234</v>
          </cell>
        </row>
        <row r="12">
          <cell r="D12">
            <v>4</v>
          </cell>
          <cell r="E12">
            <v>4</v>
          </cell>
          <cell r="F12">
            <v>4</v>
          </cell>
          <cell r="G12">
            <v>4</v>
          </cell>
        </row>
        <row r="12">
          <cell r="L12">
            <v>4</v>
          </cell>
          <cell r="M12">
            <v>4</v>
          </cell>
          <cell r="N12">
            <v>4</v>
          </cell>
          <cell r="O12">
            <v>4</v>
          </cell>
          <cell r="P12">
            <v>4</v>
          </cell>
        </row>
        <row r="12">
          <cell r="R12">
            <v>4</v>
          </cell>
          <cell r="S12">
            <v>4</v>
          </cell>
          <cell r="T12">
            <v>4</v>
          </cell>
          <cell r="U12">
            <v>4</v>
          </cell>
          <cell r="V12">
            <v>4</v>
          </cell>
          <cell r="W12">
            <v>3.5</v>
          </cell>
        </row>
        <row r="12">
          <cell r="Y12">
            <v>4</v>
          </cell>
          <cell r="Z12">
            <v>4</v>
          </cell>
          <cell r="AA12">
            <v>4</v>
          </cell>
          <cell r="AB12">
            <v>4</v>
          </cell>
          <cell r="AC12">
            <v>4</v>
          </cell>
          <cell r="AD12">
            <v>4</v>
          </cell>
          <cell r="AE12">
            <v>4</v>
          </cell>
          <cell r="AF12">
            <v>4</v>
          </cell>
          <cell r="AG12">
            <v>5</v>
          </cell>
        </row>
        <row r="13">
          <cell r="B13" t="str">
            <v>加班</v>
          </cell>
        </row>
        <row r="13">
          <cell r="D13">
            <v>2</v>
          </cell>
          <cell r="E13">
            <v>1.5</v>
          </cell>
          <cell r="F13">
            <v>0.5</v>
          </cell>
        </row>
        <row r="13">
          <cell r="M13">
            <v>4</v>
          </cell>
          <cell r="N13">
            <v>4</v>
          </cell>
          <cell r="O13">
            <v>4</v>
          </cell>
          <cell r="P13">
            <v>4</v>
          </cell>
        </row>
        <row r="13">
          <cell r="R13">
            <v>2.5</v>
          </cell>
          <cell r="S13">
            <v>0.5</v>
          </cell>
          <cell r="T13">
            <v>2.5</v>
          </cell>
        </row>
        <row r="13">
          <cell r="V13">
            <v>1.5</v>
          </cell>
        </row>
        <row r="13">
          <cell r="Y13">
            <v>4</v>
          </cell>
          <cell r="Z13">
            <v>3</v>
          </cell>
          <cell r="AA13">
            <v>1.5</v>
          </cell>
        </row>
        <row r="13">
          <cell r="AE13">
            <v>3</v>
          </cell>
          <cell r="AF13">
            <v>4</v>
          </cell>
          <cell r="AG13">
            <v>0.5</v>
          </cell>
        </row>
        <row r="14">
          <cell r="B14" t="str">
            <v>张俊霞</v>
          </cell>
          <cell r="C14" t="str">
            <v>组装</v>
          </cell>
          <cell r="D14">
            <v>4</v>
          </cell>
          <cell r="E14">
            <v>4</v>
          </cell>
          <cell r="F14">
            <v>4</v>
          </cell>
          <cell r="G14">
            <v>4</v>
          </cell>
        </row>
        <row r="14">
          <cell r="L14">
            <v>4</v>
          </cell>
          <cell r="M14">
            <v>4</v>
          </cell>
          <cell r="N14">
            <v>4</v>
          </cell>
        </row>
        <row r="14">
          <cell r="R14">
            <v>4</v>
          </cell>
          <cell r="S14">
            <v>4</v>
          </cell>
          <cell r="T14">
            <v>4</v>
          </cell>
          <cell r="U14">
            <v>4</v>
          </cell>
          <cell r="V14">
            <v>4</v>
          </cell>
          <cell r="W14">
            <v>4</v>
          </cell>
        </row>
        <row r="14">
          <cell r="AA14">
            <v>4</v>
          </cell>
          <cell r="AB14">
            <v>4</v>
          </cell>
          <cell r="AC14">
            <v>4</v>
          </cell>
          <cell r="AD14">
            <v>4</v>
          </cell>
          <cell r="AE14">
            <v>4</v>
          </cell>
          <cell r="AF14">
            <v>4</v>
          </cell>
          <cell r="AG14">
            <v>4</v>
          </cell>
        </row>
        <row r="14">
          <cell r="AI14">
            <v>19.5</v>
          </cell>
          <cell r="AJ14">
            <v>155.5</v>
          </cell>
          <cell r="AK14">
            <v>21.5</v>
          </cell>
          <cell r="AL14">
            <v>177</v>
          </cell>
        </row>
        <row r="15">
          <cell r="D15">
            <v>4</v>
          </cell>
          <cell r="E15">
            <v>4</v>
          </cell>
          <cell r="F15">
            <v>4</v>
          </cell>
          <cell r="G15">
            <v>3</v>
          </cell>
        </row>
        <row r="15">
          <cell r="L15">
            <v>4</v>
          </cell>
          <cell r="M15">
            <v>1</v>
          </cell>
          <cell r="N15">
            <v>4</v>
          </cell>
        </row>
        <row r="15">
          <cell r="R15">
            <v>4</v>
          </cell>
          <cell r="S15">
            <v>4</v>
          </cell>
          <cell r="T15">
            <v>4</v>
          </cell>
          <cell r="U15">
            <v>4</v>
          </cell>
          <cell r="V15">
            <v>4</v>
          </cell>
          <cell r="W15">
            <v>3.5</v>
          </cell>
        </row>
        <row r="15">
          <cell r="AA15">
            <v>4</v>
          </cell>
          <cell r="AB15">
            <v>4</v>
          </cell>
          <cell r="AC15">
            <v>4</v>
          </cell>
          <cell r="AD15">
            <v>4</v>
          </cell>
          <cell r="AE15">
            <v>4</v>
          </cell>
          <cell r="AF15">
            <v>4</v>
          </cell>
          <cell r="AG15">
            <v>4</v>
          </cell>
        </row>
        <row r="16">
          <cell r="B16" t="str">
            <v>加班</v>
          </cell>
        </row>
        <row r="16">
          <cell r="D16">
            <v>2</v>
          </cell>
          <cell r="E16">
            <v>1.5</v>
          </cell>
          <cell r="F16">
            <v>0.5</v>
          </cell>
        </row>
        <row r="16">
          <cell r="N16">
            <v>0.5</v>
          </cell>
        </row>
        <row r="16">
          <cell r="R16">
            <v>2.5</v>
          </cell>
          <cell r="S16">
            <v>0.5</v>
          </cell>
          <cell r="T16">
            <v>2.5</v>
          </cell>
        </row>
        <row r="16">
          <cell r="V16">
            <v>1.5</v>
          </cell>
        </row>
        <row r="16">
          <cell r="AA16">
            <v>1.5</v>
          </cell>
        </row>
        <row r="16">
          <cell r="AC16">
            <v>1</v>
          </cell>
        </row>
        <row r="16">
          <cell r="AE16">
            <v>3</v>
          </cell>
          <cell r="AF16">
            <v>4</v>
          </cell>
          <cell r="AG16">
            <v>0.5</v>
          </cell>
        </row>
        <row r="17">
          <cell r="B17" t="str">
            <v>滕令驹</v>
          </cell>
          <cell r="C17" t="str">
            <v>组装</v>
          </cell>
          <cell r="D17">
            <v>4</v>
          </cell>
          <cell r="E17">
            <v>4</v>
          </cell>
          <cell r="F17">
            <v>4</v>
          </cell>
          <cell r="G17">
            <v>4</v>
          </cell>
        </row>
        <row r="17">
          <cell r="L17">
            <v>4</v>
          </cell>
          <cell r="M17">
            <v>4</v>
          </cell>
          <cell r="N17">
            <v>4</v>
          </cell>
        </row>
        <row r="17">
          <cell r="R17">
            <v>4</v>
          </cell>
          <cell r="S17">
            <v>4</v>
          </cell>
          <cell r="T17">
            <v>4</v>
          </cell>
          <cell r="U17">
            <v>4</v>
          </cell>
          <cell r="V17">
            <v>4</v>
          </cell>
          <cell r="W17">
            <v>4</v>
          </cell>
        </row>
        <row r="17">
          <cell r="AA17">
            <v>4</v>
          </cell>
          <cell r="AB17">
            <v>4</v>
          </cell>
          <cell r="AC17">
            <v>4</v>
          </cell>
          <cell r="AD17">
            <v>4</v>
          </cell>
          <cell r="AE17">
            <v>4</v>
          </cell>
          <cell r="AF17">
            <v>0</v>
          </cell>
          <cell r="AG17">
            <v>4</v>
          </cell>
        </row>
        <row r="17">
          <cell r="AI17">
            <v>19</v>
          </cell>
          <cell r="AJ17">
            <v>151.5</v>
          </cell>
          <cell r="AK17">
            <v>17.5</v>
          </cell>
          <cell r="AL17">
            <v>169</v>
          </cell>
        </row>
        <row r="18">
          <cell r="D18">
            <v>4</v>
          </cell>
          <cell r="E18">
            <v>4</v>
          </cell>
          <cell r="F18">
            <v>4</v>
          </cell>
          <cell r="G18">
            <v>4</v>
          </cell>
        </row>
        <row r="18">
          <cell r="L18">
            <v>4</v>
          </cell>
          <cell r="M18">
            <v>4</v>
          </cell>
          <cell r="N18">
            <v>4</v>
          </cell>
        </row>
        <row r="18">
          <cell r="R18">
            <v>4</v>
          </cell>
          <cell r="S18">
            <v>4</v>
          </cell>
          <cell r="T18">
            <v>4</v>
          </cell>
          <cell r="U18">
            <v>4</v>
          </cell>
          <cell r="V18">
            <v>4</v>
          </cell>
          <cell r="W18">
            <v>3.5</v>
          </cell>
        </row>
        <row r="18">
          <cell r="AA18">
            <v>4</v>
          </cell>
          <cell r="AB18">
            <v>4</v>
          </cell>
          <cell r="AC18">
            <v>4</v>
          </cell>
          <cell r="AD18">
            <v>4</v>
          </cell>
          <cell r="AE18">
            <v>4</v>
          </cell>
          <cell r="AF18">
            <v>0</v>
          </cell>
          <cell r="AG18">
            <v>4</v>
          </cell>
        </row>
        <row r="19">
          <cell r="B19" t="str">
            <v>加班</v>
          </cell>
        </row>
        <row r="19">
          <cell r="D19">
            <v>2</v>
          </cell>
          <cell r="E19">
            <v>1.5</v>
          </cell>
          <cell r="F19">
            <v>0.5</v>
          </cell>
        </row>
        <row r="19">
          <cell r="M19">
            <v>4</v>
          </cell>
          <cell r="N19">
            <v>0.5</v>
          </cell>
        </row>
        <row r="19">
          <cell r="R19">
            <v>2.5</v>
          </cell>
          <cell r="S19">
            <v>0.5</v>
          </cell>
          <cell r="T19">
            <v>2.5</v>
          </cell>
        </row>
        <row r="19">
          <cell r="V19">
            <v>1.5</v>
          </cell>
        </row>
        <row r="19">
          <cell r="AA19">
            <v>1.5</v>
          </cell>
        </row>
        <row r="19">
          <cell r="AG19">
            <v>0.5</v>
          </cell>
        </row>
        <row r="20">
          <cell r="B20" t="str">
            <v>刘晓平</v>
          </cell>
          <cell r="C20" t="str">
            <v>组装</v>
          </cell>
          <cell r="D20">
            <v>4</v>
          </cell>
          <cell r="E20">
            <v>4</v>
          </cell>
          <cell r="F20">
            <v>4</v>
          </cell>
          <cell r="G20">
            <v>4</v>
          </cell>
          <cell r="H20">
            <v>4</v>
          </cell>
        </row>
        <row r="20">
          <cell r="L20">
            <v>4</v>
          </cell>
          <cell r="M20">
            <v>4</v>
          </cell>
          <cell r="N20">
            <v>4</v>
          </cell>
          <cell r="O20">
            <v>4</v>
          </cell>
          <cell r="P20">
            <v>4</v>
          </cell>
        </row>
        <row r="20">
          <cell r="R20">
            <v>4</v>
          </cell>
          <cell r="S20">
            <v>4</v>
          </cell>
          <cell r="T20">
            <v>4</v>
          </cell>
          <cell r="U20">
            <v>4</v>
          </cell>
          <cell r="V20">
            <v>4</v>
          </cell>
        </row>
        <row r="20">
          <cell r="X20">
            <v>4</v>
          </cell>
          <cell r="Y20">
            <v>4</v>
          </cell>
          <cell r="Z20">
            <v>4</v>
          </cell>
          <cell r="AA20">
            <v>4</v>
          </cell>
          <cell r="AB20">
            <v>4</v>
          </cell>
          <cell r="AC20">
            <v>4</v>
          </cell>
          <cell r="AD20">
            <v>4</v>
          </cell>
          <cell r="AE20">
            <v>4</v>
          </cell>
          <cell r="AF20">
            <v>4</v>
          </cell>
          <cell r="AG20">
            <v>4</v>
          </cell>
        </row>
        <row r="20">
          <cell r="AI20">
            <v>25</v>
          </cell>
          <cell r="AJ20">
            <v>198.5</v>
          </cell>
          <cell r="AK20">
            <v>55</v>
          </cell>
          <cell r="AL20">
            <v>253.5</v>
          </cell>
        </row>
        <row r="21">
          <cell r="D21">
            <v>4</v>
          </cell>
          <cell r="E21">
            <v>4</v>
          </cell>
          <cell r="F21">
            <v>2.5</v>
          </cell>
          <cell r="G21">
            <v>4</v>
          </cell>
          <cell r="H21">
            <v>4</v>
          </cell>
        </row>
        <row r="21">
          <cell r="L21">
            <v>4</v>
          </cell>
          <cell r="M21">
            <v>4</v>
          </cell>
          <cell r="N21">
            <v>4</v>
          </cell>
          <cell r="O21">
            <v>4</v>
          </cell>
          <cell r="P21">
            <v>4</v>
          </cell>
        </row>
        <row r="21">
          <cell r="R21">
            <v>4</v>
          </cell>
          <cell r="S21">
            <v>4</v>
          </cell>
          <cell r="T21">
            <v>4</v>
          </cell>
          <cell r="U21">
            <v>4</v>
          </cell>
          <cell r="V21">
            <v>4</v>
          </cell>
        </row>
        <row r="21">
          <cell r="X21">
            <v>4</v>
          </cell>
          <cell r="Y21">
            <v>4</v>
          </cell>
          <cell r="Z21">
            <v>4</v>
          </cell>
          <cell r="AA21">
            <v>4</v>
          </cell>
          <cell r="AB21">
            <v>4</v>
          </cell>
          <cell r="AC21">
            <v>4</v>
          </cell>
          <cell r="AD21">
            <v>4</v>
          </cell>
          <cell r="AE21">
            <v>4</v>
          </cell>
          <cell r="AF21">
            <v>4</v>
          </cell>
          <cell r="AG21">
            <v>4</v>
          </cell>
        </row>
        <row r="22">
          <cell r="D22">
            <v>2.5</v>
          </cell>
          <cell r="E22">
            <v>1.5</v>
          </cell>
          <cell r="F22">
            <v>1.5</v>
          </cell>
          <cell r="G22">
            <v>1.5</v>
          </cell>
          <cell r="H22">
            <v>1</v>
          </cell>
        </row>
        <row r="22">
          <cell r="L22">
            <v>4</v>
          </cell>
          <cell r="M22">
            <v>2</v>
          </cell>
          <cell r="N22">
            <v>4</v>
          </cell>
          <cell r="O22">
            <v>1</v>
          </cell>
        </row>
        <row r="22">
          <cell r="R22">
            <v>1.5</v>
          </cell>
          <cell r="S22">
            <v>4</v>
          </cell>
          <cell r="T22">
            <v>4.5</v>
          </cell>
          <cell r="U22">
            <v>1.5</v>
          </cell>
          <cell r="V22">
            <v>2.5</v>
          </cell>
        </row>
        <row r="22">
          <cell r="X22">
            <v>1</v>
          </cell>
          <cell r="Y22">
            <v>1.5</v>
          </cell>
          <cell r="Z22">
            <v>3</v>
          </cell>
          <cell r="AA22">
            <v>2.5</v>
          </cell>
          <cell r="AB22">
            <v>3.5</v>
          </cell>
          <cell r="AC22">
            <v>1</v>
          </cell>
          <cell r="AD22">
            <v>1.5</v>
          </cell>
          <cell r="AE22">
            <v>3</v>
          </cell>
          <cell r="AF22">
            <v>2.5</v>
          </cell>
          <cell r="AG22">
            <v>2.5</v>
          </cell>
        </row>
        <row r="23">
          <cell r="B23" t="str">
            <v>齐迁菲</v>
          </cell>
          <cell r="C23" t="str">
            <v>组装</v>
          </cell>
          <cell r="D23">
            <v>4</v>
          </cell>
          <cell r="E23">
            <v>4</v>
          </cell>
          <cell r="F23">
            <v>4</v>
          </cell>
          <cell r="G23">
            <v>4</v>
          </cell>
          <cell r="H23">
            <v>4</v>
          </cell>
        </row>
        <row r="23">
          <cell r="L23">
            <v>4</v>
          </cell>
          <cell r="M23">
            <v>1.5</v>
          </cell>
          <cell r="N23">
            <v>4</v>
          </cell>
          <cell r="O23">
            <v>4</v>
          </cell>
          <cell r="P23">
            <v>4</v>
          </cell>
        </row>
        <row r="23">
          <cell r="R23">
            <v>4</v>
          </cell>
          <cell r="S23">
            <v>4</v>
          </cell>
          <cell r="T23">
            <v>4</v>
          </cell>
          <cell r="U23">
            <v>4</v>
          </cell>
          <cell r="V23">
            <v>4</v>
          </cell>
        </row>
        <row r="23">
          <cell r="X23">
            <v>4</v>
          </cell>
          <cell r="Y23">
            <v>4</v>
          </cell>
          <cell r="Z23">
            <v>4</v>
          </cell>
          <cell r="AA23">
            <v>4</v>
          </cell>
          <cell r="AB23">
            <v>4</v>
          </cell>
          <cell r="AC23">
            <v>4</v>
          </cell>
          <cell r="AD23">
            <v>4</v>
          </cell>
          <cell r="AE23">
            <v>4</v>
          </cell>
          <cell r="AF23">
            <v>4</v>
          </cell>
          <cell r="AG23">
            <v>4</v>
          </cell>
        </row>
        <row r="23">
          <cell r="AI23">
            <v>24.5</v>
          </cell>
          <cell r="AJ23">
            <v>197.5</v>
          </cell>
          <cell r="AK23">
            <v>52.5</v>
          </cell>
          <cell r="AL23">
            <v>250</v>
          </cell>
        </row>
        <row r="24">
          <cell r="D24">
            <v>4</v>
          </cell>
          <cell r="E24">
            <v>4</v>
          </cell>
          <cell r="F24">
            <v>4</v>
          </cell>
          <cell r="G24">
            <v>4</v>
          </cell>
          <cell r="H24">
            <v>4</v>
          </cell>
        </row>
        <row r="24">
          <cell r="L24">
            <v>4</v>
          </cell>
          <cell r="M24">
            <v>4</v>
          </cell>
          <cell r="N24">
            <v>4</v>
          </cell>
          <cell r="O24">
            <v>4</v>
          </cell>
          <cell r="P24">
            <v>4</v>
          </cell>
        </row>
        <row r="24">
          <cell r="R24">
            <v>4</v>
          </cell>
          <cell r="S24">
            <v>4</v>
          </cell>
          <cell r="T24">
            <v>4</v>
          </cell>
          <cell r="U24">
            <v>4</v>
          </cell>
          <cell r="V24">
            <v>4</v>
          </cell>
        </row>
        <row r="24">
          <cell r="X24">
            <v>4</v>
          </cell>
          <cell r="Y24">
            <v>4</v>
          </cell>
          <cell r="Z24">
            <v>4</v>
          </cell>
          <cell r="AA24">
            <v>4</v>
          </cell>
          <cell r="AB24">
            <v>4</v>
          </cell>
          <cell r="AC24">
            <v>4</v>
          </cell>
          <cell r="AD24">
            <v>4</v>
          </cell>
          <cell r="AE24">
            <v>4</v>
          </cell>
          <cell r="AF24">
            <v>4</v>
          </cell>
          <cell r="AG24">
            <v>4</v>
          </cell>
        </row>
        <row r="25">
          <cell r="D25">
            <v>2.5</v>
          </cell>
          <cell r="E25">
            <v>1.5</v>
          </cell>
          <cell r="F25">
            <v>1.5</v>
          </cell>
          <cell r="G25">
            <v>1.5</v>
          </cell>
          <cell r="H25">
            <v>1</v>
          </cell>
        </row>
        <row r="25">
          <cell r="L25">
            <v>0.5</v>
          </cell>
          <cell r="M25">
            <v>2</v>
          </cell>
          <cell r="N25">
            <v>0.5</v>
          </cell>
          <cell r="O25">
            <v>1</v>
          </cell>
          <cell r="P25">
            <v>1.5</v>
          </cell>
        </row>
        <row r="25">
          <cell r="R25">
            <v>1.5</v>
          </cell>
          <cell r="S25">
            <v>4</v>
          </cell>
          <cell r="T25">
            <v>4.5</v>
          </cell>
          <cell r="U25">
            <v>1.5</v>
          </cell>
          <cell r="V25">
            <v>2.5</v>
          </cell>
        </row>
        <row r="25">
          <cell r="X25">
            <v>1</v>
          </cell>
          <cell r="Y25">
            <v>1.5</v>
          </cell>
          <cell r="Z25">
            <v>3</v>
          </cell>
          <cell r="AA25">
            <v>2.5</v>
          </cell>
          <cell r="AB25">
            <v>3.5</v>
          </cell>
          <cell r="AC25">
            <v>4</v>
          </cell>
          <cell r="AD25">
            <v>1.5</v>
          </cell>
          <cell r="AE25">
            <v>3</v>
          </cell>
          <cell r="AF25">
            <v>2.5</v>
          </cell>
          <cell r="AG25">
            <v>2.5</v>
          </cell>
        </row>
        <row r="26">
          <cell r="B26" t="str">
            <v>李春花</v>
          </cell>
          <cell r="C26" t="str">
            <v>组装</v>
          </cell>
          <cell r="D26">
            <v>4</v>
          </cell>
          <cell r="E26" t="str">
            <v>休</v>
          </cell>
          <cell r="F26">
            <v>4</v>
          </cell>
          <cell r="G26">
            <v>4</v>
          </cell>
          <cell r="H26">
            <v>4</v>
          </cell>
        </row>
        <row r="26">
          <cell r="L26">
            <v>4</v>
          </cell>
          <cell r="M26">
            <v>4</v>
          </cell>
        </row>
        <row r="26">
          <cell r="P26">
            <v>4</v>
          </cell>
        </row>
        <row r="26">
          <cell r="R26">
            <v>4</v>
          </cell>
          <cell r="S26">
            <v>4</v>
          </cell>
          <cell r="T26">
            <v>4</v>
          </cell>
          <cell r="U26">
            <v>4</v>
          </cell>
          <cell r="V26">
            <v>4</v>
          </cell>
        </row>
        <row r="26">
          <cell r="X26">
            <v>4</v>
          </cell>
          <cell r="Y26">
            <v>4</v>
          </cell>
          <cell r="Z26">
            <v>4</v>
          </cell>
          <cell r="AA26">
            <v>4</v>
          </cell>
          <cell r="AB26">
            <v>4</v>
          </cell>
          <cell r="AC26">
            <v>4</v>
          </cell>
          <cell r="AD26">
            <v>4</v>
          </cell>
          <cell r="AE26">
            <v>4</v>
          </cell>
          <cell r="AF26">
            <v>4</v>
          </cell>
          <cell r="AG26">
            <v>4</v>
          </cell>
        </row>
        <row r="26">
          <cell r="AI26">
            <v>23</v>
          </cell>
          <cell r="AJ26">
            <v>183</v>
          </cell>
          <cell r="AK26">
            <v>47.5</v>
          </cell>
          <cell r="AL26">
            <v>230.5</v>
          </cell>
        </row>
        <row r="27">
          <cell r="D27">
            <v>4</v>
          </cell>
          <cell r="E27">
            <v>4</v>
          </cell>
          <cell r="F27">
            <v>4</v>
          </cell>
          <cell r="G27">
            <v>4</v>
          </cell>
          <cell r="H27">
            <v>4</v>
          </cell>
        </row>
        <row r="27">
          <cell r="L27">
            <v>4</v>
          </cell>
          <cell r="M27">
            <v>4</v>
          </cell>
        </row>
        <row r="27">
          <cell r="O27">
            <v>3</v>
          </cell>
          <cell r="P27">
            <v>4</v>
          </cell>
        </row>
        <row r="27">
          <cell r="R27">
            <v>4</v>
          </cell>
          <cell r="S27">
            <v>4</v>
          </cell>
          <cell r="T27">
            <v>4</v>
          </cell>
          <cell r="U27">
            <v>4</v>
          </cell>
          <cell r="V27">
            <v>4</v>
          </cell>
        </row>
        <row r="27">
          <cell r="X27">
            <v>4</v>
          </cell>
          <cell r="Y27">
            <v>4</v>
          </cell>
          <cell r="Z27">
            <v>4</v>
          </cell>
          <cell r="AA27">
            <v>4</v>
          </cell>
          <cell r="AB27">
            <v>4</v>
          </cell>
          <cell r="AC27">
            <v>4</v>
          </cell>
          <cell r="AD27">
            <v>4</v>
          </cell>
          <cell r="AE27">
            <v>4</v>
          </cell>
          <cell r="AF27">
            <v>4</v>
          </cell>
          <cell r="AG27">
            <v>4</v>
          </cell>
        </row>
        <row r="28">
          <cell r="D28">
            <v>2.5</v>
          </cell>
          <cell r="E28">
            <v>1.5</v>
          </cell>
          <cell r="F28">
            <v>1.5</v>
          </cell>
          <cell r="G28">
            <v>1.5</v>
          </cell>
          <cell r="H28">
            <v>1</v>
          </cell>
        </row>
        <row r="28">
          <cell r="L28">
            <v>0.5</v>
          </cell>
          <cell r="M28">
            <v>2</v>
          </cell>
        </row>
        <row r="28">
          <cell r="O28">
            <v>1</v>
          </cell>
          <cell r="P28">
            <v>1.5</v>
          </cell>
        </row>
        <row r="28">
          <cell r="R28">
            <v>1.5</v>
          </cell>
          <cell r="S28">
            <v>4</v>
          </cell>
          <cell r="T28">
            <v>4.5</v>
          </cell>
          <cell r="U28">
            <v>1.5</v>
          </cell>
          <cell r="V28">
            <v>2.5</v>
          </cell>
        </row>
        <row r="28">
          <cell r="X28">
            <v>1</v>
          </cell>
          <cell r="Y28">
            <v>1.5</v>
          </cell>
          <cell r="Z28">
            <v>1.5</v>
          </cell>
          <cell r="AA28">
            <v>1.5</v>
          </cell>
          <cell r="AB28">
            <v>1.5</v>
          </cell>
          <cell r="AC28">
            <v>4</v>
          </cell>
          <cell r="AD28">
            <v>1.5</v>
          </cell>
          <cell r="AE28">
            <v>3</v>
          </cell>
          <cell r="AF28">
            <v>2.5</v>
          </cell>
          <cell r="AG28">
            <v>2.5</v>
          </cell>
        </row>
        <row r="29">
          <cell r="B29" t="str">
            <v>白月</v>
          </cell>
          <cell r="C29" t="str">
            <v>组装</v>
          </cell>
          <cell r="D29">
            <v>4</v>
          </cell>
          <cell r="E29">
            <v>4</v>
          </cell>
          <cell r="F29">
            <v>4</v>
          </cell>
          <cell r="G29">
            <v>4</v>
          </cell>
          <cell r="H29">
            <v>4</v>
          </cell>
        </row>
        <row r="29">
          <cell r="L29">
            <v>4</v>
          </cell>
          <cell r="M29">
            <v>4</v>
          </cell>
          <cell r="N29">
            <v>4</v>
          </cell>
          <cell r="O29">
            <v>4</v>
          </cell>
          <cell r="P29">
            <v>4</v>
          </cell>
        </row>
        <row r="29">
          <cell r="R29">
            <v>4</v>
          </cell>
          <cell r="S29">
            <v>4</v>
          </cell>
          <cell r="T29">
            <v>4</v>
          </cell>
          <cell r="U29">
            <v>4</v>
          </cell>
          <cell r="V29">
            <v>4</v>
          </cell>
        </row>
        <row r="29">
          <cell r="X29">
            <v>4</v>
          </cell>
          <cell r="Y29">
            <v>4</v>
          </cell>
          <cell r="Z29">
            <v>4</v>
          </cell>
          <cell r="AA29">
            <v>4</v>
          </cell>
          <cell r="AB29">
            <v>4</v>
          </cell>
          <cell r="AC29">
            <v>4</v>
          </cell>
          <cell r="AD29">
            <v>4</v>
          </cell>
          <cell r="AE29">
            <v>4</v>
          </cell>
          <cell r="AF29">
            <v>4</v>
          </cell>
          <cell r="AG29">
            <v>4</v>
          </cell>
        </row>
        <row r="29">
          <cell r="AI29">
            <v>24.5</v>
          </cell>
          <cell r="AJ29">
            <v>196</v>
          </cell>
          <cell r="AK29">
            <v>47</v>
          </cell>
          <cell r="AL29">
            <v>243</v>
          </cell>
        </row>
        <row r="30">
          <cell r="D30">
            <v>4</v>
          </cell>
          <cell r="E30">
            <v>4</v>
          </cell>
          <cell r="F30">
            <v>4</v>
          </cell>
          <cell r="G30">
            <v>4</v>
          </cell>
          <cell r="H30">
            <v>4</v>
          </cell>
        </row>
        <row r="30">
          <cell r="L30">
            <v>4</v>
          </cell>
          <cell r="M30">
            <v>4</v>
          </cell>
          <cell r="N30">
            <v>4</v>
          </cell>
          <cell r="O30">
            <v>4</v>
          </cell>
          <cell r="P30">
            <v>4</v>
          </cell>
        </row>
        <row r="30">
          <cell r="R30">
            <v>4</v>
          </cell>
          <cell r="S30">
            <v>4</v>
          </cell>
          <cell r="T30">
            <v>4</v>
          </cell>
          <cell r="U30">
            <v>4</v>
          </cell>
          <cell r="V30">
            <v>4</v>
          </cell>
        </row>
        <row r="30">
          <cell r="X30">
            <v>4</v>
          </cell>
          <cell r="Y30">
            <v>4</v>
          </cell>
          <cell r="Z30">
            <v>4</v>
          </cell>
          <cell r="AA30">
            <v>4</v>
          </cell>
          <cell r="AB30">
            <v>4</v>
          </cell>
        </row>
        <row r="30">
          <cell r="AD30">
            <v>4</v>
          </cell>
          <cell r="AE30">
            <v>4</v>
          </cell>
          <cell r="AF30">
            <v>4</v>
          </cell>
          <cell r="AG30">
            <v>4</v>
          </cell>
        </row>
        <row r="31">
          <cell r="D31">
            <v>2.5</v>
          </cell>
          <cell r="E31">
            <v>1.5</v>
          </cell>
          <cell r="F31">
            <v>1.5</v>
          </cell>
          <cell r="G31">
            <v>1.5</v>
          </cell>
          <cell r="H31">
            <v>1</v>
          </cell>
        </row>
        <row r="31">
          <cell r="L31">
            <v>0.5</v>
          </cell>
          <cell r="M31">
            <v>2</v>
          </cell>
          <cell r="N31">
            <v>0.5</v>
          </cell>
          <cell r="O31">
            <v>1</v>
          </cell>
          <cell r="P31">
            <v>1.5</v>
          </cell>
        </row>
        <row r="31">
          <cell r="R31">
            <v>1.5</v>
          </cell>
          <cell r="S31">
            <v>4</v>
          </cell>
          <cell r="T31">
            <v>4.5</v>
          </cell>
          <cell r="U31">
            <v>1.5</v>
          </cell>
        </row>
        <row r="31">
          <cell r="X31">
            <v>1</v>
          </cell>
          <cell r="Y31">
            <v>1.5</v>
          </cell>
          <cell r="Z31">
            <v>3</v>
          </cell>
          <cell r="AA31">
            <v>2.5</v>
          </cell>
          <cell r="AB31">
            <v>3.5</v>
          </cell>
        </row>
        <row r="31">
          <cell r="AD31">
            <v>1.5</v>
          </cell>
          <cell r="AE31">
            <v>4</v>
          </cell>
          <cell r="AF31">
            <v>2.5</v>
          </cell>
          <cell r="AG31">
            <v>2.5</v>
          </cell>
        </row>
        <row r="32">
          <cell r="B32" t="str">
            <v>董广新</v>
          </cell>
          <cell r="C32" t="str">
            <v>组装</v>
          </cell>
          <cell r="D32">
            <v>4</v>
          </cell>
          <cell r="E32">
            <v>4</v>
          </cell>
          <cell r="F32">
            <v>5</v>
          </cell>
          <cell r="G32">
            <v>3.5</v>
          </cell>
        </row>
        <row r="32">
          <cell r="L32">
            <v>4</v>
          </cell>
          <cell r="M32">
            <v>4</v>
          </cell>
          <cell r="N32">
            <v>4</v>
          </cell>
          <cell r="O32">
            <v>4</v>
          </cell>
          <cell r="P32">
            <v>4</v>
          </cell>
        </row>
        <row r="32">
          <cell r="R32">
            <v>4</v>
          </cell>
          <cell r="S32">
            <v>4</v>
          </cell>
          <cell r="T32">
            <v>4</v>
          </cell>
          <cell r="U32">
            <v>4</v>
          </cell>
          <cell r="V32">
            <v>4</v>
          </cell>
          <cell r="W32">
            <v>4</v>
          </cell>
        </row>
        <row r="32">
          <cell r="AA32">
            <v>4</v>
          </cell>
          <cell r="AB32">
            <v>4</v>
          </cell>
          <cell r="AC32">
            <v>4</v>
          </cell>
          <cell r="AD32">
            <v>4</v>
          </cell>
          <cell r="AE32">
            <v>4</v>
          </cell>
          <cell r="AF32">
            <v>4</v>
          </cell>
          <cell r="AG32">
            <v>4</v>
          </cell>
        </row>
        <row r="32">
          <cell r="AI32">
            <v>21.5</v>
          </cell>
          <cell r="AJ32">
            <v>171</v>
          </cell>
          <cell r="AK32">
            <v>33.5</v>
          </cell>
          <cell r="AL32">
            <v>204.5</v>
          </cell>
        </row>
        <row r="33">
          <cell r="D33">
            <v>4</v>
          </cell>
          <cell r="E33">
            <v>4</v>
          </cell>
          <cell r="F33">
            <v>2.5</v>
          </cell>
        </row>
        <row r="33">
          <cell r="H33">
            <v>4.5</v>
          </cell>
        </row>
        <row r="33">
          <cell r="L33">
            <v>4</v>
          </cell>
          <cell r="M33">
            <v>4</v>
          </cell>
          <cell r="N33">
            <v>4</v>
          </cell>
          <cell r="O33">
            <v>4</v>
          </cell>
        </row>
        <row r="33">
          <cell r="R33">
            <v>4</v>
          </cell>
          <cell r="S33">
            <v>4</v>
          </cell>
          <cell r="T33">
            <v>4</v>
          </cell>
          <cell r="U33">
            <v>4</v>
          </cell>
          <cell r="V33">
            <v>4</v>
          </cell>
          <cell r="W33">
            <v>3.5</v>
          </cell>
        </row>
        <row r="33">
          <cell r="AA33">
            <v>4</v>
          </cell>
          <cell r="AB33">
            <v>4</v>
          </cell>
          <cell r="AC33">
            <v>4</v>
          </cell>
          <cell r="AD33">
            <v>4</v>
          </cell>
          <cell r="AE33">
            <v>4</v>
          </cell>
          <cell r="AF33">
            <v>4</v>
          </cell>
          <cell r="AG33">
            <v>4</v>
          </cell>
        </row>
        <row r="34">
          <cell r="L34">
            <v>0.5</v>
          </cell>
          <cell r="M34">
            <v>0.5</v>
          </cell>
          <cell r="N34">
            <v>2.5</v>
          </cell>
        </row>
        <row r="34">
          <cell r="R34">
            <v>2</v>
          </cell>
          <cell r="S34">
            <v>1</v>
          </cell>
          <cell r="T34">
            <v>4.5</v>
          </cell>
          <cell r="U34">
            <v>3.5</v>
          </cell>
        </row>
        <row r="34">
          <cell r="AA34">
            <v>4</v>
          </cell>
          <cell r="AB34">
            <v>0.5</v>
          </cell>
          <cell r="AC34">
            <v>2</v>
          </cell>
          <cell r="AD34">
            <v>1</v>
          </cell>
          <cell r="AE34">
            <v>0.5</v>
          </cell>
          <cell r="AF34">
            <v>4.5</v>
          </cell>
          <cell r="AG34">
            <v>6.5</v>
          </cell>
        </row>
        <row r="35">
          <cell r="B35" t="str">
            <v>李勇</v>
          </cell>
          <cell r="C35" t="str">
            <v>组装</v>
          </cell>
        </row>
        <row r="35">
          <cell r="E35">
            <v>4</v>
          </cell>
          <cell r="F35">
            <v>5</v>
          </cell>
          <cell r="G35">
            <v>4</v>
          </cell>
        </row>
        <row r="35">
          <cell r="L35">
            <v>4</v>
          </cell>
          <cell r="M35">
            <v>4</v>
          </cell>
          <cell r="N35">
            <v>4</v>
          </cell>
        </row>
        <row r="35">
          <cell r="R35">
            <v>4</v>
          </cell>
          <cell r="S35">
            <v>4</v>
          </cell>
          <cell r="T35">
            <v>4</v>
          </cell>
          <cell r="U35">
            <v>4</v>
          </cell>
          <cell r="V35">
            <v>4</v>
          </cell>
          <cell r="W35">
            <v>4</v>
          </cell>
        </row>
        <row r="35">
          <cell r="AA35">
            <v>4</v>
          </cell>
          <cell r="AB35">
            <v>4</v>
          </cell>
          <cell r="AC35">
            <v>4</v>
          </cell>
          <cell r="AD35">
            <v>4</v>
          </cell>
          <cell r="AE35">
            <v>2</v>
          </cell>
          <cell r="AF35">
            <v>4</v>
          </cell>
          <cell r="AG35">
            <v>4</v>
          </cell>
        </row>
        <row r="35">
          <cell r="AI35">
            <v>16.5</v>
          </cell>
          <cell r="AJ35">
            <v>137.5</v>
          </cell>
          <cell r="AK35">
            <v>31.5</v>
          </cell>
          <cell r="AL35">
            <v>169</v>
          </cell>
        </row>
        <row r="36">
          <cell r="E36">
            <v>3.5</v>
          </cell>
        </row>
        <row r="36">
          <cell r="G36">
            <v>4</v>
          </cell>
        </row>
        <row r="36">
          <cell r="L36">
            <v>4</v>
          </cell>
          <cell r="M36">
            <v>1</v>
          </cell>
          <cell r="N36">
            <v>4</v>
          </cell>
        </row>
        <row r="36">
          <cell r="R36">
            <v>4</v>
          </cell>
          <cell r="S36">
            <v>4</v>
          </cell>
          <cell r="T36">
            <v>4</v>
          </cell>
          <cell r="U36">
            <v>4</v>
          </cell>
          <cell r="V36">
            <v>4</v>
          </cell>
          <cell r="W36">
            <v>2</v>
          </cell>
        </row>
        <row r="36">
          <cell r="AA36">
            <v>4</v>
          </cell>
          <cell r="AB36">
            <v>4</v>
          </cell>
          <cell r="AC36">
            <v>4</v>
          </cell>
          <cell r="AD36">
            <v>4</v>
          </cell>
        </row>
        <row r="36">
          <cell r="AF36">
            <v>4</v>
          </cell>
          <cell r="AG36">
            <v>4</v>
          </cell>
        </row>
        <row r="37">
          <cell r="G37">
            <v>0.5</v>
          </cell>
        </row>
        <row r="37">
          <cell r="L37">
            <v>0.5</v>
          </cell>
        </row>
        <row r="37">
          <cell r="N37">
            <v>2.5</v>
          </cell>
        </row>
        <row r="37">
          <cell r="R37">
            <v>2</v>
          </cell>
          <cell r="S37">
            <v>1</v>
          </cell>
          <cell r="T37">
            <v>4.5</v>
          </cell>
          <cell r="U37">
            <v>3.5</v>
          </cell>
        </row>
        <row r="37">
          <cell r="AA37">
            <v>4</v>
          </cell>
          <cell r="AB37">
            <v>0.5</v>
          </cell>
          <cell r="AC37">
            <v>1.5</v>
          </cell>
          <cell r="AD37">
            <v>0.5</v>
          </cell>
        </row>
        <row r="37">
          <cell r="AF37">
            <v>4</v>
          </cell>
          <cell r="AG37">
            <v>6.5</v>
          </cell>
        </row>
        <row r="38">
          <cell r="B38" t="str">
            <v>许龙涛</v>
          </cell>
          <cell r="C38" t="str">
            <v>组装</v>
          </cell>
          <cell r="D38">
            <v>4</v>
          </cell>
          <cell r="E38">
            <v>4</v>
          </cell>
          <cell r="F38">
            <v>5</v>
          </cell>
          <cell r="G38">
            <v>4</v>
          </cell>
        </row>
        <row r="38">
          <cell r="L38">
            <v>4</v>
          </cell>
          <cell r="M38">
            <v>4</v>
          </cell>
          <cell r="N38">
            <v>4</v>
          </cell>
        </row>
        <row r="38">
          <cell r="R38">
            <v>4</v>
          </cell>
          <cell r="S38">
            <v>4</v>
          </cell>
          <cell r="T38">
            <v>4</v>
          </cell>
          <cell r="U38">
            <v>4</v>
          </cell>
          <cell r="V38">
            <v>4</v>
          </cell>
          <cell r="W38">
            <v>4</v>
          </cell>
        </row>
        <row r="38">
          <cell r="AA38">
            <v>4</v>
          </cell>
          <cell r="AB38">
            <v>4</v>
          </cell>
          <cell r="AC38">
            <v>4</v>
          </cell>
          <cell r="AD38">
            <v>4</v>
          </cell>
          <cell r="AE38">
            <v>4</v>
          </cell>
          <cell r="AF38">
            <v>4</v>
          </cell>
          <cell r="AG38">
            <v>4</v>
          </cell>
        </row>
        <row r="38">
          <cell r="AI38">
            <v>19</v>
          </cell>
          <cell r="AJ38">
            <v>155.5</v>
          </cell>
          <cell r="AK38">
            <v>33</v>
          </cell>
          <cell r="AL38">
            <v>188.5</v>
          </cell>
        </row>
        <row r="39">
          <cell r="D39">
            <v>4</v>
          </cell>
          <cell r="E39">
            <v>3.5</v>
          </cell>
        </row>
        <row r="39">
          <cell r="G39">
            <v>4</v>
          </cell>
          <cell r="H39">
            <v>4.5</v>
          </cell>
        </row>
        <row r="39">
          <cell r="L39">
            <v>4</v>
          </cell>
          <cell r="M39">
            <v>1</v>
          </cell>
          <cell r="N39">
            <v>4</v>
          </cell>
        </row>
        <row r="39">
          <cell r="R39">
            <v>4</v>
          </cell>
          <cell r="S39">
            <v>4</v>
          </cell>
          <cell r="T39">
            <v>4</v>
          </cell>
          <cell r="U39">
            <v>4</v>
          </cell>
          <cell r="V39">
            <v>4</v>
          </cell>
          <cell r="W39">
            <v>2</v>
          </cell>
        </row>
        <row r="39">
          <cell r="AA39">
            <v>4</v>
          </cell>
          <cell r="AB39">
            <v>4</v>
          </cell>
          <cell r="AC39">
            <v>4</v>
          </cell>
          <cell r="AD39">
            <v>4</v>
          </cell>
          <cell r="AE39">
            <v>3.5</v>
          </cell>
          <cell r="AF39">
            <v>4</v>
          </cell>
          <cell r="AG39">
            <v>4</v>
          </cell>
        </row>
        <row r="40">
          <cell r="D40">
            <v>1</v>
          </cell>
        </row>
        <row r="40">
          <cell r="G40">
            <v>0.5</v>
          </cell>
        </row>
        <row r="40">
          <cell r="L40">
            <v>0.5</v>
          </cell>
        </row>
        <row r="40">
          <cell r="N40">
            <v>2.5</v>
          </cell>
        </row>
        <row r="40">
          <cell r="R40">
            <v>2</v>
          </cell>
          <cell r="S40">
            <v>1</v>
          </cell>
          <cell r="T40">
            <v>4.5</v>
          </cell>
          <cell r="U40">
            <v>3.5</v>
          </cell>
        </row>
        <row r="40">
          <cell r="AA40">
            <v>4</v>
          </cell>
          <cell r="AB40">
            <v>0.5</v>
          </cell>
          <cell r="AC40">
            <v>2</v>
          </cell>
          <cell r="AD40">
            <v>0.5</v>
          </cell>
        </row>
        <row r="40">
          <cell r="AF40">
            <v>4</v>
          </cell>
          <cell r="AG40">
            <v>6.5</v>
          </cell>
        </row>
        <row r="41">
          <cell r="B41" t="str">
            <v>滕志勇</v>
          </cell>
          <cell r="C41" t="str">
            <v>组装</v>
          </cell>
          <cell r="D41">
            <v>4</v>
          </cell>
          <cell r="E41">
            <v>4</v>
          </cell>
          <cell r="F41">
            <v>5</v>
          </cell>
          <cell r="G41">
            <v>4</v>
          </cell>
        </row>
        <row r="41">
          <cell r="L41">
            <v>4</v>
          </cell>
          <cell r="M41">
            <v>4</v>
          </cell>
          <cell r="N41">
            <v>4</v>
          </cell>
        </row>
        <row r="41">
          <cell r="R41">
            <v>4</v>
          </cell>
          <cell r="S41">
            <v>4</v>
          </cell>
          <cell r="T41">
            <v>4</v>
          </cell>
          <cell r="U41">
            <v>4</v>
          </cell>
          <cell r="V41">
            <v>4</v>
          </cell>
          <cell r="W41">
            <v>4</v>
          </cell>
        </row>
        <row r="41">
          <cell r="AA41">
            <v>4</v>
          </cell>
          <cell r="AB41">
            <v>4</v>
          </cell>
          <cell r="AC41">
            <v>4</v>
          </cell>
          <cell r="AD41">
            <v>4</v>
          </cell>
          <cell r="AE41">
            <v>4</v>
          </cell>
          <cell r="AF41">
            <v>4</v>
          </cell>
        </row>
        <row r="41">
          <cell r="AI41">
            <v>18</v>
          </cell>
          <cell r="AJ41">
            <v>148</v>
          </cell>
          <cell r="AK41">
            <v>21</v>
          </cell>
          <cell r="AL41">
            <v>169</v>
          </cell>
        </row>
        <row r="42">
          <cell r="D42">
            <v>4</v>
          </cell>
          <cell r="E42">
            <v>3.5</v>
          </cell>
        </row>
        <row r="42">
          <cell r="G42">
            <v>4</v>
          </cell>
          <cell r="H42">
            <v>4.5</v>
          </cell>
        </row>
        <row r="42">
          <cell r="L42">
            <v>4</v>
          </cell>
          <cell r="M42">
            <v>1</v>
          </cell>
          <cell r="N42">
            <v>4</v>
          </cell>
        </row>
        <row r="42">
          <cell r="R42">
            <v>4</v>
          </cell>
          <cell r="S42">
            <v>4</v>
          </cell>
          <cell r="T42">
            <v>4</v>
          </cell>
          <cell r="U42">
            <v>4</v>
          </cell>
          <cell r="V42">
            <v>4</v>
          </cell>
          <cell r="W42">
            <v>2</v>
          </cell>
        </row>
        <row r="42">
          <cell r="AA42">
            <v>4</v>
          </cell>
          <cell r="AB42">
            <v>4</v>
          </cell>
          <cell r="AC42">
            <v>4</v>
          </cell>
          <cell r="AD42">
            <v>4</v>
          </cell>
          <cell r="AE42">
            <v>4</v>
          </cell>
          <cell r="AF42">
            <v>4</v>
          </cell>
        </row>
        <row r="43">
          <cell r="D43">
            <v>1</v>
          </cell>
        </row>
        <row r="43">
          <cell r="G43">
            <v>0.5</v>
          </cell>
        </row>
        <row r="43">
          <cell r="L43">
            <v>0.5</v>
          </cell>
        </row>
        <row r="43">
          <cell r="N43">
            <v>2.5</v>
          </cell>
        </row>
        <row r="43">
          <cell r="S43">
            <v>1</v>
          </cell>
          <cell r="T43">
            <v>4.5</v>
          </cell>
          <cell r="U43">
            <v>3.5</v>
          </cell>
        </row>
        <row r="43">
          <cell r="AA43">
            <v>4</v>
          </cell>
          <cell r="AB43">
            <v>0.5</v>
          </cell>
          <cell r="AC43">
            <v>2</v>
          </cell>
          <cell r="AD43">
            <v>0.5</v>
          </cell>
          <cell r="AE43">
            <v>0.5</v>
          </cell>
        </row>
        <row r="44">
          <cell r="B44" t="str">
            <v>左之正</v>
          </cell>
          <cell r="C44" t="str">
            <v>组装</v>
          </cell>
          <cell r="D44">
            <v>4</v>
          </cell>
          <cell r="E44">
            <v>4</v>
          </cell>
          <cell r="F44">
            <v>5</v>
          </cell>
          <cell r="G44">
            <v>4</v>
          </cell>
        </row>
        <row r="44">
          <cell r="L44">
            <v>4</v>
          </cell>
          <cell r="M44">
            <v>4</v>
          </cell>
          <cell r="N44">
            <v>4</v>
          </cell>
        </row>
        <row r="44">
          <cell r="R44">
            <v>4</v>
          </cell>
          <cell r="S44">
            <v>4</v>
          </cell>
          <cell r="T44">
            <v>4</v>
          </cell>
          <cell r="U44">
            <v>4</v>
          </cell>
          <cell r="V44">
            <v>4</v>
          </cell>
          <cell r="W44">
            <v>4</v>
          </cell>
        </row>
        <row r="44">
          <cell r="AB44">
            <v>4</v>
          </cell>
          <cell r="AC44">
            <v>4</v>
          </cell>
          <cell r="AD44">
            <v>4</v>
          </cell>
          <cell r="AE44">
            <v>4</v>
          </cell>
          <cell r="AF44">
            <v>4</v>
          </cell>
        </row>
        <row r="44">
          <cell r="AI44">
            <v>17</v>
          </cell>
          <cell r="AJ44">
            <v>140</v>
          </cell>
          <cell r="AK44">
            <v>21</v>
          </cell>
          <cell r="AL44">
            <v>161</v>
          </cell>
        </row>
        <row r="45">
          <cell r="D45">
            <v>4</v>
          </cell>
          <cell r="E45">
            <v>4</v>
          </cell>
        </row>
        <row r="45">
          <cell r="G45">
            <v>4</v>
          </cell>
          <cell r="H45">
            <v>4.5</v>
          </cell>
        </row>
        <row r="45">
          <cell r="L45">
            <v>4</v>
          </cell>
          <cell r="M45">
            <v>1</v>
          </cell>
          <cell r="N45">
            <v>4</v>
          </cell>
        </row>
        <row r="45">
          <cell r="R45">
            <v>4</v>
          </cell>
          <cell r="S45">
            <v>4</v>
          </cell>
          <cell r="T45">
            <v>4</v>
          </cell>
          <cell r="U45">
            <v>4</v>
          </cell>
          <cell r="V45">
            <v>4</v>
          </cell>
          <cell r="W45">
            <v>2</v>
          </cell>
        </row>
        <row r="45">
          <cell r="AB45">
            <v>4</v>
          </cell>
          <cell r="AC45">
            <v>4</v>
          </cell>
          <cell r="AD45">
            <v>4</v>
          </cell>
          <cell r="AE45">
            <v>3.5</v>
          </cell>
          <cell r="AF45">
            <v>4</v>
          </cell>
        </row>
        <row r="46">
          <cell r="D46">
            <v>1</v>
          </cell>
        </row>
        <row r="46">
          <cell r="G46">
            <v>0.5</v>
          </cell>
        </row>
        <row r="46">
          <cell r="L46">
            <v>0.5</v>
          </cell>
        </row>
        <row r="46">
          <cell r="N46">
            <v>2.5</v>
          </cell>
        </row>
        <row r="46">
          <cell r="R46">
            <v>2</v>
          </cell>
          <cell r="S46">
            <v>1</v>
          </cell>
          <cell r="T46">
            <v>4</v>
          </cell>
          <cell r="U46">
            <v>3</v>
          </cell>
        </row>
        <row r="46">
          <cell r="AB46">
            <v>0.5</v>
          </cell>
          <cell r="AC46">
            <v>2</v>
          </cell>
          <cell r="AD46">
            <v>0.5</v>
          </cell>
        </row>
        <row r="46">
          <cell r="AF46">
            <v>3.5</v>
          </cell>
        </row>
        <row r="47">
          <cell r="B47" t="str">
            <v>赵斌</v>
          </cell>
          <cell r="C47" t="str">
            <v>组装</v>
          </cell>
          <cell r="D47">
            <v>4</v>
          </cell>
          <cell r="E47">
            <v>4</v>
          </cell>
          <cell r="F47">
            <v>5</v>
          </cell>
          <cell r="G47">
            <v>4</v>
          </cell>
        </row>
        <row r="47">
          <cell r="L47">
            <v>4</v>
          </cell>
          <cell r="M47">
            <v>4</v>
          </cell>
          <cell r="N47">
            <v>4</v>
          </cell>
        </row>
        <row r="47">
          <cell r="R47">
            <v>4</v>
          </cell>
          <cell r="S47">
            <v>4</v>
          </cell>
          <cell r="T47">
            <v>4</v>
          </cell>
          <cell r="U47">
            <v>4</v>
          </cell>
          <cell r="V47">
            <v>4</v>
          </cell>
          <cell r="W47">
            <v>4</v>
          </cell>
        </row>
        <row r="47">
          <cell r="AA47">
            <v>4</v>
          </cell>
          <cell r="AB47">
            <v>4</v>
          </cell>
          <cell r="AC47">
            <v>4</v>
          </cell>
          <cell r="AD47">
            <v>4</v>
          </cell>
          <cell r="AE47">
            <v>4</v>
          </cell>
          <cell r="AF47">
            <v>4</v>
          </cell>
          <cell r="AG47">
            <v>4</v>
          </cell>
        </row>
        <row r="47">
          <cell r="AI47">
            <v>18.5</v>
          </cell>
          <cell r="AJ47">
            <v>153</v>
          </cell>
          <cell r="AK47">
            <v>30.5</v>
          </cell>
          <cell r="AL47">
            <v>183.5</v>
          </cell>
        </row>
        <row r="48">
          <cell r="D48">
            <v>4</v>
          </cell>
          <cell r="E48">
            <v>3.5</v>
          </cell>
        </row>
        <row r="48">
          <cell r="G48">
            <v>4</v>
          </cell>
          <cell r="H48">
            <v>4.5</v>
          </cell>
        </row>
        <row r="48">
          <cell r="L48">
            <v>4</v>
          </cell>
          <cell r="M48">
            <v>1</v>
          </cell>
          <cell r="N48">
            <v>4</v>
          </cell>
        </row>
        <row r="48">
          <cell r="R48">
            <v>4</v>
          </cell>
          <cell r="S48">
            <v>4</v>
          </cell>
          <cell r="T48">
            <v>4</v>
          </cell>
          <cell r="U48">
            <v>4</v>
          </cell>
          <cell r="V48">
            <v>4</v>
          </cell>
          <cell r="W48">
            <v>2</v>
          </cell>
        </row>
        <row r="48">
          <cell r="AA48">
            <v>4</v>
          </cell>
          <cell r="AB48">
            <v>4</v>
          </cell>
          <cell r="AC48">
            <v>4</v>
          </cell>
          <cell r="AD48">
            <v>4</v>
          </cell>
          <cell r="AE48">
            <v>1</v>
          </cell>
          <cell r="AF48">
            <v>4</v>
          </cell>
          <cell r="AG48">
            <v>4</v>
          </cell>
        </row>
        <row r="49">
          <cell r="D49">
            <v>1</v>
          </cell>
        </row>
        <row r="49">
          <cell r="G49">
            <v>0.5</v>
          </cell>
        </row>
        <row r="49">
          <cell r="L49">
            <v>0.5</v>
          </cell>
        </row>
        <row r="49">
          <cell r="N49">
            <v>2.5</v>
          </cell>
        </row>
        <row r="49">
          <cell r="R49">
            <v>2</v>
          </cell>
          <cell r="S49">
            <v>1</v>
          </cell>
          <cell r="T49">
            <v>4</v>
          </cell>
          <cell r="U49">
            <v>3</v>
          </cell>
        </row>
        <row r="49">
          <cell r="AA49">
            <v>3.5</v>
          </cell>
          <cell r="AB49">
            <v>0.5</v>
          </cell>
          <cell r="AC49">
            <v>2</v>
          </cell>
          <cell r="AD49">
            <v>0.5</v>
          </cell>
        </row>
        <row r="49">
          <cell r="AF49">
            <v>3.5</v>
          </cell>
          <cell r="AG49">
            <v>6</v>
          </cell>
        </row>
        <row r="50">
          <cell r="B50" t="str">
            <v>李策</v>
          </cell>
          <cell r="C50" t="str">
            <v>组装</v>
          </cell>
          <cell r="D50">
            <v>4</v>
          </cell>
          <cell r="E50">
            <v>4</v>
          </cell>
          <cell r="F50">
            <v>5</v>
          </cell>
          <cell r="G50">
            <v>4</v>
          </cell>
        </row>
        <row r="50">
          <cell r="L50">
            <v>4</v>
          </cell>
          <cell r="M50">
            <v>4</v>
          </cell>
          <cell r="N50">
            <v>4</v>
          </cell>
        </row>
        <row r="50">
          <cell r="R50">
            <v>4</v>
          </cell>
          <cell r="S50">
            <v>4</v>
          </cell>
          <cell r="T50">
            <v>4</v>
          </cell>
          <cell r="U50">
            <v>4</v>
          </cell>
          <cell r="V50">
            <v>4</v>
          </cell>
          <cell r="W50">
            <v>4</v>
          </cell>
        </row>
        <row r="50">
          <cell r="AA50">
            <v>4</v>
          </cell>
          <cell r="AB50">
            <v>4</v>
          </cell>
          <cell r="AC50">
            <v>4</v>
          </cell>
          <cell r="AD50">
            <v>4</v>
          </cell>
          <cell r="AE50">
            <v>4</v>
          </cell>
          <cell r="AF50">
            <v>4</v>
          </cell>
          <cell r="AG50">
            <v>4</v>
          </cell>
        </row>
        <row r="50">
          <cell r="AI50">
            <v>19</v>
          </cell>
          <cell r="AJ50">
            <v>155.5</v>
          </cell>
          <cell r="AK50">
            <v>30.5</v>
          </cell>
          <cell r="AL50">
            <v>186</v>
          </cell>
        </row>
        <row r="51">
          <cell r="D51">
            <v>4</v>
          </cell>
          <cell r="E51">
            <v>3.5</v>
          </cell>
        </row>
        <row r="51">
          <cell r="G51">
            <v>4</v>
          </cell>
          <cell r="H51">
            <v>4.5</v>
          </cell>
        </row>
        <row r="51">
          <cell r="L51">
            <v>4</v>
          </cell>
          <cell r="M51">
            <v>1</v>
          </cell>
          <cell r="N51">
            <v>4</v>
          </cell>
        </row>
        <row r="51">
          <cell r="R51">
            <v>4</v>
          </cell>
          <cell r="S51">
            <v>4</v>
          </cell>
          <cell r="T51">
            <v>4</v>
          </cell>
          <cell r="U51">
            <v>4</v>
          </cell>
          <cell r="V51">
            <v>4</v>
          </cell>
          <cell r="W51">
            <v>2</v>
          </cell>
        </row>
        <row r="51">
          <cell r="AA51">
            <v>4</v>
          </cell>
          <cell r="AB51">
            <v>4</v>
          </cell>
          <cell r="AC51">
            <v>4</v>
          </cell>
          <cell r="AD51">
            <v>4</v>
          </cell>
          <cell r="AE51">
            <v>3.5</v>
          </cell>
          <cell r="AF51">
            <v>4</v>
          </cell>
          <cell r="AG51">
            <v>4</v>
          </cell>
        </row>
        <row r="52">
          <cell r="D52">
            <v>1</v>
          </cell>
        </row>
        <row r="52">
          <cell r="G52">
            <v>0.5</v>
          </cell>
        </row>
        <row r="52">
          <cell r="L52">
            <v>0.5</v>
          </cell>
        </row>
        <row r="52">
          <cell r="N52">
            <v>2.5</v>
          </cell>
        </row>
        <row r="52">
          <cell r="R52">
            <v>2</v>
          </cell>
          <cell r="S52">
            <v>1</v>
          </cell>
          <cell r="T52">
            <v>4</v>
          </cell>
          <cell r="U52">
            <v>3</v>
          </cell>
        </row>
        <row r="52">
          <cell r="AA52">
            <v>3.5</v>
          </cell>
          <cell r="AB52">
            <v>0.5</v>
          </cell>
          <cell r="AC52">
            <v>2</v>
          </cell>
          <cell r="AD52">
            <v>0.5</v>
          </cell>
        </row>
        <row r="52">
          <cell r="AF52">
            <v>3.5</v>
          </cell>
          <cell r="AG52">
            <v>6</v>
          </cell>
        </row>
        <row r="53">
          <cell r="B53" t="str">
            <v>高换清</v>
          </cell>
          <cell r="C53" t="str">
            <v>组装</v>
          </cell>
          <cell r="D53">
            <v>4</v>
          </cell>
        </row>
        <row r="53">
          <cell r="G53">
            <v>1</v>
          </cell>
        </row>
        <row r="53">
          <cell r="L53">
            <v>4</v>
          </cell>
          <cell r="M53">
            <v>4</v>
          </cell>
          <cell r="N53">
            <v>4</v>
          </cell>
          <cell r="O53">
            <v>4</v>
          </cell>
          <cell r="P53">
            <v>4</v>
          </cell>
        </row>
        <row r="53">
          <cell r="U53">
            <v>4</v>
          </cell>
          <cell r="V53">
            <v>4</v>
          </cell>
          <cell r="W53">
            <v>4</v>
          </cell>
        </row>
        <row r="53">
          <cell r="Y53">
            <v>4</v>
          </cell>
          <cell r="Z53">
            <v>4</v>
          </cell>
          <cell r="AA53">
            <v>4</v>
          </cell>
          <cell r="AB53">
            <v>4</v>
          </cell>
          <cell r="AC53">
            <v>4</v>
          </cell>
          <cell r="AD53">
            <v>4</v>
          </cell>
          <cell r="AE53">
            <v>4</v>
          </cell>
        </row>
        <row r="53">
          <cell r="AG53">
            <v>4</v>
          </cell>
        </row>
        <row r="53">
          <cell r="AI53">
            <v>18</v>
          </cell>
          <cell r="AJ53">
            <v>145</v>
          </cell>
          <cell r="AK53">
            <v>29.5</v>
          </cell>
          <cell r="AL53">
            <v>174.5</v>
          </cell>
        </row>
        <row r="54">
          <cell r="E54">
            <v>4</v>
          </cell>
        </row>
        <row r="54">
          <cell r="G54">
            <v>4</v>
          </cell>
          <cell r="H54">
            <v>4.5</v>
          </cell>
        </row>
        <row r="54">
          <cell r="L54">
            <v>4</v>
          </cell>
          <cell r="M54">
            <v>4</v>
          </cell>
          <cell r="N54">
            <v>4</v>
          </cell>
          <cell r="O54">
            <v>4</v>
          </cell>
          <cell r="P54">
            <v>4</v>
          </cell>
        </row>
        <row r="54">
          <cell r="U54">
            <v>4</v>
          </cell>
          <cell r="V54">
            <v>4</v>
          </cell>
          <cell r="W54">
            <v>3.5</v>
          </cell>
        </row>
        <row r="54">
          <cell r="Y54">
            <v>4</v>
          </cell>
          <cell r="Z54">
            <v>4</v>
          </cell>
          <cell r="AA54">
            <v>4</v>
          </cell>
          <cell r="AB54">
            <v>4</v>
          </cell>
          <cell r="AC54">
            <v>4</v>
          </cell>
          <cell r="AD54">
            <v>4</v>
          </cell>
          <cell r="AE54">
            <v>4</v>
          </cell>
        </row>
        <row r="54">
          <cell r="AG54">
            <v>4</v>
          </cell>
        </row>
        <row r="55">
          <cell r="E55">
            <v>1.5</v>
          </cell>
        </row>
        <row r="55">
          <cell r="G55">
            <v>0.5</v>
          </cell>
        </row>
        <row r="55">
          <cell r="L55">
            <v>0.5</v>
          </cell>
        </row>
        <row r="55">
          <cell r="N55">
            <v>2</v>
          </cell>
          <cell r="O55">
            <v>1</v>
          </cell>
          <cell r="P55">
            <v>1.5</v>
          </cell>
        </row>
        <row r="55">
          <cell r="U55">
            <v>3.5</v>
          </cell>
        </row>
        <row r="55">
          <cell r="Y55">
            <v>1.5</v>
          </cell>
          <cell r="Z55">
            <v>3</v>
          </cell>
          <cell r="AA55">
            <v>4</v>
          </cell>
          <cell r="AB55">
            <v>0.5</v>
          </cell>
          <cell r="AC55">
            <v>2</v>
          </cell>
          <cell r="AD55">
            <v>1</v>
          </cell>
          <cell r="AE55">
            <v>0.5</v>
          </cell>
        </row>
        <row r="55">
          <cell r="AG55">
            <v>6.5</v>
          </cell>
        </row>
        <row r="56">
          <cell r="B56" t="str">
            <v>张立霞</v>
          </cell>
          <cell r="C56" t="str">
            <v>组装</v>
          </cell>
          <cell r="D56">
            <v>4</v>
          </cell>
          <cell r="E56">
            <v>4</v>
          </cell>
          <cell r="F56">
            <v>4</v>
          </cell>
          <cell r="G56">
            <v>4</v>
          </cell>
        </row>
        <row r="56">
          <cell r="L56">
            <v>4</v>
          </cell>
          <cell r="M56">
            <v>4</v>
          </cell>
          <cell r="N56">
            <v>4</v>
          </cell>
          <cell r="O56">
            <v>4</v>
          </cell>
          <cell r="P56">
            <v>4</v>
          </cell>
        </row>
        <row r="56">
          <cell r="R56">
            <v>4</v>
          </cell>
          <cell r="S56">
            <v>4</v>
          </cell>
          <cell r="T56">
            <v>4</v>
          </cell>
          <cell r="U56">
            <v>4</v>
          </cell>
          <cell r="V56">
            <v>4</v>
          </cell>
          <cell r="W56">
            <v>4</v>
          </cell>
        </row>
        <row r="56">
          <cell r="Y56">
            <v>4</v>
          </cell>
        </row>
        <row r="56">
          <cell r="AA56">
            <v>4</v>
          </cell>
          <cell r="AB56">
            <v>4</v>
          </cell>
          <cell r="AC56">
            <v>4</v>
          </cell>
          <cell r="AD56">
            <v>4</v>
          </cell>
          <cell r="AE56">
            <v>4</v>
          </cell>
          <cell r="AF56">
            <v>4</v>
          </cell>
          <cell r="AG56">
            <v>4</v>
          </cell>
        </row>
        <row r="56">
          <cell r="AI56">
            <v>22</v>
          </cell>
          <cell r="AJ56">
            <v>177.5</v>
          </cell>
          <cell r="AK56">
            <v>44.5</v>
          </cell>
          <cell r="AL56">
            <v>222</v>
          </cell>
        </row>
        <row r="57">
          <cell r="D57">
            <v>4</v>
          </cell>
          <cell r="E57">
            <v>3.5</v>
          </cell>
          <cell r="F57">
            <v>4</v>
          </cell>
          <cell r="G57">
            <v>4</v>
          </cell>
        </row>
        <row r="57">
          <cell r="L57">
            <v>4</v>
          </cell>
          <cell r="M57">
            <v>4</v>
          </cell>
          <cell r="N57">
            <v>4</v>
          </cell>
          <cell r="O57">
            <v>4</v>
          </cell>
        </row>
        <row r="57">
          <cell r="R57">
            <v>4</v>
          </cell>
          <cell r="S57">
            <v>4</v>
          </cell>
          <cell r="T57">
            <v>4</v>
          </cell>
          <cell r="U57">
            <v>4</v>
          </cell>
          <cell r="V57">
            <v>4</v>
          </cell>
          <cell r="W57">
            <v>2</v>
          </cell>
        </row>
        <row r="57">
          <cell r="Y57">
            <v>4</v>
          </cell>
        </row>
        <row r="57">
          <cell r="AA57">
            <v>4</v>
          </cell>
          <cell r="AB57">
            <v>4</v>
          </cell>
          <cell r="AC57">
            <v>4</v>
          </cell>
          <cell r="AD57">
            <v>4</v>
          </cell>
          <cell r="AE57">
            <v>4</v>
          </cell>
          <cell r="AF57">
            <v>4</v>
          </cell>
          <cell r="AG57">
            <v>4</v>
          </cell>
        </row>
        <row r="58">
          <cell r="D58">
            <v>0.5</v>
          </cell>
        </row>
        <row r="58">
          <cell r="F58">
            <v>4</v>
          </cell>
          <cell r="G58">
            <v>0.5</v>
          </cell>
        </row>
        <row r="58">
          <cell r="L58">
            <v>0.5</v>
          </cell>
          <cell r="M58">
            <v>0.5</v>
          </cell>
          <cell r="N58">
            <v>2</v>
          </cell>
        </row>
        <row r="58">
          <cell r="R58">
            <v>1.5</v>
          </cell>
          <cell r="S58">
            <v>1</v>
          </cell>
          <cell r="T58">
            <v>4.5</v>
          </cell>
          <cell r="U58">
            <v>3.5</v>
          </cell>
        </row>
        <row r="58">
          <cell r="Y58">
            <v>1</v>
          </cell>
        </row>
        <row r="58">
          <cell r="AA58">
            <v>4</v>
          </cell>
          <cell r="AB58">
            <v>0.5</v>
          </cell>
          <cell r="AC58">
            <v>2</v>
          </cell>
          <cell r="AD58">
            <v>4</v>
          </cell>
          <cell r="AE58">
            <v>4</v>
          </cell>
          <cell r="AF58">
            <v>4</v>
          </cell>
          <cell r="AG58">
            <v>6.5</v>
          </cell>
        </row>
        <row r="59">
          <cell r="B59" t="str">
            <v>邓淑荣</v>
          </cell>
          <cell r="C59" t="str">
            <v>组装</v>
          </cell>
          <cell r="D59">
            <v>4</v>
          </cell>
          <cell r="E59">
            <v>4</v>
          </cell>
          <cell r="F59">
            <v>4</v>
          </cell>
          <cell r="G59">
            <v>4</v>
          </cell>
        </row>
        <row r="59">
          <cell r="L59">
            <v>4</v>
          </cell>
          <cell r="M59">
            <v>4</v>
          </cell>
          <cell r="N59">
            <v>4</v>
          </cell>
          <cell r="O59">
            <v>4</v>
          </cell>
          <cell r="P59">
            <v>4</v>
          </cell>
        </row>
        <row r="59">
          <cell r="R59">
            <v>4</v>
          </cell>
          <cell r="S59">
            <v>4</v>
          </cell>
        </row>
        <row r="59">
          <cell r="W59">
            <v>4</v>
          </cell>
        </row>
        <row r="59">
          <cell r="Y59">
            <v>4</v>
          </cell>
          <cell r="Z59">
            <v>4</v>
          </cell>
          <cell r="AA59">
            <v>0</v>
          </cell>
          <cell r="AB59">
            <v>4</v>
          </cell>
          <cell r="AC59">
            <v>4</v>
          </cell>
          <cell r="AD59">
            <v>4</v>
          </cell>
          <cell r="AE59">
            <v>4</v>
          </cell>
          <cell r="AF59">
            <v>4</v>
          </cell>
          <cell r="AG59">
            <v>4</v>
          </cell>
        </row>
        <row r="59">
          <cell r="AI59">
            <v>20</v>
          </cell>
          <cell r="AJ59">
            <v>161.5</v>
          </cell>
          <cell r="AK59">
            <v>47.5</v>
          </cell>
          <cell r="AL59">
            <v>209</v>
          </cell>
        </row>
        <row r="60">
          <cell r="D60">
            <v>4</v>
          </cell>
          <cell r="E60">
            <v>3.5</v>
          </cell>
          <cell r="F60">
            <v>4</v>
          </cell>
          <cell r="G60">
            <v>4</v>
          </cell>
        </row>
        <row r="60">
          <cell r="L60">
            <v>4</v>
          </cell>
          <cell r="M60">
            <v>4</v>
          </cell>
          <cell r="N60">
            <v>4</v>
          </cell>
          <cell r="O60">
            <v>4</v>
          </cell>
          <cell r="P60">
            <v>4</v>
          </cell>
        </row>
        <row r="60">
          <cell r="R60">
            <v>4</v>
          </cell>
          <cell r="S60">
            <v>4</v>
          </cell>
        </row>
        <row r="60">
          <cell r="W60">
            <v>2</v>
          </cell>
        </row>
        <row r="60">
          <cell r="Y60">
            <v>4</v>
          </cell>
          <cell r="Z60">
            <v>4</v>
          </cell>
          <cell r="AA60">
            <v>4</v>
          </cell>
          <cell r="AB60">
            <v>4</v>
          </cell>
          <cell r="AC60">
            <v>4</v>
          </cell>
          <cell r="AD60">
            <v>4</v>
          </cell>
          <cell r="AE60">
            <v>4</v>
          </cell>
          <cell r="AF60">
            <v>4</v>
          </cell>
          <cell r="AG60">
            <v>4</v>
          </cell>
        </row>
        <row r="61">
          <cell r="D61">
            <v>0.5</v>
          </cell>
        </row>
        <row r="61">
          <cell r="F61">
            <v>4</v>
          </cell>
          <cell r="G61">
            <v>2</v>
          </cell>
        </row>
        <row r="61">
          <cell r="L61">
            <v>0.5</v>
          </cell>
          <cell r="M61">
            <v>0.5</v>
          </cell>
          <cell r="N61">
            <v>2</v>
          </cell>
          <cell r="O61">
            <v>4</v>
          </cell>
          <cell r="P61">
            <v>4</v>
          </cell>
        </row>
        <row r="61">
          <cell r="R61">
            <v>1.5</v>
          </cell>
          <cell r="S61">
            <v>1</v>
          </cell>
        </row>
        <row r="61">
          <cell r="Y61">
            <v>1</v>
          </cell>
          <cell r="Z61">
            <v>1.5</v>
          </cell>
          <cell r="AA61">
            <v>4</v>
          </cell>
          <cell r="AB61">
            <v>0.5</v>
          </cell>
          <cell r="AC61">
            <v>2</v>
          </cell>
          <cell r="AD61">
            <v>4</v>
          </cell>
          <cell r="AE61">
            <v>4</v>
          </cell>
          <cell r="AF61">
            <v>4</v>
          </cell>
          <cell r="AG61">
            <v>6.5</v>
          </cell>
        </row>
        <row r="62">
          <cell r="B62" t="str">
            <v>陈淑贞</v>
          </cell>
          <cell r="C62" t="str">
            <v>组装</v>
          </cell>
          <cell r="D62">
            <v>4</v>
          </cell>
          <cell r="E62">
            <v>4</v>
          </cell>
          <cell r="F62">
            <v>4</v>
          </cell>
          <cell r="G62">
            <v>4</v>
          </cell>
          <cell r="H62">
            <v>4</v>
          </cell>
        </row>
        <row r="62">
          <cell r="L62">
            <v>4</v>
          </cell>
          <cell r="M62">
            <v>4</v>
          </cell>
          <cell r="N62">
            <v>4</v>
          </cell>
          <cell r="O62">
            <v>4</v>
          </cell>
          <cell r="P62">
            <v>4</v>
          </cell>
        </row>
        <row r="62">
          <cell r="R62">
            <v>4</v>
          </cell>
          <cell r="S62">
            <v>4</v>
          </cell>
          <cell r="T62">
            <v>4</v>
          </cell>
          <cell r="U62">
            <v>4</v>
          </cell>
          <cell r="V62">
            <v>4</v>
          </cell>
          <cell r="W62">
            <v>4</v>
          </cell>
        </row>
        <row r="62">
          <cell r="Y62">
            <v>4</v>
          </cell>
          <cell r="Z62">
            <v>4</v>
          </cell>
          <cell r="AA62">
            <v>4</v>
          </cell>
          <cell r="AB62">
            <v>4</v>
          </cell>
          <cell r="AC62">
            <v>4</v>
          </cell>
          <cell r="AD62">
            <v>4</v>
          </cell>
          <cell r="AE62">
            <v>4</v>
          </cell>
          <cell r="AF62">
            <v>4</v>
          </cell>
          <cell r="AG62">
            <v>4</v>
          </cell>
        </row>
        <row r="62">
          <cell r="AI62">
            <v>24.5</v>
          </cell>
          <cell r="AJ62">
            <v>197</v>
          </cell>
          <cell r="AK62">
            <v>69</v>
          </cell>
          <cell r="AL62">
            <v>266</v>
          </cell>
        </row>
        <row r="63">
          <cell r="D63">
            <v>4</v>
          </cell>
          <cell r="E63">
            <v>3.5</v>
          </cell>
          <cell r="F63">
            <v>4</v>
          </cell>
          <cell r="G63">
            <v>4</v>
          </cell>
          <cell r="H63">
            <v>3.5</v>
          </cell>
        </row>
        <row r="63">
          <cell r="L63">
            <v>4</v>
          </cell>
          <cell r="M63">
            <v>4</v>
          </cell>
          <cell r="N63">
            <v>4</v>
          </cell>
          <cell r="O63">
            <v>4</v>
          </cell>
          <cell r="P63">
            <v>4</v>
          </cell>
        </row>
        <row r="63">
          <cell r="R63">
            <v>4</v>
          </cell>
          <cell r="S63">
            <v>4</v>
          </cell>
          <cell r="T63">
            <v>4</v>
          </cell>
          <cell r="U63">
            <v>4</v>
          </cell>
          <cell r="V63">
            <v>4</v>
          </cell>
          <cell r="W63">
            <v>2</v>
          </cell>
        </row>
        <row r="63">
          <cell r="Y63">
            <v>4</v>
          </cell>
          <cell r="Z63">
            <v>4</v>
          </cell>
          <cell r="AA63">
            <v>4</v>
          </cell>
          <cell r="AB63">
            <v>4</v>
          </cell>
          <cell r="AC63">
            <v>4</v>
          </cell>
          <cell r="AD63">
            <v>4</v>
          </cell>
          <cell r="AE63">
            <v>4</v>
          </cell>
          <cell r="AF63">
            <v>4</v>
          </cell>
          <cell r="AG63">
            <v>4</v>
          </cell>
        </row>
        <row r="64">
          <cell r="D64">
            <v>0.5</v>
          </cell>
        </row>
        <row r="64">
          <cell r="F64">
            <v>4</v>
          </cell>
          <cell r="G64">
            <v>4</v>
          </cell>
        </row>
        <row r="64">
          <cell r="L64">
            <v>4</v>
          </cell>
          <cell r="M64">
            <v>0.5</v>
          </cell>
          <cell r="N64">
            <v>2</v>
          </cell>
          <cell r="O64">
            <v>4</v>
          </cell>
          <cell r="P64">
            <v>4</v>
          </cell>
        </row>
        <row r="64">
          <cell r="R64">
            <v>1.5</v>
          </cell>
          <cell r="S64">
            <v>4</v>
          </cell>
          <cell r="T64">
            <v>4.5</v>
          </cell>
          <cell r="U64">
            <v>3.5</v>
          </cell>
          <cell r="V64">
            <v>3</v>
          </cell>
        </row>
        <row r="64">
          <cell r="Y64">
            <v>2.5</v>
          </cell>
          <cell r="Z64">
            <v>3</v>
          </cell>
          <cell r="AA64">
            <v>3</v>
          </cell>
          <cell r="AB64">
            <v>0.5</v>
          </cell>
          <cell r="AC64">
            <v>2</v>
          </cell>
          <cell r="AD64">
            <v>4</v>
          </cell>
          <cell r="AE64">
            <v>4</v>
          </cell>
          <cell r="AF64">
            <v>4</v>
          </cell>
          <cell r="AG64">
            <v>6.5</v>
          </cell>
        </row>
        <row r="65">
          <cell r="B65" t="str">
            <v>李冲冲</v>
          </cell>
          <cell r="C65" t="str">
            <v>组装</v>
          </cell>
          <cell r="D65">
            <v>4</v>
          </cell>
          <cell r="E65">
            <v>4</v>
          </cell>
          <cell r="F65">
            <v>4</v>
          </cell>
          <cell r="G65">
            <v>4</v>
          </cell>
        </row>
        <row r="65">
          <cell r="L65">
            <v>4</v>
          </cell>
          <cell r="M65">
            <v>4</v>
          </cell>
          <cell r="N65">
            <v>4</v>
          </cell>
        </row>
        <row r="65">
          <cell r="R65">
            <v>4</v>
          </cell>
          <cell r="S65">
            <v>4</v>
          </cell>
          <cell r="T65">
            <v>4</v>
          </cell>
          <cell r="U65">
            <v>4</v>
          </cell>
          <cell r="V65">
            <v>4</v>
          </cell>
          <cell r="W65">
            <v>4</v>
          </cell>
        </row>
        <row r="65">
          <cell r="Y65">
            <v>4</v>
          </cell>
        </row>
        <row r="65">
          <cell r="AA65">
            <v>4</v>
          </cell>
          <cell r="AB65">
            <v>4</v>
          </cell>
          <cell r="AC65">
            <v>4</v>
          </cell>
          <cell r="AD65">
            <v>4</v>
          </cell>
          <cell r="AE65">
            <v>4</v>
          </cell>
          <cell r="AF65">
            <v>4</v>
          </cell>
          <cell r="AG65">
            <v>4</v>
          </cell>
        </row>
        <row r="65">
          <cell r="AI65">
            <v>19.5</v>
          </cell>
          <cell r="AJ65">
            <v>161</v>
          </cell>
          <cell r="AK65">
            <v>35.5</v>
          </cell>
          <cell r="AL65">
            <v>196.5</v>
          </cell>
        </row>
        <row r="66">
          <cell r="D66">
            <v>4</v>
          </cell>
          <cell r="E66">
            <v>2.5</v>
          </cell>
          <cell r="F66">
            <v>1</v>
          </cell>
          <cell r="G66">
            <v>4</v>
          </cell>
          <cell r="H66">
            <v>4.5</v>
          </cell>
        </row>
        <row r="66">
          <cell r="L66">
            <v>4</v>
          </cell>
          <cell r="M66">
            <v>1</v>
          </cell>
          <cell r="N66">
            <v>4</v>
          </cell>
        </row>
        <row r="66">
          <cell r="R66">
            <v>4</v>
          </cell>
          <cell r="S66">
            <v>4</v>
          </cell>
          <cell r="T66">
            <v>4</v>
          </cell>
          <cell r="U66">
            <v>4</v>
          </cell>
          <cell r="V66">
            <v>4</v>
          </cell>
          <cell r="W66">
            <v>2</v>
          </cell>
        </row>
        <row r="66">
          <cell r="Y66">
            <v>2</v>
          </cell>
        </row>
        <row r="66">
          <cell r="AA66">
            <v>4</v>
          </cell>
          <cell r="AB66">
            <v>4</v>
          </cell>
          <cell r="AC66">
            <v>4</v>
          </cell>
          <cell r="AD66">
            <v>4</v>
          </cell>
          <cell r="AE66">
            <v>4</v>
          </cell>
          <cell r="AF66">
            <v>4</v>
          </cell>
          <cell r="AG66">
            <v>4</v>
          </cell>
        </row>
        <row r="67">
          <cell r="D67">
            <v>1</v>
          </cell>
        </row>
        <row r="67">
          <cell r="G67">
            <v>0.5</v>
          </cell>
        </row>
        <row r="67">
          <cell r="L67">
            <v>0.5</v>
          </cell>
        </row>
        <row r="67">
          <cell r="N67">
            <v>2</v>
          </cell>
        </row>
        <row r="67">
          <cell r="R67">
            <v>2</v>
          </cell>
          <cell r="S67">
            <v>1</v>
          </cell>
          <cell r="T67">
            <v>4.5</v>
          </cell>
          <cell r="U67">
            <v>3.5</v>
          </cell>
        </row>
        <row r="67">
          <cell r="AA67">
            <v>4</v>
          </cell>
          <cell r="AB67">
            <v>0.5</v>
          </cell>
          <cell r="AC67">
            <v>2</v>
          </cell>
          <cell r="AD67">
            <v>0.5</v>
          </cell>
          <cell r="AE67">
            <v>3</v>
          </cell>
          <cell r="AF67">
            <v>4</v>
          </cell>
          <cell r="AG67">
            <v>6.5</v>
          </cell>
        </row>
        <row r="68">
          <cell r="B68" t="str">
            <v>王秀翠</v>
          </cell>
          <cell r="C68" t="str">
            <v>组装</v>
          </cell>
          <cell r="D68">
            <v>4</v>
          </cell>
          <cell r="E68">
            <v>4</v>
          </cell>
          <cell r="F68">
            <v>4</v>
          </cell>
          <cell r="G68">
            <v>4</v>
          </cell>
          <cell r="H68">
            <v>1.5</v>
          </cell>
        </row>
        <row r="68">
          <cell r="L68">
            <v>4</v>
          </cell>
          <cell r="M68">
            <v>4</v>
          </cell>
          <cell r="N68">
            <v>4</v>
          </cell>
          <cell r="O68">
            <v>4</v>
          </cell>
          <cell r="P68">
            <v>4</v>
          </cell>
        </row>
        <row r="68">
          <cell r="R68">
            <v>4</v>
          </cell>
          <cell r="S68">
            <v>4</v>
          </cell>
          <cell r="T68">
            <v>4</v>
          </cell>
          <cell r="U68">
            <v>4</v>
          </cell>
          <cell r="V68">
            <v>4</v>
          </cell>
          <cell r="W68">
            <v>4</v>
          </cell>
        </row>
        <row r="68">
          <cell r="Y68">
            <v>4</v>
          </cell>
          <cell r="Z68">
            <v>4</v>
          </cell>
          <cell r="AA68">
            <v>4</v>
          </cell>
          <cell r="AB68">
            <v>4</v>
          </cell>
          <cell r="AC68">
            <v>4</v>
          </cell>
          <cell r="AD68">
            <v>4</v>
          </cell>
          <cell r="AE68">
            <v>4</v>
          </cell>
          <cell r="AF68">
            <v>4</v>
          </cell>
          <cell r="AG68">
            <v>4</v>
          </cell>
        </row>
        <row r="68">
          <cell r="AI68">
            <v>24</v>
          </cell>
          <cell r="AJ68">
            <v>195</v>
          </cell>
          <cell r="AK68">
            <v>36</v>
          </cell>
          <cell r="AL68">
            <v>231</v>
          </cell>
        </row>
        <row r="69">
          <cell r="D69">
            <v>4</v>
          </cell>
          <cell r="E69">
            <v>4</v>
          </cell>
          <cell r="F69">
            <v>4</v>
          </cell>
          <cell r="G69">
            <v>4</v>
          </cell>
          <cell r="H69">
            <v>4</v>
          </cell>
        </row>
        <row r="69">
          <cell r="L69">
            <v>4</v>
          </cell>
          <cell r="M69">
            <v>4</v>
          </cell>
          <cell r="N69">
            <v>4</v>
          </cell>
          <cell r="O69">
            <v>4</v>
          </cell>
          <cell r="P69">
            <v>4</v>
          </cell>
        </row>
        <row r="69">
          <cell r="R69">
            <v>4</v>
          </cell>
          <cell r="S69">
            <v>4</v>
          </cell>
          <cell r="T69">
            <v>4</v>
          </cell>
          <cell r="U69">
            <v>4</v>
          </cell>
          <cell r="V69">
            <v>4</v>
          </cell>
          <cell r="W69">
            <v>1.5</v>
          </cell>
        </row>
        <row r="69">
          <cell r="Y69">
            <v>4</v>
          </cell>
          <cell r="Z69">
            <v>4</v>
          </cell>
          <cell r="AA69">
            <v>4</v>
          </cell>
          <cell r="AB69">
            <v>4</v>
          </cell>
          <cell r="AC69">
            <v>4</v>
          </cell>
          <cell r="AD69">
            <v>4</v>
          </cell>
          <cell r="AE69">
            <v>4</v>
          </cell>
          <cell r="AF69">
            <v>4</v>
          </cell>
          <cell r="AG69">
            <v>4</v>
          </cell>
        </row>
        <row r="70">
          <cell r="D70">
            <v>2</v>
          </cell>
          <cell r="E70">
            <v>0.5</v>
          </cell>
          <cell r="F70">
            <v>2</v>
          </cell>
          <cell r="G70">
            <v>2</v>
          </cell>
          <cell r="H70">
            <v>1</v>
          </cell>
        </row>
        <row r="70">
          <cell r="L70">
            <v>0.5</v>
          </cell>
          <cell r="M70">
            <v>1</v>
          </cell>
          <cell r="N70">
            <v>0.5</v>
          </cell>
          <cell r="O70">
            <v>2</v>
          </cell>
          <cell r="P70">
            <v>2</v>
          </cell>
        </row>
        <row r="70">
          <cell r="R70">
            <v>2.5</v>
          </cell>
          <cell r="S70">
            <v>2</v>
          </cell>
          <cell r="T70">
            <v>2.5</v>
          </cell>
          <cell r="U70">
            <v>1</v>
          </cell>
        </row>
        <row r="70">
          <cell r="Y70">
            <v>1.5</v>
          </cell>
          <cell r="Z70">
            <v>2</v>
          </cell>
          <cell r="AA70">
            <v>1</v>
          </cell>
          <cell r="AB70">
            <v>2</v>
          </cell>
          <cell r="AC70">
            <v>2</v>
          </cell>
          <cell r="AD70">
            <v>0.5</v>
          </cell>
          <cell r="AE70">
            <v>0.5</v>
          </cell>
          <cell r="AF70">
            <v>2.5</v>
          </cell>
          <cell r="AG70">
            <v>2.5</v>
          </cell>
        </row>
        <row r="71">
          <cell r="B71" t="str">
            <v>刘海凤</v>
          </cell>
          <cell r="C71" t="str">
            <v>组装</v>
          </cell>
          <cell r="D71">
            <v>4</v>
          </cell>
          <cell r="E71">
            <v>4</v>
          </cell>
          <cell r="F71">
            <v>4</v>
          </cell>
          <cell r="G71">
            <v>4</v>
          </cell>
          <cell r="H71">
            <v>4</v>
          </cell>
        </row>
        <row r="71">
          <cell r="L71">
            <v>4</v>
          </cell>
          <cell r="M71">
            <v>4</v>
          </cell>
          <cell r="N71">
            <v>4</v>
          </cell>
          <cell r="O71">
            <v>4</v>
          </cell>
          <cell r="P71">
            <v>4</v>
          </cell>
        </row>
        <row r="71">
          <cell r="R71">
            <v>4</v>
          </cell>
          <cell r="S71">
            <v>4</v>
          </cell>
          <cell r="T71">
            <v>4</v>
          </cell>
          <cell r="U71">
            <v>4</v>
          </cell>
          <cell r="V71">
            <v>4</v>
          </cell>
          <cell r="W71">
            <v>4</v>
          </cell>
        </row>
        <row r="71">
          <cell r="Y71">
            <v>4</v>
          </cell>
          <cell r="Z71">
            <v>4</v>
          </cell>
          <cell r="AA71">
            <v>4</v>
          </cell>
          <cell r="AB71">
            <v>4</v>
          </cell>
          <cell r="AC71">
            <v>4</v>
          </cell>
          <cell r="AD71">
            <v>4</v>
          </cell>
          <cell r="AE71">
            <v>4</v>
          </cell>
          <cell r="AF71">
            <v>4</v>
          </cell>
          <cell r="AG71">
            <v>4</v>
          </cell>
        </row>
        <row r="71">
          <cell r="AI71">
            <v>24.5</v>
          </cell>
          <cell r="AJ71">
            <v>196.5</v>
          </cell>
          <cell r="AK71">
            <v>36</v>
          </cell>
          <cell r="AL71">
            <v>232.5</v>
          </cell>
        </row>
        <row r="72">
          <cell r="D72">
            <v>3</v>
          </cell>
          <cell r="E72">
            <v>4</v>
          </cell>
          <cell r="F72">
            <v>4</v>
          </cell>
          <cell r="G72">
            <v>4</v>
          </cell>
          <cell r="H72">
            <v>4</v>
          </cell>
        </row>
        <row r="72">
          <cell r="L72">
            <v>4</v>
          </cell>
          <cell r="M72">
            <v>4</v>
          </cell>
          <cell r="N72">
            <v>4</v>
          </cell>
          <cell r="O72">
            <v>4</v>
          </cell>
          <cell r="P72">
            <v>4</v>
          </cell>
        </row>
        <row r="72">
          <cell r="R72">
            <v>4</v>
          </cell>
          <cell r="S72">
            <v>4</v>
          </cell>
          <cell r="T72">
            <v>4</v>
          </cell>
          <cell r="U72">
            <v>4</v>
          </cell>
          <cell r="V72">
            <v>4</v>
          </cell>
          <cell r="W72">
            <v>1.5</v>
          </cell>
        </row>
        <row r="72">
          <cell r="Y72">
            <v>4</v>
          </cell>
          <cell r="Z72">
            <v>4</v>
          </cell>
          <cell r="AA72">
            <v>4</v>
          </cell>
          <cell r="AB72">
            <v>4</v>
          </cell>
          <cell r="AC72">
            <v>4</v>
          </cell>
          <cell r="AD72">
            <v>4</v>
          </cell>
          <cell r="AE72">
            <v>4</v>
          </cell>
          <cell r="AF72">
            <v>4</v>
          </cell>
          <cell r="AG72">
            <v>4</v>
          </cell>
        </row>
        <row r="73">
          <cell r="D73">
            <v>2</v>
          </cell>
          <cell r="E73">
            <v>0.5</v>
          </cell>
          <cell r="F73">
            <v>2</v>
          </cell>
          <cell r="G73">
            <v>2</v>
          </cell>
          <cell r="H73">
            <v>1</v>
          </cell>
        </row>
        <row r="73">
          <cell r="L73">
            <v>0.5</v>
          </cell>
          <cell r="M73">
            <v>1</v>
          </cell>
          <cell r="N73">
            <v>0.5</v>
          </cell>
          <cell r="O73">
            <v>2</v>
          </cell>
          <cell r="P73">
            <v>2</v>
          </cell>
        </row>
        <row r="73">
          <cell r="R73">
            <v>2.5</v>
          </cell>
          <cell r="S73">
            <v>2</v>
          </cell>
          <cell r="T73">
            <v>2.5</v>
          </cell>
          <cell r="U73">
            <v>1</v>
          </cell>
        </row>
        <row r="73">
          <cell r="Y73">
            <v>1.5</v>
          </cell>
          <cell r="Z73">
            <v>2</v>
          </cell>
          <cell r="AA73">
            <v>1</v>
          </cell>
          <cell r="AB73">
            <v>2</v>
          </cell>
          <cell r="AC73">
            <v>2</v>
          </cell>
          <cell r="AD73">
            <v>0.5</v>
          </cell>
          <cell r="AE73">
            <v>0.5</v>
          </cell>
          <cell r="AF73">
            <v>2.5</v>
          </cell>
          <cell r="AG73">
            <v>2.5</v>
          </cell>
        </row>
        <row r="74">
          <cell r="B74" t="str">
            <v>张静</v>
          </cell>
          <cell r="C74" t="str">
            <v>组装</v>
          </cell>
          <cell r="D74">
            <v>4</v>
          </cell>
          <cell r="E74">
            <v>4</v>
          </cell>
          <cell r="F74">
            <v>4</v>
          </cell>
          <cell r="G74">
            <v>4</v>
          </cell>
          <cell r="H74">
            <v>4</v>
          </cell>
        </row>
        <row r="74">
          <cell r="L74">
            <v>4</v>
          </cell>
          <cell r="M74">
            <v>4</v>
          </cell>
          <cell r="N74">
            <v>4</v>
          </cell>
          <cell r="O74">
            <v>4</v>
          </cell>
          <cell r="P74">
            <v>4</v>
          </cell>
        </row>
        <row r="74">
          <cell r="R74">
            <v>4</v>
          </cell>
          <cell r="S74">
            <v>4</v>
          </cell>
          <cell r="T74">
            <v>4</v>
          </cell>
          <cell r="U74">
            <v>4</v>
          </cell>
          <cell r="V74">
            <v>4</v>
          </cell>
          <cell r="W74">
            <v>4</v>
          </cell>
        </row>
        <row r="74">
          <cell r="Y74">
            <v>4</v>
          </cell>
          <cell r="Z74">
            <v>4</v>
          </cell>
          <cell r="AA74">
            <v>4</v>
          </cell>
          <cell r="AB74">
            <v>4</v>
          </cell>
          <cell r="AC74">
            <v>4</v>
          </cell>
          <cell r="AD74">
            <v>4</v>
          </cell>
          <cell r="AE74">
            <v>4</v>
          </cell>
          <cell r="AF74">
            <v>4</v>
          </cell>
          <cell r="AG74">
            <v>4</v>
          </cell>
        </row>
        <row r="74">
          <cell r="AI74">
            <v>24.5</v>
          </cell>
          <cell r="AJ74">
            <v>197.5</v>
          </cell>
          <cell r="AK74">
            <v>35</v>
          </cell>
          <cell r="AL74">
            <v>232.5</v>
          </cell>
        </row>
        <row r="75">
          <cell r="D75">
            <v>4</v>
          </cell>
          <cell r="E75">
            <v>4</v>
          </cell>
          <cell r="F75">
            <v>4</v>
          </cell>
          <cell r="G75">
            <v>4</v>
          </cell>
          <cell r="H75">
            <v>4</v>
          </cell>
        </row>
        <row r="75">
          <cell r="L75">
            <v>4</v>
          </cell>
          <cell r="M75">
            <v>4</v>
          </cell>
          <cell r="N75">
            <v>4</v>
          </cell>
          <cell r="O75">
            <v>4</v>
          </cell>
          <cell r="P75">
            <v>4</v>
          </cell>
        </row>
        <row r="75">
          <cell r="R75">
            <v>4</v>
          </cell>
          <cell r="S75">
            <v>4</v>
          </cell>
          <cell r="T75">
            <v>4</v>
          </cell>
          <cell r="U75">
            <v>4</v>
          </cell>
          <cell r="V75">
            <v>4</v>
          </cell>
          <cell r="W75">
            <v>1.5</v>
          </cell>
        </row>
        <row r="75">
          <cell r="Y75">
            <v>4</v>
          </cell>
          <cell r="Z75">
            <v>4</v>
          </cell>
          <cell r="AA75">
            <v>4</v>
          </cell>
          <cell r="AB75">
            <v>4</v>
          </cell>
          <cell r="AC75">
            <v>4</v>
          </cell>
          <cell r="AD75">
            <v>4</v>
          </cell>
          <cell r="AE75">
            <v>4</v>
          </cell>
          <cell r="AF75">
            <v>4</v>
          </cell>
          <cell r="AG75">
            <v>4</v>
          </cell>
        </row>
        <row r="76">
          <cell r="D76">
            <v>2</v>
          </cell>
          <cell r="E76">
            <v>0.5</v>
          </cell>
          <cell r="F76">
            <v>2</v>
          </cell>
          <cell r="G76">
            <v>1</v>
          </cell>
          <cell r="H76">
            <v>1</v>
          </cell>
        </row>
        <row r="76">
          <cell r="L76">
            <v>0.5</v>
          </cell>
          <cell r="M76">
            <v>1</v>
          </cell>
          <cell r="N76">
            <v>0.5</v>
          </cell>
          <cell r="O76">
            <v>2</v>
          </cell>
          <cell r="P76">
            <v>2</v>
          </cell>
        </row>
        <row r="76">
          <cell r="R76">
            <v>2.5</v>
          </cell>
          <cell r="S76">
            <v>2</v>
          </cell>
          <cell r="T76">
            <v>2.5</v>
          </cell>
          <cell r="U76">
            <v>1</v>
          </cell>
        </row>
        <row r="76">
          <cell r="Y76">
            <v>1.5</v>
          </cell>
          <cell r="Z76">
            <v>2</v>
          </cell>
          <cell r="AA76">
            <v>1</v>
          </cell>
          <cell r="AB76">
            <v>2</v>
          </cell>
          <cell r="AC76">
            <v>2</v>
          </cell>
          <cell r="AD76">
            <v>0.5</v>
          </cell>
          <cell r="AE76">
            <v>0.5</v>
          </cell>
          <cell r="AF76">
            <v>2.5</v>
          </cell>
          <cell r="AG76">
            <v>2.5</v>
          </cell>
        </row>
        <row r="77">
          <cell r="B77" t="str">
            <v>刘芹</v>
          </cell>
          <cell r="C77" t="str">
            <v>组装</v>
          </cell>
          <cell r="D77">
            <v>2</v>
          </cell>
          <cell r="E77">
            <v>4</v>
          </cell>
          <cell r="F77">
            <v>4</v>
          </cell>
          <cell r="G77">
            <v>4</v>
          </cell>
          <cell r="H77">
            <v>4</v>
          </cell>
        </row>
        <row r="77">
          <cell r="L77">
            <v>4</v>
          </cell>
          <cell r="M77">
            <v>4</v>
          </cell>
          <cell r="N77">
            <v>4</v>
          </cell>
          <cell r="O77">
            <v>4</v>
          </cell>
          <cell r="P77">
            <v>4</v>
          </cell>
        </row>
        <row r="77">
          <cell r="R77">
            <v>4</v>
          </cell>
          <cell r="S77">
            <v>4</v>
          </cell>
          <cell r="T77">
            <v>4</v>
          </cell>
          <cell r="U77">
            <v>4</v>
          </cell>
          <cell r="V77">
            <v>4</v>
          </cell>
          <cell r="W77">
            <v>4</v>
          </cell>
        </row>
        <row r="77">
          <cell r="Y77">
            <v>4</v>
          </cell>
          <cell r="Z77">
            <v>4</v>
          </cell>
          <cell r="AA77">
            <v>4</v>
          </cell>
          <cell r="AB77">
            <v>4</v>
          </cell>
          <cell r="AC77">
            <v>4</v>
          </cell>
          <cell r="AD77">
            <v>4</v>
          </cell>
          <cell r="AE77">
            <v>4</v>
          </cell>
          <cell r="AF77">
            <v>4</v>
          </cell>
          <cell r="AG77">
            <v>4</v>
          </cell>
        </row>
        <row r="77">
          <cell r="AI77">
            <v>24</v>
          </cell>
          <cell r="AJ77">
            <v>192.5</v>
          </cell>
          <cell r="AK77">
            <v>41</v>
          </cell>
          <cell r="AL77">
            <v>233.5</v>
          </cell>
        </row>
        <row r="78">
          <cell r="D78">
            <v>4</v>
          </cell>
          <cell r="E78">
            <v>4</v>
          </cell>
          <cell r="F78">
            <v>4</v>
          </cell>
          <cell r="G78">
            <v>4</v>
          </cell>
          <cell r="H78">
            <v>2.5</v>
          </cell>
        </row>
        <row r="78">
          <cell r="L78">
            <v>4</v>
          </cell>
          <cell r="M78">
            <v>4</v>
          </cell>
          <cell r="N78">
            <v>4</v>
          </cell>
          <cell r="O78">
            <v>4</v>
          </cell>
          <cell r="P78">
            <v>4</v>
          </cell>
        </row>
        <row r="78">
          <cell r="R78">
            <v>4</v>
          </cell>
          <cell r="S78">
            <v>4</v>
          </cell>
          <cell r="T78">
            <v>4</v>
          </cell>
          <cell r="U78">
            <v>4</v>
          </cell>
          <cell r="V78">
            <v>4</v>
          </cell>
          <cell r="W78">
            <v>1.5</v>
          </cell>
        </row>
        <row r="78">
          <cell r="Y78">
            <v>4</v>
          </cell>
          <cell r="Z78">
            <v>4</v>
          </cell>
          <cell r="AA78">
            <v>4</v>
          </cell>
          <cell r="AB78">
            <v>4</v>
          </cell>
          <cell r="AC78">
            <v>4</v>
          </cell>
          <cell r="AD78">
            <v>4</v>
          </cell>
          <cell r="AE78">
            <v>4</v>
          </cell>
          <cell r="AF78">
            <v>4</v>
          </cell>
          <cell r="AG78">
            <v>2.5</v>
          </cell>
        </row>
        <row r="79">
          <cell r="D79">
            <v>2</v>
          </cell>
          <cell r="E79">
            <v>0.5</v>
          </cell>
          <cell r="F79">
            <v>2</v>
          </cell>
          <cell r="G79">
            <v>2</v>
          </cell>
          <cell r="H79">
            <v>1</v>
          </cell>
        </row>
        <row r="79">
          <cell r="M79">
            <v>1</v>
          </cell>
          <cell r="N79">
            <v>0.5</v>
          </cell>
          <cell r="O79">
            <v>2</v>
          </cell>
          <cell r="P79">
            <v>0.5</v>
          </cell>
        </row>
        <row r="79">
          <cell r="R79">
            <v>2.5</v>
          </cell>
          <cell r="S79">
            <v>2</v>
          </cell>
          <cell r="T79">
            <v>2.5</v>
          </cell>
          <cell r="U79">
            <v>1</v>
          </cell>
          <cell r="V79">
            <v>4.5</v>
          </cell>
        </row>
        <row r="79">
          <cell r="Y79">
            <v>1.5</v>
          </cell>
          <cell r="Z79">
            <v>2</v>
          </cell>
          <cell r="AA79">
            <v>1</v>
          </cell>
          <cell r="AB79">
            <v>2</v>
          </cell>
          <cell r="AC79">
            <v>2</v>
          </cell>
          <cell r="AD79">
            <v>3</v>
          </cell>
          <cell r="AE79">
            <v>0.5</v>
          </cell>
          <cell r="AF79">
            <v>2.5</v>
          </cell>
          <cell r="AG79">
            <v>2.5</v>
          </cell>
        </row>
        <row r="80">
          <cell r="B80" t="str">
            <v>姚秀玲</v>
          </cell>
          <cell r="C80" t="str">
            <v>组装</v>
          </cell>
          <cell r="D80">
            <v>4</v>
          </cell>
          <cell r="E80">
            <v>4</v>
          </cell>
          <cell r="F80">
            <v>4</v>
          </cell>
          <cell r="G80">
            <v>4</v>
          </cell>
          <cell r="H80">
            <v>4</v>
          </cell>
        </row>
        <row r="80">
          <cell r="L80">
            <v>4</v>
          </cell>
          <cell r="M80">
            <v>4</v>
          </cell>
          <cell r="N80">
            <v>4</v>
          </cell>
          <cell r="O80">
            <v>4</v>
          </cell>
          <cell r="P80">
            <v>4</v>
          </cell>
        </row>
        <row r="80">
          <cell r="R80">
            <v>4</v>
          </cell>
          <cell r="S80">
            <v>4</v>
          </cell>
          <cell r="T80">
            <v>4</v>
          </cell>
          <cell r="U80">
            <v>4</v>
          </cell>
          <cell r="V80">
            <v>4</v>
          </cell>
          <cell r="W80">
            <v>4</v>
          </cell>
        </row>
        <row r="80">
          <cell r="Y80">
            <v>4</v>
          </cell>
          <cell r="Z80">
            <v>4</v>
          </cell>
          <cell r="AA80">
            <v>4</v>
          </cell>
          <cell r="AB80">
            <v>4</v>
          </cell>
          <cell r="AC80">
            <v>4</v>
          </cell>
          <cell r="AD80">
            <v>4</v>
          </cell>
          <cell r="AE80">
            <v>4</v>
          </cell>
          <cell r="AF80">
            <v>4</v>
          </cell>
          <cell r="AG80">
            <v>4</v>
          </cell>
        </row>
        <row r="80">
          <cell r="AI80">
            <v>24.5</v>
          </cell>
          <cell r="AJ80">
            <v>197.5</v>
          </cell>
          <cell r="AK80">
            <v>37.5</v>
          </cell>
          <cell r="AL80">
            <v>235</v>
          </cell>
        </row>
        <row r="81">
          <cell r="D81">
            <v>4</v>
          </cell>
          <cell r="E81">
            <v>4</v>
          </cell>
          <cell r="F81">
            <v>4</v>
          </cell>
          <cell r="G81">
            <v>4</v>
          </cell>
          <cell r="H81">
            <v>4</v>
          </cell>
        </row>
        <row r="81">
          <cell r="L81">
            <v>4</v>
          </cell>
          <cell r="M81">
            <v>4</v>
          </cell>
          <cell r="N81">
            <v>4</v>
          </cell>
          <cell r="O81">
            <v>4</v>
          </cell>
          <cell r="P81">
            <v>4</v>
          </cell>
        </row>
        <row r="81">
          <cell r="R81">
            <v>4</v>
          </cell>
          <cell r="S81">
            <v>4</v>
          </cell>
          <cell r="T81">
            <v>4</v>
          </cell>
          <cell r="U81">
            <v>4</v>
          </cell>
          <cell r="V81">
            <v>4</v>
          </cell>
          <cell r="W81">
            <v>1.5</v>
          </cell>
        </row>
        <row r="81">
          <cell r="Y81">
            <v>4</v>
          </cell>
          <cell r="Z81">
            <v>4</v>
          </cell>
          <cell r="AA81">
            <v>4</v>
          </cell>
          <cell r="AB81">
            <v>4</v>
          </cell>
          <cell r="AC81">
            <v>4</v>
          </cell>
          <cell r="AD81">
            <v>4</v>
          </cell>
          <cell r="AE81">
            <v>4</v>
          </cell>
          <cell r="AF81">
            <v>4</v>
          </cell>
          <cell r="AG81">
            <v>4</v>
          </cell>
        </row>
        <row r="82">
          <cell r="D82">
            <v>2</v>
          </cell>
          <cell r="E82">
            <v>0.5</v>
          </cell>
          <cell r="F82">
            <v>2</v>
          </cell>
          <cell r="G82">
            <v>1</v>
          </cell>
          <cell r="H82">
            <v>1</v>
          </cell>
        </row>
        <row r="82">
          <cell r="L82">
            <v>0.5</v>
          </cell>
          <cell r="M82">
            <v>1</v>
          </cell>
          <cell r="N82">
            <v>0.5</v>
          </cell>
          <cell r="O82">
            <v>2</v>
          </cell>
          <cell r="P82">
            <v>2</v>
          </cell>
        </row>
        <row r="82">
          <cell r="R82">
            <v>2.5</v>
          </cell>
          <cell r="S82">
            <v>2</v>
          </cell>
          <cell r="T82">
            <v>2.5</v>
          </cell>
          <cell r="U82">
            <v>1</v>
          </cell>
        </row>
        <row r="82">
          <cell r="Y82">
            <v>1.5</v>
          </cell>
          <cell r="Z82">
            <v>2</v>
          </cell>
          <cell r="AA82">
            <v>1</v>
          </cell>
          <cell r="AB82">
            <v>2</v>
          </cell>
          <cell r="AC82">
            <v>2</v>
          </cell>
          <cell r="AD82">
            <v>3</v>
          </cell>
          <cell r="AE82">
            <v>0.5</v>
          </cell>
          <cell r="AF82">
            <v>2.5</v>
          </cell>
          <cell r="AG82">
            <v>2.5</v>
          </cell>
        </row>
        <row r="83">
          <cell r="B83" t="str">
            <v>孙桂平</v>
          </cell>
          <cell r="C83" t="str">
            <v>组装</v>
          </cell>
          <cell r="D83">
            <v>4</v>
          </cell>
          <cell r="E83">
            <v>4</v>
          </cell>
          <cell r="F83">
            <v>4</v>
          </cell>
          <cell r="G83">
            <v>4</v>
          </cell>
          <cell r="H83">
            <v>4</v>
          </cell>
        </row>
        <row r="83">
          <cell r="L83">
            <v>4</v>
          </cell>
          <cell r="M83">
            <v>4</v>
          </cell>
          <cell r="N83">
            <v>4</v>
          </cell>
          <cell r="O83">
            <v>4</v>
          </cell>
          <cell r="P83">
            <v>4</v>
          </cell>
        </row>
        <row r="83">
          <cell r="R83">
            <v>4</v>
          </cell>
          <cell r="S83">
            <v>4</v>
          </cell>
          <cell r="T83">
            <v>4</v>
          </cell>
          <cell r="U83">
            <v>4</v>
          </cell>
          <cell r="V83">
            <v>4</v>
          </cell>
          <cell r="W83">
            <v>4</v>
          </cell>
        </row>
        <row r="83">
          <cell r="Y83">
            <v>4</v>
          </cell>
          <cell r="Z83">
            <v>4</v>
          </cell>
          <cell r="AA83">
            <v>4</v>
          </cell>
          <cell r="AB83">
            <v>4</v>
          </cell>
          <cell r="AC83">
            <v>4</v>
          </cell>
          <cell r="AD83">
            <v>4</v>
          </cell>
          <cell r="AE83">
            <v>4</v>
          </cell>
          <cell r="AF83">
            <v>4</v>
          </cell>
          <cell r="AG83">
            <v>4</v>
          </cell>
        </row>
        <row r="83">
          <cell r="AI83">
            <v>24.5</v>
          </cell>
          <cell r="AJ83">
            <v>197.5</v>
          </cell>
          <cell r="AK83">
            <v>36</v>
          </cell>
          <cell r="AL83">
            <v>233.5</v>
          </cell>
        </row>
        <row r="84">
          <cell r="D84">
            <v>4</v>
          </cell>
          <cell r="E84">
            <v>4</v>
          </cell>
          <cell r="F84">
            <v>4</v>
          </cell>
          <cell r="G84">
            <v>4</v>
          </cell>
          <cell r="H84">
            <v>4</v>
          </cell>
        </row>
        <row r="84">
          <cell r="L84">
            <v>4</v>
          </cell>
          <cell r="M84">
            <v>4</v>
          </cell>
          <cell r="N84">
            <v>4</v>
          </cell>
          <cell r="O84">
            <v>4</v>
          </cell>
          <cell r="P84">
            <v>4</v>
          </cell>
        </row>
        <row r="84">
          <cell r="R84">
            <v>4</v>
          </cell>
          <cell r="S84">
            <v>4</v>
          </cell>
          <cell r="T84">
            <v>4</v>
          </cell>
          <cell r="U84">
            <v>4</v>
          </cell>
          <cell r="V84">
            <v>4</v>
          </cell>
          <cell r="W84">
            <v>1.5</v>
          </cell>
        </row>
        <row r="84">
          <cell r="Y84">
            <v>4</v>
          </cell>
          <cell r="Z84">
            <v>4</v>
          </cell>
          <cell r="AA84">
            <v>4</v>
          </cell>
          <cell r="AB84">
            <v>4</v>
          </cell>
          <cell r="AC84">
            <v>4</v>
          </cell>
          <cell r="AD84">
            <v>4</v>
          </cell>
          <cell r="AE84">
            <v>4</v>
          </cell>
          <cell r="AF84">
            <v>4</v>
          </cell>
          <cell r="AG84">
            <v>4</v>
          </cell>
        </row>
        <row r="85">
          <cell r="B85" t="str">
            <v>加班</v>
          </cell>
        </row>
        <row r="85">
          <cell r="D85">
            <v>2</v>
          </cell>
          <cell r="E85">
            <v>0.5</v>
          </cell>
          <cell r="F85">
            <v>2</v>
          </cell>
          <cell r="G85">
            <v>2</v>
          </cell>
          <cell r="H85">
            <v>1</v>
          </cell>
        </row>
        <row r="85">
          <cell r="L85">
            <v>0.5</v>
          </cell>
          <cell r="M85">
            <v>1</v>
          </cell>
          <cell r="N85">
            <v>0.5</v>
          </cell>
          <cell r="O85">
            <v>2</v>
          </cell>
          <cell r="P85">
            <v>2</v>
          </cell>
        </row>
        <row r="85">
          <cell r="R85">
            <v>2.5</v>
          </cell>
          <cell r="S85">
            <v>2</v>
          </cell>
          <cell r="T85">
            <v>2.5</v>
          </cell>
          <cell r="U85">
            <v>1</v>
          </cell>
        </row>
        <row r="85">
          <cell r="Y85">
            <v>1.5</v>
          </cell>
          <cell r="Z85">
            <v>2</v>
          </cell>
          <cell r="AA85">
            <v>1</v>
          </cell>
          <cell r="AB85">
            <v>2</v>
          </cell>
          <cell r="AC85">
            <v>2</v>
          </cell>
          <cell r="AD85">
            <v>0.5</v>
          </cell>
          <cell r="AE85">
            <v>0.5</v>
          </cell>
          <cell r="AF85">
            <v>2.5</v>
          </cell>
          <cell r="AG85">
            <v>2.5</v>
          </cell>
        </row>
        <row r="86">
          <cell r="B86" t="str">
            <v>李跃茹</v>
          </cell>
          <cell r="C86" t="str">
            <v>组装</v>
          </cell>
          <cell r="D86">
            <v>4</v>
          </cell>
          <cell r="E86">
            <v>4</v>
          </cell>
          <cell r="F86">
            <v>4</v>
          </cell>
          <cell r="G86">
            <v>4</v>
          </cell>
          <cell r="H86">
            <v>4</v>
          </cell>
        </row>
        <row r="86">
          <cell r="L86">
            <v>3.5</v>
          </cell>
          <cell r="M86">
            <v>4</v>
          </cell>
          <cell r="N86">
            <v>4</v>
          </cell>
          <cell r="O86">
            <v>4</v>
          </cell>
          <cell r="P86">
            <v>4</v>
          </cell>
        </row>
        <row r="86">
          <cell r="R86">
            <v>4</v>
          </cell>
          <cell r="S86">
            <v>4</v>
          </cell>
          <cell r="T86">
            <v>4</v>
          </cell>
          <cell r="U86">
            <v>4</v>
          </cell>
          <cell r="V86">
            <v>4</v>
          </cell>
          <cell r="W86">
            <v>4</v>
          </cell>
        </row>
        <row r="86">
          <cell r="Y86">
            <v>4</v>
          </cell>
          <cell r="Z86">
            <v>4</v>
          </cell>
          <cell r="AA86">
            <v>4</v>
          </cell>
          <cell r="AB86">
            <v>4</v>
          </cell>
          <cell r="AC86">
            <v>4</v>
          </cell>
          <cell r="AD86">
            <v>4</v>
          </cell>
          <cell r="AE86">
            <v>4</v>
          </cell>
          <cell r="AF86">
            <v>4</v>
          </cell>
          <cell r="AG86">
            <v>4</v>
          </cell>
        </row>
        <row r="86">
          <cell r="AI86">
            <v>24</v>
          </cell>
          <cell r="AJ86">
            <v>193</v>
          </cell>
          <cell r="AK86">
            <v>35.5</v>
          </cell>
          <cell r="AL86">
            <v>228.5</v>
          </cell>
        </row>
        <row r="87">
          <cell r="D87">
            <v>4</v>
          </cell>
          <cell r="E87">
            <v>4</v>
          </cell>
          <cell r="F87">
            <v>4</v>
          </cell>
          <cell r="G87">
            <v>4</v>
          </cell>
          <cell r="H87">
            <v>4</v>
          </cell>
        </row>
        <row r="87">
          <cell r="M87">
            <v>4</v>
          </cell>
          <cell r="N87">
            <v>4</v>
          </cell>
          <cell r="O87">
            <v>4</v>
          </cell>
          <cell r="P87">
            <v>4</v>
          </cell>
        </row>
        <row r="87">
          <cell r="R87">
            <v>4</v>
          </cell>
          <cell r="S87">
            <v>4</v>
          </cell>
          <cell r="T87">
            <v>4</v>
          </cell>
          <cell r="U87">
            <v>4</v>
          </cell>
          <cell r="V87">
            <v>4</v>
          </cell>
          <cell r="W87">
            <v>1.5</v>
          </cell>
        </row>
        <row r="87">
          <cell r="Y87">
            <v>4</v>
          </cell>
          <cell r="Z87">
            <v>4</v>
          </cell>
          <cell r="AA87">
            <v>4</v>
          </cell>
          <cell r="AB87">
            <v>4</v>
          </cell>
          <cell r="AC87">
            <v>4</v>
          </cell>
          <cell r="AD87">
            <v>4</v>
          </cell>
          <cell r="AE87">
            <v>4</v>
          </cell>
          <cell r="AF87">
            <v>4</v>
          </cell>
          <cell r="AG87">
            <v>4</v>
          </cell>
        </row>
        <row r="88">
          <cell r="B88" t="str">
            <v>加班</v>
          </cell>
        </row>
        <row r="88">
          <cell r="D88">
            <v>2</v>
          </cell>
          <cell r="E88">
            <v>0.5</v>
          </cell>
          <cell r="F88">
            <v>2</v>
          </cell>
          <cell r="G88">
            <v>2</v>
          </cell>
          <cell r="H88">
            <v>1</v>
          </cell>
        </row>
        <row r="88">
          <cell r="M88">
            <v>1</v>
          </cell>
          <cell r="N88">
            <v>0.5</v>
          </cell>
          <cell r="O88">
            <v>2</v>
          </cell>
          <cell r="P88">
            <v>2</v>
          </cell>
        </row>
        <row r="88">
          <cell r="R88">
            <v>2.5</v>
          </cell>
          <cell r="S88">
            <v>2</v>
          </cell>
          <cell r="T88">
            <v>2.5</v>
          </cell>
          <cell r="U88">
            <v>1</v>
          </cell>
        </row>
        <row r="88">
          <cell r="Y88">
            <v>1.5</v>
          </cell>
          <cell r="Z88">
            <v>2</v>
          </cell>
          <cell r="AA88">
            <v>1</v>
          </cell>
          <cell r="AB88">
            <v>2</v>
          </cell>
          <cell r="AC88">
            <v>2</v>
          </cell>
          <cell r="AD88">
            <v>0.5</v>
          </cell>
          <cell r="AE88">
            <v>0.5</v>
          </cell>
          <cell r="AF88">
            <v>2.5</v>
          </cell>
          <cell r="AG88">
            <v>2.5</v>
          </cell>
        </row>
        <row r="89">
          <cell r="B89" t="str">
            <v>刘二平</v>
          </cell>
          <cell r="C89" t="str">
            <v>组装</v>
          </cell>
          <cell r="D89">
            <v>4</v>
          </cell>
          <cell r="E89">
            <v>4</v>
          </cell>
          <cell r="F89">
            <v>4</v>
          </cell>
          <cell r="G89">
            <v>4</v>
          </cell>
          <cell r="H89">
            <v>4</v>
          </cell>
        </row>
        <row r="89">
          <cell r="L89">
            <v>4</v>
          </cell>
          <cell r="M89">
            <v>4</v>
          </cell>
          <cell r="N89">
            <v>4</v>
          </cell>
          <cell r="O89">
            <v>4</v>
          </cell>
          <cell r="P89">
            <v>4</v>
          </cell>
        </row>
        <row r="89">
          <cell r="R89">
            <v>4</v>
          </cell>
          <cell r="S89">
            <v>4</v>
          </cell>
          <cell r="T89">
            <v>4</v>
          </cell>
          <cell r="U89">
            <v>4</v>
          </cell>
          <cell r="V89">
            <v>4</v>
          </cell>
          <cell r="W89">
            <v>4</v>
          </cell>
        </row>
        <row r="89">
          <cell r="Y89">
            <v>4</v>
          </cell>
          <cell r="Z89">
            <v>4</v>
          </cell>
          <cell r="AA89">
            <v>4</v>
          </cell>
          <cell r="AB89">
            <v>4</v>
          </cell>
          <cell r="AC89">
            <v>4</v>
          </cell>
          <cell r="AD89">
            <v>4</v>
          </cell>
        </row>
        <row r="89">
          <cell r="AF89">
            <v>4</v>
          </cell>
          <cell r="AG89">
            <v>4</v>
          </cell>
        </row>
        <row r="89">
          <cell r="AI89">
            <v>24</v>
          </cell>
          <cell r="AJ89">
            <v>193</v>
          </cell>
          <cell r="AK89">
            <v>36</v>
          </cell>
          <cell r="AL89">
            <v>229</v>
          </cell>
        </row>
        <row r="90">
          <cell r="D90">
            <v>4</v>
          </cell>
          <cell r="E90">
            <v>4</v>
          </cell>
          <cell r="F90">
            <v>4</v>
          </cell>
          <cell r="G90">
            <v>4</v>
          </cell>
          <cell r="H90">
            <v>4</v>
          </cell>
        </row>
        <row r="90">
          <cell r="L90">
            <v>4</v>
          </cell>
          <cell r="M90">
            <v>4</v>
          </cell>
          <cell r="N90">
            <v>4</v>
          </cell>
          <cell r="O90">
            <v>4</v>
          </cell>
          <cell r="P90">
            <v>4</v>
          </cell>
        </row>
        <row r="90">
          <cell r="R90">
            <v>4</v>
          </cell>
          <cell r="S90">
            <v>4</v>
          </cell>
          <cell r="T90">
            <v>4</v>
          </cell>
          <cell r="U90">
            <v>4</v>
          </cell>
          <cell r="V90">
            <v>4</v>
          </cell>
          <cell r="W90">
            <v>1.5</v>
          </cell>
        </row>
        <row r="90">
          <cell r="Y90">
            <v>4</v>
          </cell>
          <cell r="Z90">
            <v>4</v>
          </cell>
          <cell r="AA90">
            <v>4</v>
          </cell>
          <cell r="AB90">
            <v>4</v>
          </cell>
          <cell r="AC90">
            <v>4</v>
          </cell>
          <cell r="AD90">
            <v>4</v>
          </cell>
          <cell r="AE90">
            <v>3.5</v>
          </cell>
          <cell r="AF90">
            <v>4</v>
          </cell>
          <cell r="AG90">
            <v>4</v>
          </cell>
        </row>
        <row r="91">
          <cell r="B91" t="str">
            <v>加班</v>
          </cell>
        </row>
        <row r="91">
          <cell r="D91">
            <v>2</v>
          </cell>
          <cell r="E91">
            <v>0.5</v>
          </cell>
          <cell r="F91">
            <v>2</v>
          </cell>
          <cell r="G91">
            <v>2</v>
          </cell>
          <cell r="H91">
            <v>1</v>
          </cell>
        </row>
        <row r="91">
          <cell r="L91">
            <v>0.5</v>
          </cell>
          <cell r="M91">
            <v>1</v>
          </cell>
          <cell r="N91">
            <v>0.5</v>
          </cell>
          <cell r="O91">
            <v>2</v>
          </cell>
          <cell r="P91">
            <v>2</v>
          </cell>
        </row>
        <row r="91">
          <cell r="R91">
            <v>2.5</v>
          </cell>
          <cell r="S91">
            <v>2</v>
          </cell>
          <cell r="T91">
            <v>2.5</v>
          </cell>
          <cell r="U91">
            <v>1</v>
          </cell>
        </row>
        <row r="91">
          <cell r="Y91">
            <v>1.5</v>
          </cell>
          <cell r="Z91">
            <v>2</v>
          </cell>
          <cell r="AA91">
            <v>1</v>
          </cell>
          <cell r="AB91">
            <v>2</v>
          </cell>
          <cell r="AC91">
            <v>2</v>
          </cell>
          <cell r="AD91">
            <v>0.5</v>
          </cell>
          <cell r="AE91">
            <v>0.5</v>
          </cell>
          <cell r="AF91">
            <v>2.5</v>
          </cell>
          <cell r="AG91">
            <v>2.5</v>
          </cell>
        </row>
        <row r="92">
          <cell r="B92" t="str">
            <v>张爽</v>
          </cell>
          <cell r="C92" t="str">
            <v>组装</v>
          </cell>
          <cell r="D92">
            <v>4</v>
          </cell>
          <cell r="E92">
            <v>4</v>
          </cell>
          <cell r="F92">
            <v>4</v>
          </cell>
          <cell r="G92">
            <v>4</v>
          </cell>
          <cell r="H92">
            <v>4</v>
          </cell>
        </row>
        <row r="92">
          <cell r="L92">
            <v>4</v>
          </cell>
        </row>
        <row r="92">
          <cell r="P92">
            <v>4</v>
          </cell>
        </row>
        <row r="92">
          <cell r="R92">
            <v>4</v>
          </cell>
          <cell r="S92">
            <v>4</v>
          </cell>
          <cell r="T92">
            <v>4</v>
          </cell>
          <cell r="U92">
            <v>4</v>
          </cell>
          <cell r="V92">
            <v>4</v>
          </cell>
          <cell r="W92">
            <v>4</v>
          </cell>
        </row>
        <row r="92">
          <cell r="Y92">
            <v>4</v>
          </cell>
          <cell r="Z92">
            <v>4</v>
          </cell>
          <cell r="AA92">
            <v>4</v>
          </cell>
          <cell r="AB92">
            <v>4</v>
          </cell>
          <cell r="AC92">
            <v>4</v>
          </cell>
          <cell r="AD92">
            <v>4</v>
          </cell>
          <cell r="AE92">
            <v>4</v>
          </cell>
          <cell r="AF92">
            <v>4</v>
          </cell>
          <cell r="AG92">
            <v>4</v>
          </cell>
        </row>
        <row r="92">
          <cell r="AI92">
            <v>22</v>
          </cell>
          <cell r="AJ92">
            <v>177.5</v>
          </cell>
          <cell r="AK92">
            <v>43</v>
          </cell>
          <cell r="AL92">
            <v>220.5</v>
          </cell>
        </row>
        <row r="93">
          <cell r="D93">
            <v>4</v>
          </cell>
          <cell r="E93">
            <v>4</v>
          </cell>
          <cell r="F93">
            <v>4</v>
          </cell>
          <cell r="G93">
            <v>4</v>
          </cell>
          <cell r="H93">
            <v>4</v>
          </cell>
        </row>
        <row r="93">
          <cell r="L93">
            <v>4</v>
          </cell>
          <cell r="M93">
            <v>4</v>
          </cell>
        </row>
        <row r="93">
          <cell r="P93">
            <v>4</v>
          </cell>
        </row>
        <row r="93">
          <cell r="R93">
            <v>4</v>
          </cell>
          <cell r="S93">
            <v>4</v>
          </cell>
          <cell r="T93">
            <v>4</v>
          </cell>
          <cell r="U93">
            <v>4</v>
          </cell>
          <cell r="V93">
            <v>4</v>
          </cell>
          <cell r="W93">
            <v>1.5</v>
          </cell>
        </row>
        <row r="93">
          <cell r="Y93">
            <v>4</v>
          </cell>
          <cell r="Z93">
            <v>4</v>
          </cell>
          <cell r="AA93">
            <v>4</v>
          </cell>
          <cell r="AB93">
            <v>4</v>
          </cell>
          <cell r="AC93">
            <v>4</v>
          </cell>
          <cell r="AD93">
            <v>4</v>
          </cell>
          <cell r="AE93">
            <v>4</v>
          </cell>
          <cell r="AF93">
            <v>4</v>
          </cell>
          <cell r="AG93">
            <v>4</v>
          </cell>
        </row>
        <row r="94">
          <cell r="B94" t="str">
            <v>加班</v>
          </cell>
        </row>
        <row r="94">
          <cell r="D94">
            <v>2</v>
          </cell>
          <cell r="E94">
            <v>0.5</v>
          </cell>
          <cell r="F94">
            <v>2</v>
          </cell>
          <cell r="G94">
            <v>2</v>
          </cell>
          <cell r="H94">
            <v>1</v>
          </cell>
        </row>
        <row r="94">
          <cell r="L94">
            <v>0.5</v>
          </cell>
          <cell r="M94">
            <v>1</v>
          </cell>
        </row>
        <row r="94">
          <cell r="P94">
            <v>2</v>
          </cell>
        </row>
        <row r="94">
          <cell r="R94">
            <v>2.5</v>
          </cell>
          <cell r="S94">
            <v>2</v>
          </cell>
          <cell r="T94">
            <v>2.5</v>
          </cell>
          <cell r="U94">
            <v>1</v>
          </cell>
          <cell r="V94">
            <v>4.5</v>
          </cell>
        </row>
        <row r="94">
          <cell r="Y94">
            <v>1.5</v>
          </cell>
          <cell r="Z94">
            <v>2</v>
          </cell>
          <cell r="AA94">
            <v>1</v>
          </cell>
          <cell r="AB94">
            <v>2</v>
          </cell>
          <cell r="AC94">
            <v>2</v>
          </cell>
          <cell r="AD94">
            <v>3</v>
          </cell>
          <cell r="AE94">
            <v>3</v>
          </cell>
          <cell r="AF94">
            <v>2.5</v>
          </cell>
          <cell r="AG94">
            <v>2.5</v>
          </cell>
        </row>
        <row r="95">
          <cell r="B95" t="str">
            <v>康淑玲</v>
          </cell>
          <cell r="C95" t="str">
            <v>组装</v>
          </cell>
          <cell r="D95">
            <v>4</v>
          </cell>
          <cell r="E95">
            <v>4</v>
          </cell>
          <cell r="F95">
            <v>4</v>
          </cell>
          <cell r="G95">
            <v>4</v>
          </cell>
        </row>
        <row r="95">
          <cell r="L95">
            <v>4</v>
          </cell>
          <cell r="M95">
            <v>3.5</v>
          </cell>
          <cell r="N95">
            <v>4</v>
          </cell>
          <cell r="O95">
            <v>4</v>
          </cell>
          <cell r="P95">
            <v>4</v>
          </cell>
        </row>
        <row r="95">
          <cell r="R95">
            <v>2</v>
          </cell>
          <cell r="S95">
            <v>4</v>
          </cell>
          <cell r="T95">
            <v>4</v>
          </cell>
          <cell r="U95">
            <v>4</v>
          </cell>
          <cell r="V95">
            <v>4</v>
          </cell>
          <cell r="W95">
            <v>4</v>
          </cell>
        </row>
        <row r="95">
          <cell r="Y95">
            <v>4</v>
          </cell>
          <cell r="Z95">
            <v>1.5</v>
          </cell>
          <cell r="AA95">
            <v>4</v>
          </cell>
          <cell r="AB95">
            <v>4</v>
          </cell>
          <cell r="AC95">
            <v>4</v>
          </cell>
          <cell r="AD95">
            <v>4</v>
          </cell>
          <cell r="AE95">
            <v>4</v>
          </cell>
          <cell r="AF95">
            <v>4</v>
          </cell>
          <cell r="AG95">
            <v>4</v>
          </cell>
        </row>
        <row r="95">
          <cell r="AI95">
            <v>23</v>
          </cell>
          <cell r="AJ95">
            <v>188.5</v>
          </cell>
          <cell r="AK95">
            <v>31.5</v>
          </cell>
          <cell r="AL95">
            <v>220</v>
          </cell>
        </row>
        <row r="96">
          <cell r="D96">
            <v>4</v>
          </cell>
          <cell r="E96">
            <v>4</v>
          </cell>
          <cell r="F96">
            <v>4</v>
          </cell>
          <cell r="G96">
            <v>4</v>
          </cell>
          <cell r="H96">
            <v>4</v>
          </cell>
        </row>
        <row r="96">
          <cell r="L96">
            <v>4</v>
          </cell>
          <cell r="M96">
            <v>4</v>
          </cell>
          <cell r="N96">
            <v>4</v>
          </cell>
          <cell r="O96">
            <v>4</v>
          </cell>
          <cell r="P96">
            <v>4</v>
          </cell>
        </row>
        <row r="96">
          <cell r="R96">
            <v>4</v>
          </cell>
          <cell r="S96">
            <v>4</v>
          </cell>
          <cell r="T96">
            <v>4</v>
          </cell>
          <cell r="U96">
            <v>4</v>
          </cell>
          <cell r="V96">
            <v>4</v>
          </cell>
          <cell r="W96">
            <v>1.5</v>
          </cell>
        </row>
        <row r="96">
          <cell r="Y96">
            <v>4</v>
          </cell>
          <cell r="Z96">
            <v>4</v>
          </cell>
          <cell r="AA96">
            <v>4</v>
          </cell>
          <cell r="AB96">
            <v>4</v>
          </cell>
          <cell r="AC96">
            <v>4</v>
          </cell>
          <cell r="AD96">
            <v>4</v>
          </cell>
          <cell r="AE96">
            <v>4</v>
          </cell>
          <cell r="AF96">
            <v>4</v>
          </cell>
          <cell r="AG96">
            <v>4</v>
          </cell>
        </row>
        <row r="97">
          <cell r="B97" t="str">
            <v>加班</v>
          </cell>
        </row>
        <row r="97">
          <cell r="D97">
            <v>2</v>
          </cell>
          <cell r="E97">
            <v>0.5</v>
          </cell>
          <cell r="F97">
            <v>2</v>
          </cell>
          <cell r="G97">
            <v>2</v>
          </cell>
          <cell r="H97">
            <v>1</v>
          </cell>
        </row>
        <row r="97">
          <cell r="L97">
            <v>0.5</v>
          </cell>
          <cell r="M97">
            <v>1</v>
          </cell>
          <cell r="N97">
            <v>0.5</v>
          </cell>
          <cell r="O97">
            <v>2</v>
          </cell>
          <cell r="P97">
            <v>2</v>
          </cell>
        </row>
        <row r="97">
          <cell r="R97">
            <v>2.5</v>
          </cell>
          <cell r="S97">
            <v>1.5</v>
          </cell>
          <cell r="T97">
            <v>2.5</v>
          </cell>
          <cell r="U97">
            <v>1</v>
          </cell>
        </row>
        <row r="97">
          <cell r="Y97">
            <v>1.5</v>
          </cell>
          <cell r="Z97">
            <v>2</v>
          </cell>
          <cell r="AA97">
            <v>1</v>
          </cell>
          <cell r="AB97">
            <v>2</v>
          </cell>
          <cell r="AC97">
            <v>1</v>
          </cell>
          <cell r="AD97">
            <v>3</v>
          </cell>
        </row>
        <row r="98">
          <cell r="B98" t="str">
            <v>刘瑜</v>
          </cell>
          <cell r="C98" t="str">
            <v>组装</v>
          </cell>
          <cell r="D98">
            <v>4</v>
          </cell>
          <cell r="E98">
            <v>4</v>
          </cell>
          <cell r="F98">
            <v>4</v>
          </cell>
          <cell r="G98">
            <v>4</v>
          </cell>
          <cell r="H98">
            <v>4</v>
          </cell>
        </row>
        <row r="98">
          <cell r="L98">
            <v>4</v>
          </cell>
          <cell r="M98">
            <v>4</v>
          </cell>
          <cell r="N98">
            <v>4</v>
          </cell>
          <cell r="O98">
            <v>4</v>
          </cell>
          <cell r="P98">
            <v>4</v>
          </cell>
        </row>
        <row r="98">
          <cell r="R98">
            <v>4</v>
          </cell>
          <cell r="S98">
            <v>4</v>
          </cell>
          <cell r="T98">
            <v>4</v>
          </cell>
          <cell r="U98">
            <v>4</v>
          </cell>
          <cell r="V98">
            <v>4</v>
          </cell>
          <cell r="W98">
            <v>4</v>
          </cell>
        </row>
        <row r="98">
          <cell r="Y98">
            <v>4</v>
          </cell>
        </row>
        <row r="98">
          <cell r="AI98">
            <v>15.5</v>
          </cell>
          <cell r="AJ98">
            <v>127</v>
          </cell>
          <cell r="AK98">
            <v>20.5</v>
          </cell>
          <cell r="AL98">
            <v>147.5</v>
          </cell>
        </row>
        <row r="99">
          <cell r="D99">
            <v>4</v>
          </cell>
          <cell r="E99">
            <v>4</v>
          </cell>
          <cell r="F99">
            <v>4</v>
          </cell>
          <cell r="G99">
            <v>4</v>
          </cell>
          <cell r="H99">
            <v>4</v>
          </cell>
        </row>
        <row r="99">
          <cell r="L99">
            <v>4</v>
          </cell>
          <cell r="M99">
            <v>4</v>
          </cell>
          <cell r="N99">
            <v>4</v>
          </cell>
          <cell r="O99">
            <v>4</v>
          </cell>
          <cell r="P99">
            <v>4</v>
          </cell>
        </row>
        <row r="99">
          <cell r="R99">
            <v>4</v>
          </cell>
          <cell r="S99">
            <v>4</v>
          </cell>
          <cell r="T99">
            <v>4</v>
          </cell>
          <cell r="U99">
            <v>1.5</v>
          </cell>
          <cell r="V99">
            <v>4</v>
          </cell>
          <cell r="W99">
            <v>1.5</v>
          </cell>
        </row>
        <row r="100">
          <cell r="B100" t="str">
            <v>加班</v>
          </cell>
        </row>
        <row r="100">
          <cell r="D100">
            <v>2</v>
          </cell>
          <cell r="E100">
            <v>0.5</v>
          </cell>
          <cell r="F100">
            <v>2</v>
          </cell>
          <cell r="G100">
            <v>2</v>
          </cell>
          <cell r="H100">
            <v>1</v>
          </cell>
        </row>
        <row r="100">
          <cell r="L100">
            <v>0.5</v>
          </cell>
          <cell r="M100">
            <v>1</v>
          </cell>
          <cell r="N100">
            <v>0.5</v>
          </cell>
          <cell r="O100">
            <v>2</v>
          </cell>
          <cell r="P100">
            <v>2</v>
          </cell>
        </row>
        <row r="100">
          <cell r="R100">
            <v>2.5</v>
          </cell>
          <cell r="S100">
            <v>2</v>
          </cell>
          <cell r="T100">
            <v>2.5</v>
          </cell>
        </row>
        <row r="101">
          <cell r="B101" t="str">
            <v>王朋</v>
          </cell>
          <cell r="C101" t="str">
            <v>喷涂</v>
          </cell>
          <cell r="D101">
            <v>3.5</v>
          </cell>
          <cell r="E101">
            <v>4</v>
          </cell>
          <cell r="F101">
            <v>4</v>
          </cell>
          <cell r="G101">
            <v>4</v>
          </cell>
          <cell r="H101">
            <v>4</v>
          </cell>
          <cell r="I101">
            <v>4</v>
          </cell>
          <cell r="J101" t="str">
            <v>放</v>
          </cell>
          <cell r="K101">
            <v>3.5</v>
          </cell>
          <cell r="L101">
            <v>4</v>
          </cell>
          <cell r="M101">
            <v>4</v>
          </cell>
          <cell r="N101">
            <v>4</v>
          </cell>
          <cell r="O101">
            <v>4</v>
          </cell>
          <cell r="P101">
            <v>4</v>
          </cell>
          <cell r="Q101">
            <v>4</v>
          </cell>
          <cell r="R101">
            <v>4</v>
          </cell>
          <cell r="S101">
            <v>4</v>
          </cell>
          <cell r="T101">
            <v>4</v>
          </cell>
          <cell r="U101">
            <v>4</v>
          </cell>
          <cell r="V101">
            <v>4</v>
          </cell>
          <cell r="W101">
            <v>4</v>
          </cell>
          <cell r="X101">
            <v>4</v>
          </cell>
          <cell r="Y101">
            <v>4</v>
          </cell>
          <cell r="Z101">
            <v>4</v>
          </cell>
          <cell r="AA101">
            <v>4</v>
          </cell>
          <cell r="AB101">
            <v>4</v>
          </cell>
          <cell r="AC101">
            <v>4</v>
          </cell>
          <cell r="AD101">
            <v>4</v>
          </cell>
          <cell r="AE101">
            <v>4</v>
          </cell>
          <cell r="AF101">
            <v>4</v>
          </cell>
          <cell r="AG101">
            <v>4</v>
          </cell>
        </row>
        <row r="101">
          <cell r="AI101">
            <v>28.5</v>
          </cell>
          <cell r="AJ101">
            <v>227</v>
          </cell>
          <cell r="AK101">
            <v>123.5</v>
          </cell>
          <cell r="AL101">
            <v>350.5</v>
          </cell>
        </row>
        <row r="102">
          <cell r="D102">
            <v>0</v>
          </cell>
          <cell r="E102">
            <v>4</v>
          </cell>
          <cell r="F102">
            <v>4</v>
          </cell>
          <cell r="G102">
            <v>4</v>
          </cell>
          <cell r="H102">
            <v>4</v>
          </cell>
          <cell r="I102">
            <v>4</v>
          </cell>
          <cell r="J102" t="str">
            <v>放</v>
          </cell>
          <cell r="K102">
            <v>4</v>
          </cell>
          <cell r="L102">
            <v>4</v>
          </cell>
          <cell r="M102">
            <v>4</v>
          </cell>
          <cell r="N102">
            <v>4</v>
          </cell>
          <cell r="O102">
            <v>4</v>
          </cell>
          <cell r="P102">
            <v>4</v>
          </cell>
          <cell r="Q102">
            <v>4</v>
          </cell>
          <cell r="R102">
            <v>4</v>
          </cell>
          <cell r="S102">
            <v>4</v>
          </cell>
          <cell r="T102">
            <v>4</v>
          </cell>
          <cell r="U102">
            <v>4</v>
          </cell>
          <cell r="V102">
            <v>4</v>
          </cell>
          <cell r="W102">
            <v>4</v>
          </cell>
          <cell r="X102">
            <v>4</v>
          </cell>
          <cell r="Y102">
            <v>4</v>
          </cell>
          <cell r="Z102">
            <v>4</v>
          </cell>
          <cell r="AA102">
            <v>4</v>
          </cell>
          <cell r="AB102">
            <v>4</v>
          </cell>
          <cell r="AC102">
            <v>4</v>
          </cell>
          <cell r="AD102">
            <v>4</v>
          </cell>
          <cell r="AE102">
            <v>4</v>
          </cell>
          <cell r="AF102">
            <v>4</v>
          </cell>
          <cell r="AG102">
            <v>4</v>
          </cell>
        </row>
        <row r="103">
          <cell r="B103" t="str">
            <v>加班</v>
          </cell>
        </row>
        <row r="103">
          <cell r="D103">
            <v>0</v>
          </cell>
          <cell r="E103">
            <v>4</v>
          </cell>
          <cell r="F103">
            <v>3</v>
          </cell>
          <cell r="G103">
            <v>4</v>
          </cell>
          <cell r="H103">
            <v>4</v>
          </cell>
          <cell r="I103">
            <v>1.5</v>
          </cell>
        </row>
        <row r="103">
          <cell r="K103">
            <v>1.5</v>
          </cell>
          <cell r="L103">
            <v>6</v>
          </cell>
          <cell r="M103">
            <v>6</v>
          </cell>
          <cell r="N103">
            <v>6</v>
          </cell>
          <cell r="O103">
            <v>2</v>
          </cell>
          <cell r="P103">
            <v>6</v>
          </cell>
          <cell r="Q103">
            <v>4</v>
          </cell>
          <cell r="R103">
            <v>4</v>
          </cell>
          <cell r="S103">
            <v>6</v>
          </cell>
          <cell r="T103">
            <v>6</v>
          </cell>
          <cell r="U103">
            <v>6</v>
          </cell>
          <cell r="V103">
            <v>6</v>
          </cell>
          <cell r="W103">
            <v>4</v>
          </cell>
          <cell r="X103">
            <v>1.5</v>
          </cell>
          <cell r="Y103">
            <v>0</v>
          </cell>
          <cell r="Z103">
            <v>6</v>
          </cell>
          <cell r="AA103">
            <v>6</v>
          </cell>
          <cell r="AB103">
            <v>6</v>
          </cell>
          <cell r="AC103">
            <v>2</v>
          </cell>
          <cell r="AD103">
            <v>6</v>
          </cell>
          <cell r="AE103">
            <v>6</v>
          </cell>
          <cell r="AF103">
            <v>6</v>
          </cell>
          <cell r="AG103">
            <v>4</v>
          </cell>
        </row>
        <row r="104">
          <cell r="B104" t="str">
            <v>王冠文</v>
          </cell>
          <cell r="C104" t="str">
            <v>喷涂</v>
          </cell>
          <cell r="D104">
            <v>4</v>
          </cell>
          <cell r="E104">
            <v>4</v>
          </cell>
          <cell r="F104">
            <v>4</v>
          </cell>
          <cell r="G104">
            <v>4</v>
          </cell>
          <cell r="H104">
            <v>1</v>
          </cell>
          <cell r="I104">
            <v>4</v>
          </cell>
          <cell r="J104" t="str">
            <v>放</v>
          </cell>
          <cell r="K104">
            <v>4</v>
          </cell>
          <cell r="L104">
            <v>4</v>
          </cell>
          <cell r="M104">
            <v>4</v>
          </cell>
          <cell r="N104">
            <v>4</v>
          </cell>
          <cell r="O104">
            <v>4</v>
          </cell>
          <cell r="P104">
            <v>4</v>
          </cell>
          <cell r="Q104">
            <v>4</v>
          </cell>
          <cell r="R104">
            <v>3.5</v>
          </cell>
          <cell r="S104">
            <v>4</v>
          </cell>
          <cell r="T104">
            <v>4</v>
          </cell>
          <cell r="U104">
            <v>4</v>
          </cell>
          <cell r="V104">
            <v>3.5</v>
          </cell>
          <cell r="W104">
            <v>4</v>
          </cell>
          <cell r="X104">
            <v>4</v>
          </cell>
          <cell r="Y104">
            <v>4</v>
          </cell>
          <cell r="Z104">
            <v>4</v>
          </cell>
          <cell r="AA104">
            <v>4</v>
          </cell>
          <cell r="AB104">
            <v>4</v>
          </cell>
          <cell r="AC104">
            <v>4</v>
          </cell>
          <cell r="AD104">
            <v>4</v>
          </cell>
          <cell r="AE104">
            <v>4</v>
          </cell>
          <cell r="AF104">
            <v>4</v>
          </cell>
          <cell r="AG104">
            <v>3.5</v>
          </cell>
        </row>
        <row r="104">
          <cell r="AI104">
            <v>28.5</v>
          </cell>
          <cell r="AJ104">
            <v>227.5</v>
          </cell>
          <cell r="AK104">
            <v>129</v>
          </cell>
          <cell r="AL104">
            <v>356.5</v>
          </cell>
        </row>
        <row r="105">
          <cell r="D105">
            <v>4</v>
          </cell>
          <cell r="E105">
            <v>4</v>
          </cell>
          <cell r="F105">
            <v>4</v>
          </cell>
          <cell r="G105">
            <v>4</v>
          </cell>
          <cell r="H105">
            <v>4</v>
          </cell>
          <cell r="I105">
            <v>4</v>
          </cell>
          <cell r="J105" t="str">
            <v>放</v>
          </cell>
          <cell r="K105">
            <v>4</v>
          </cell>
          <cell r="L105">
            <v>4</v>
          </cell>
          <cell r="M105">
            <v>4</v>
          </cell>
          <cell r="N105">
            <v>4</v>
          </cell>
          <cell r="O105">
            <v>4</v>
          </cell>
          <cell r="P105">
            <v>4</v>
          </cell>
          <cell r="Q105">
            <v>4</v>
          </cell>
          <cell r="R105">
            <v>4</v>
          </cell>
          <cell r="S105">
            <v>4</v>
          </cell>
          <cell r="T105">
            <v>4</v>
          </cell>
          <cell r="U105">
            <v>4</v>
          </cell>
          <cell r="V105">
            <v>4</v>
          </cell>
          <cell r="W105">
            <v>4</v>
          </cell>
          <cell r="X105">
            <v>4</v>
          </cell>
          <cell r="Y105">
            <v>4</v>
          </cell>
          <cell r="Z105">
            <v>4</v>
          </cell>
          <cell r="AA105">
            <v>4</v>
          </cell>
          <cell r="AB105">
            <v>4</v>
          </cell>
          <cell r="AC105">
            <v>4</v>
          </cell>
          <cell r="AD105">
            <v>4</v>
          </cell>
          <cell r="AE105">
            <v>4</v>
          </cell>
          <cell r="AF105">
            <v>4</v>
          </cell>
          <cell r="AG105">
            <v>4</v>
          </cell>
        </row>
        <row r="106">
          <cell r="B106" t="str">
            <v>加班</v>
          </cell>
        </row>
        <row r="106">
          <cell r="D106">
            <v>4</v>
          </cell>
          <cell r="E106">
            <v>4</v>
          </cell>
          <cell r="F106">
            <v>4</v>
          </cell>
          <cell r="G106">
            <v>4</v>
          </cell>
          <cell r="H106">
            <v>4</v>
          </cell>
          <cell r="I106">
            <v>0</v>
          </cell>
        </row>
        <row r="106">
          <cell r="K106">
            <v>4</v>
          </cell>
          <cell r="L106">
            <v>6</v>
          </cell>
          <cell r="M106">
            <v>6</v>
          </cell>
          <cell r="N106">
            <v>6</v>
          </cell>
          <cell r="O106">
            <v>2</v>
          </cell>
          <cell r="P106">
            <v>6</v>
          </cell>
          <cell r="Q106">
            <v>4</v>
          </cell>
          <cell r="R106">
            <v>3.5</v>
          </cell>
          <cell r="S106">
            <v>6</v>
          </cell>
          <cell r="T106">
            <v>6</v>
          </cell>
          <cell r="U106">
            <v>6</v>
          </cell>
          <cell r="V106">
            <v>6</v>
          </cell>
          <cell r="W106">
            <v>4</v>
          </cell>
          <cell r="X106">
            <v>1.5</v>
          </cell>
          <cell r="Y106">
            <v>4</v>
          </cell>
          <cell r="Z106">
            <v>6</v>
          </cell>
          <cell r="AA106">
            <v>0</v>
          </cell>
          <cell r="AB106">
            <v>6</v>
          </cell>
          <cell r="AC106">
            <v>2</v>
          </cell>
          <cell r="AD106">
            <v>6</v>
          </cell>
          <cell r="AE106">
            <v>6</v>
          </cell>
          <cell r="AF106">
            <v>6</v>
          </cell>
          <cell r="AG106">
            <v>6</v>
          </cell>
        </row>
        <row r="107">
          <cell r="B107" t="str">
            <v>滕红玲</v>
          </cell>
          <cell r="C107" t="str">
            <v>喷涂</v>
          </cell>
          <cell r="D107">
            <v>4</v>
          </cell>
          <cell r="E107">
            <v>4</v>
          </cell>
          <cell r="F107">
            <v>4</v>
          </cell>
          <cell r="G107">
            <v>4</v>
          </cell>
          <cell r="H107">
            <v>4</v>
          </cell>
          <cell r="I107" t="str">
            <v>放</v>
          </cell>
          <cell r="J107" t="str">
            <v>放</v>
          </cell>
          <cell r="K107" t="str">
            <v>放</v>
          </cell>
          <cell r="L107">
            <v>4</v>
          </cell>
          <cell r="M107">
            <v>4</v>
          </cell>
          <cell r="N107">
            <v>4</v>
          </cell>
          <cell r="O107">
            <v>1</v>
          </cell>
          <cell r="P107">
            <v>1.5</v>
          </cell>
          <cell r="Q107" t="str">
            <v>事</v>
          </cell>
          <cell r="R107">
            <v>1.5</v>
          </cell>
          <cell r="S107" t="str">
            <v>事</v>
          </cell>
          <cell r="T107" t="str">
            <v>事</v>
          </cell>
          <cell r="U107">
            <v>4</v>
          </cell>
          <cell r="V107">
            <v>4</v>
          </cell>
          <cell r="W107">
            <v>2.5</v>
          </cell>
          <cell r="X107">
            <v>4</v>
          </cell>
          <cell r="Y107">
            <v>4</v>
          </cell>
          <cell r="Z107">
            <v>4</v>
          </cell>
          <cell r="AA107">
            <v>4</v>
          </cell>
          <cell r="AB107">
            <v>4</v>
          </cell>
          <cell r="AC107">
            <v>4</v>
          </cell>
          <cell r="AD107">
            <v>4</v>
          </cell>
          <cell r="AE107">
            <v>4</v>
          </cell>
          <cell r="AF107">
            <v>4</v>
          </cell>
          <cell r="AG107">
            <v>4</v>
          </cell>
        </row>
        <row r="107">
          <cell r="AI107">
            <v>23</v>
          </cell>
          <cell r="AJ107">
            <v>186.5</v>
          </cell>
          <cell r="AK107">
            <v>125.5</v>
          </cell>
          <cell r="AL107">
            <v>312</v>
          </cell>
        </row>
        <row r="108">
          <cell r="D108">
            <v>4</v>
          </cell>
          <cell r="E108">
            <v>4</v>
          </cell>
          <cell r="F108">
            <v>4</v>
          </cell>
          <cell r="G108">
            <v>4</v>
          </cell>
          <cell r="H108">
            <v>4</v>
          </cell>
          <cell r="I108" t="str">
            <v>放</v>
          </cell>
          <cell r="J108" t="str">
            <v>放</v>
          </cell>
          <cell r="K108" t="str">
            <v>放</v>
          </cell>
          <cell r="L108">
            <v>4</v>
          </cell>
          <cell r="M108">
            <v>4</v>
          </cell>
          <cell r="N108">
            <v>4</v>
          </cell>
          <cell r="O108">
            <v>4</v>
          </cell>
          <cell r="P108">
            <v>4</v>
          </cell>
          <cell r="Q108">
            <v>3</v>
          </cell>
          <cell r="R108">
            <v>4</v>
          </cell>
          <cell r="S108">
            <v>3.5</v>
          </cell>
          <cell r="T108" t="str">
            <v>事</v>
          </cell>
          <cell r="U108">
            <v>4</v>
          </cell>
          <cell r="V108">
            <v>4</v>
          </cell>
          <cell r="W108">
            <v>4</v>
          </cell>
          <cell r="X108">
            <v>4</v>
          </cell>
          <cell r="Y108">
            <v>4</v>
          </cell>
          <cell r="Z108">
            <v>4</v>
          </cell>
          <cell r="AA108">
            <v>4</v>
          </cell>
          <cell r="AB108">
            <v>4</v>
          </cell>
          <cell r="AC108">
            <v>4</v>
          </cell>
          <cell r="AD108">
            <v>4</v>
          </cell>
          <cell r="AE108">
            <v>4</v>
          </cell>
          <cell r="AF108">
            <v>4</v>
          </cell>
          <cell r="AG108">
            <v>1.5</v>
          </cell>
        </row>
        <row r="109">
          <cell r="B109" t="str">
            <v>加班</v>
          </cell>
        </row>
        <row r="109">
          <cell r="D109">
            <v>4</v>
          </cell>
          <cell r="E109">
            <v>4</v>
          </cell>
          <cell r="F109">
            <v>4</v>
          </cell>
          <cell r="G109">
            <v>4</v>
          </cell>
          <cell r="H109">
            <v>4</v>
          </cell>
        </row>
        <row r="109">
          <cell r="L109">
            <v>6</v>
          </cell>
          <cell r="M109">
            <v>6</v>
          </cell>
          <cell r="N109">
            <v>6</v>
          </cell>
          <cell r="O109">
            <v>2</v>
          </cell>
          <cell r="P109">
            <v>6</v>
          </cell>
          <cell r="Q109">
            <v>4</v>
          </cell>
          <cell r="R109">
            <v>4</v>
          </cell>
          <cell r="S109">
            <v>6</v>
          </cell>
        </row>
        <row r="109">
          <cell r="U109">
            <v>6</v>
          </cell>
          <cell r="V109">
            <v>6</v>
          </cell>
          <cell r="W109">
            <v>4</v>
          </cell>
          <cell r="X109">
            <v>1.5</v>
          </cell>
          <cell r="Y109">
            <v>4</v>
          </cell>
          <cell r="Z109">
            <v>6</v>
          </cell>
          <cell r="AA109">
            <v>6</v>
          </cell>
          <cell r="AB109">
            <v>6</v>
          </cell>
          <cell r="AC109">
            <v>2</v>
          </cell>
          <cell r="AD109">
            <v>6</v>
          </cell>
          <cell r="AE109">
            <v>6</v>
          </cell>
          <cell r="AF109">
            <v>6</v>
          </cell>
          <cell r="AG109">
            <v>6</v>
          </cell>
        </row>
        <row r="110">
          <cell r="B110" t="str">
            <v>刘洪荣</v>
          </cell>
          <cell r="C110" t="str">
            <v>喷涂</v>
          </cell>
          <cell r="D110">
            <v>4</v>
          </cell>
          <cell r="E110">
            <v>4</v>
          </cell>
          <cell r="F110">
            <v>4</v>
          </cell>
          <cell r="G110">
            <v>4</v>
          </cell>
          <cell r="H110" t="str">
            <v>事</v>
          </cell>
          <cell r="I110" t="str">
            <v>放</v>
          </cell>
          <cell r="J110" t="str">
            <v>放</v>
          </cell>
          <cell r="K110">
            <v>4</v>
          </cell>
          <cell r="L110">
            <v>4</v>
          </cell>
          <cell r="M110">
            <v>4</v>
          </cell>
          <cell r="N110">
            <v>4</v>
          </cell>
          <cell r="O110">
            <v>4</v>
          </cell>
          <cell r="P110">
            <v>4</v>
          </cell>
          <cell r="Q110">
            <v>4</v>
          </cell>
          <cell r="R110">
            <v>4</v>
          </cell>
          <cell r="S110">
            <v>4</v>
          </cell>
          <cell r="T110">
            <v>4</v>
          </cell>
          <cell r="U110">
            <v>4</v>
          </cell>
          <cell r="V110">
            <v>4</v>
          </cell>
          <cell r="W110">
            <v>4</v>
          </cell>
          <cell r="X110">
            <v>4</v>
          </cell>
          <cell r="Y110">
            <v>4</v>
          </cell>
          <cell r="Z110">
            <v>4</v>
          </cell>
          <cell r="AA110">
            <v>4</v>
          </cell>
          <cell r="AB110">
            <v>4</v>
          </cell>
          <cell r="AC110">
            <v>4</v>
          </cell>
          <cell r="AD110">
            <v>4</v>
          </cell>
          <cell r="AE110">
            <v>4</v>
          </cell>
          <cell r="AF110">
            <v>4</v>
          </cell>
          <cell r="AG110" t="str">
            <v>事</v>
          </cell>
        </row>
        <row r="110">
          <cell r="AI110">
            <v>26</v>
          </cell>
          <cell r="AJ110">
            <v>208</v>
          </cell>
          <cell r="AK110">
            <v>106.5</v>
          </cell>
          <cell r="AL110">
            <v>314.5</v>
          </cell>
        </row>
        <row r="111">
          <cell r="D111">
            <v>4</v>
          </cell>
          <cell r="E111">
            <v>4</v>
          </cell>
          <cell r="F111">
            <v>4</v>
          </cell>
          <cell r="G111">
            <v>4</v>
          </cell>
          <cell r="H111" t="str">
            <v>事</v>
          </cell>
          <cell r="I111" t="str">
            <v>放</v>
          </cell>
          <cell r="J111" t="str">
            <v>放</v>
          </cell>
          <cell r="K111">
            <v>4</v>
          </cell>
          <cell r="L111">
            <v>4</v>
          </cell>
          <cell r="M111">
            <v>4</v>
          </cell>
          <cell r="N111">
            <v>4</v>
          </cell>
          <cell r="O111">
            <v>4</v>
          </cell>
          <cell r="P111">
            <v>4</v>
          </cell>
          <cell r="Q111">
            <v>4</v>
          </cell>
          <cell r="R111">
            <v>4</v>
          </cell>
          <cell r="S111">
            <v>4</v>
          </cell>
          <cell r="T111">
            <v>4</v>
          </cell>
          <cell r="U111">
            <v>4</v>
          </cell>
          <cell r="V111">
            <v>4</v>
          </cell>
          <cell r="W111">
            <v>4</v>
          </cell>
          <cell r="X111">
            <v>4</v>
          </cell>
          <cell r="Y111">
            <v>4</v>
          </cell>
          <cell r="Z111">
            <v>4</v>
          </cell>
          <cell r="AA111">
            <v>4</v>
          </cell>
          <cell r="AB111">
            <v>4</v>
          </cell>
          <cell r="AC111">
            <v>4</v>
          </cell>
          <cell r="AD111">
            <v>4</v>
          </cell>
          <cell r="AE111">
            <v>4</v>
          </cell>
          <cell r="AF111">
            <v>4</v>
          </cell>
          <cell r="AG111" t="str">
            <v>事</v>
          </cell>
        </row>
        <row r="112">
          <cell r="B112" t="str">
            <v>加班</v>
          </cell>
        </row>
        <row r="112">
          <cell r="D112">
            <v>4</v>
          </cell>
          <cell r="E112">
            <v>4</v>
          </cell>
          <cell r="F112">
            <v>4</v>
          </cell>
          <cell r="G112">
            <v>4</v>
          </cell>
        </row>
        <row r="112">
          <cell r="K112">
            <v>4</v>
          </cell>
          <cell r="L112">
            <v>6</v>
          </cell>
          <cell r="M112">
            <v>6</v>
          </cell>
          <cell r="N112">
            <v>6</v>
          </cell>
          <cell r="O112">
            <v>2</v>
          </cell>
          <cell r="P112">
            <v>6</v>
          </cell>
          <cell r="Q112">
            <v>4</v>
          </cell>
          <cell r="R112">
            <v>4</v>
          </cell>
          <cell r="S112">
            <v>6</v>
          </cell>
          <cell r="T112">
            <v>6</v>
          </cell>
          <cell r="U112">
            <v>6</v>
          </cell>
          <cell r="V112">
            <v>6</v>
          </cell>
          <cell r="W112">
            <v>1.5</v>
          </cell>
          <cell r="X112">
            <v>1.5</v>
          </cell>
          <cell r="Y112">
            <v>1.5</v>
          </cell>
          <cell r="Z112">
            <v>4</v>
          </cell>
          <cell r="AA112">
            <v>4</v>
          </cell>
          <cell r="AB112">
            <v>4</v>
          </cell>
          <cell r="AC112">
            <v>2</v>
          </cell>
          <cell r="AD112">
            <v>4.5</v>
          </cell>
          <cell r="AE112">
            <v>4</v>
          </cell>
          <cell r="AF112">
            <v>1.5</v>
          </cell>
        </row>
        <row r="113">
          <cell r="B113" t="str">
            <v>张家赫</v>
          </cell>
          <cell r="C113" t="str">
            <v>喷涂</v>
          </cell>
          <cell r="D113">
            <v>4</v>
          </cell>
          <cell r="E113">
            <v>4</v>
          </cell>
          <cell r="F113">
            <v>4</v>
          </cell>
          <cell r="G113">
            <v>4</v>
          </cell>
          <cell r="H113">
            <v>4</v>
          </cell>
          <cell r="I113">
            <v>4</v>
          </cell>
          <cell r="J113" t="str">
            <v>放</v>
          </cell>
          <cell r="K113">
            <v>4</v>
          </cell>
          <cell r="L113">
            <v>4</v>
          </cell>
          <cell r="M113">
            <v>4</v>
          </cell>
          <cell r="N113">
            <v>4</v>
          </cell>
          <cell r="O113">
            <v>4</v>
          </cell>
          <cell r="P113">
            <v>4</v>
          </cell>
          <cell r="Q113">
            <v>4</v>
          </cell>
          <cell r="R113">
            <v>4</v>
          </cell>
          <cell r="S113">
            <v>4</v>
          </cell>
          <cell r="T113">
            <v>4</v>
          </cell>
          <cell r="U113">
            <v>4</v>
          </cell>
          <cell r="V113">
            <v>4</v>
          </cell>
          <cell r="W113">
            <v>4</v>
          </cell>
          <cell r="X113">
            <v>4</v>
          </cell>
          <cell r="Y113">
            <v>4</v>
          </cell>
          <cell r="Z113">
            <v>4</v>
          </cell>
          <cell r="AA113">
            <v>4</v>
          </cell>
          <cell r="AB113">
            <v>4</v>
          </cell>
          <cell r="AC113">
            <v>4</v>
          </cell>
          <cell r="AD113">
            <v>4</v>
          </cell>
          <cell r="AE113">
            <v>4</v>
          </cell>
          <cell r="AF113">
            <v>4</v>
          </cell>
          <cell r="AG113">
            <v>4</v>
          </cell>
        </row>
        <row r="113">
          <cell r="AI113">
            <v>29</v>
          </cell>
          <cell r="AJ113">
            <v>232</v>
          </cell>
          <cell r="AK113">
            <v>103</v>
          </cell>
          <cell r="AL113">
            <v>335</v>
          </cell>
        </row>
        <row r="114">
          <cell r="D114">
            <v>4</v>
          </cell>
          <cell r="E114">
            <v>4</v>
          </cell>
          <cell r="F114">
            <v>4</v>
          </cell>
          <cell r="G114">
            <v>4</v>
          </cell>
          <cell r="H114">
            <v>4</v>
          </cell>
          <cell r="I114">
            <v>4</v>
          </cell>
          <cell r="J114" t="str">
            <v>放</v>
          </cell>
          <cell r="K114">
            <v>4</v>
          </cell>
          <cell r="L114">
            <v>4</v>
          </cell>
          <cell r="M114">
            <v>4</v>
          </cell>
          <cell r="N114">
            <v>4</v>
          </cell>
          <cell r="O114">
            <v>4</v>
          </cell>
          <cell r="P114">
            <v>4</v>
          </cell>
          <cell r="Q114">
            <v>4</v>
          </cell>
          <cell r="R114">
            <v>4</v>
          </cell>
          <cell r="S114">
            <v>4</v>
          </cell>
          <cell r="T114">
            <v>4</v>
          </cell>
          <cell r="U114">
            <v>4</v>
          </cell>
          <cell r="V114">
            <v>4</v>
          </cell>
          <cell r="W114">
            <v>4</v>
          </cell>
          <cell r="X114">
            <v>4</v>
          </cell>
          <cell r="Y114">
            <v>4</v>
          </cell>
          <cell r="Z114">
            <v>4</v>
          </cell>
          <cell r="AA114">
            <v>4</v>
          </cell>
          <cell r="AB114">
            <v>4</v>
          </cell>
          <cell r="AC114">
            <v>4</v>
          </cell>
          <cell r="AD114">
            <v>4</v>
          </cell>
          <cell r="AE114">
            <v>4</v>
          </cell>
          <cell r="AF114">
            <v>4</v>
          </cell>
          <cell r="AG114">
            <v>4</v>
          </cell>
        </row>
        <row r="115">
          <cell r="B115" t="str">
            <v>加班</v>
          </cell>
        </row>
        <row r="115">
          <cell r="D115">
            <v>4</v>
          </cell>
          <cell r="E115">
            <v>4</v>
          </cell>
          <cell r="F115">
            <v>4</v>
          </cell>
          <cell r="G115">
            <v>4</v>
          </cell>
          <cell r="H115">
            <v>4</v>
          </cell>
          <cell r="I115">
            <v>1.5</v>
          </cell>
        </row>
        <row r="115">
          <cell r="K115">
            <v>4</v>
          </cell>
          <cell r="L115">
            <v>6</v>
          </cell>
          <cell r="M115">
            <v>4</v>
          </cell>
          <cell r="N115">
            <v>4</v>
          </cell>
          <cell r="O115">
            <v>2</v>
          </cell>
          <cell r="P115">
            <v>6</v>
          </cell>
          <cell r="Q115">
            <v>3</v>
          </cell>
          <cell r="R115">
            <v>1.5</v>
          </cell>
          <cell r="S115">
            <v>4</v>
          </cell>
          <cell r="T115">
            <v>6</v>
          </cell>
          <cell r="U115">
            <v>4</v>
          </cell>
          <cell r="V115">
            <v>1.5</v>
          </cell>
          <cell r="W115">
            <v>4</v>
          </cell>
          <cell r="X115">
            <v>1.5</v>
          </cell>
          <cell r="Y115">
            <v>1.5</v>
          </cell>
          <cell r="Z115">
            <v>6</v>
          </cell>
          <cell r="AA115">
            <v>3.5</v>
          </cell>
          <cell r="AB115">
            <v>1.5</v>
          </cell>
          <cell r="AC115">
            <v>2</v>
          </cell>
          <cell r="AD115">
            <v>6</v>
          </cell>
          <cell r="AE115">
            <v>4</v>
          </cell>
          <cell r="AF115">
            <v>1.5</v>
          </cell>
          <cell r="AG115">
            <v>4</v>
          </cell>
        </row>
        <row r="116">
          <cell r="B116" t="str">
            <v>杨琴丽</v>
          </cell>
          <cell r="C116" t="str">
            <v>喷涂</v>
          </cell>
          <cell r="D116">
            <v>4</v>
          </cell>
          <cell r="E116">
            <v>4</v>
          </cell>
          <cell r="F116">
            <v>4</v>
          </cell>
          <cell r="G116">
            <v>4</v>
          </cell>
          <cell r="H116">
            <v>4</v>
          </cell>
          <cell r="I116" t="str">
            <v>放</v>
          </cell>
          <cell r="J116" t="str">
            <v>放</v>
          </cell>
          <cell r="K116" t="str">
            <v>放</v>
          </cell>
          <cell r="L116" t="str">
            <v>事</v>
          </cell>
          <cell r="M116">
            <v>2.5</v>
          </cell>
          <cell r="N116">
            <v>4</v>
          </cell>
          <cell r="O116">
            <v>4</v>
          </cell>
          <cell r="P116">
            <v>4</v>
          </cell>
          <cell r="Q116">
            <v>4</v>
          </cell>
          <cell r="R116">
            <v>4</v>
          </cell>
          <cell r="S116">
            <v>4</v>
          </cell>
          <cell r="T116">
            <v>4</v>
          </cell>
          <cell r="U116">
            <v>4</v>
          </cell>
          <cell r="V116">
            <v>4</v>
          </cell>
          <cell r="W116">
            <v>4</v>
          </cell>
          <cell r="X116">
            <v>4</v>
          </cell>
          <cell r="Y116">
            <v>4</v>
          </cell>
          <cell r="Z116">
            <v>4</v>
          </cell>
          <cell r="AA116">
            <v>4</v>
          </cell>
          <cell r="AB116">
            <v>4</v>
          </cell>
          <cell r="AC116">
            <v>4</v>
          </cell>
          <cell r="AD116">
            <v>4</v>
          </cell>
          <cell r="AE116">
            <v>4</v>
          </cell>
          <cell r="AF116">
            <v>4</v>
          </cell>
          <cell r="AG116">
            <v>4</v>
          </cell>
        </row>
        <row r="116">
          <cell r="AI116">
            <v>26</v>
          </cell>
          <cell r="AJ116">
            <v>206.5</v>
          </cell>
          <cell r="AK116">
            <v>101</v>
          </cell>
          <cell r="AL116">
            <v>307.5</v>
          </cell>
        </row>
        <row r="117">
          <cell r="D117">
            <v>4</v>
          </cell>
          <cell r="E117">
            <v>4</v>
          </cell>
          <cell r="F117">
            <v>4</v>
          </cell>
          <cell r="G117">
            <v>4</v>
          </cell>
          <cell r="H117">
            <v>4</v>
          </cell>
          <cell r="I117" t="str">
            <v>放</v>
          </cell>
          <cell r="J117" t="str">
            <v>放</v>
          </cell>
          <cell r="K117" t="str">
            <v>放</v>
          </cell>
          <cell r="L117" t="str">
            <v>事</v>
          </cell>
          <cell r="M117">
            <v>4</v>
          </cell>
          <cell r="N117">
            <v>4</v>
          </cell>
          <cell r="O117">
            <v>4</v>
          </cell>
          <cell r="P117">
            <v>4</v>
          </cell>
          <cell r="Q117">
            <v>4</v>
          </cell>
          <cell r="R117">
            <v>4</v>
          </cell>
          <cell r="S117">
            <v>4</v>
          </cell>
          <cell r="T117">
            <v>4</v>
          </cell>
          <cell r="U117">
            <v>4</v>
          </cell>
          <cell r="V117">
            <v>4</v>
          </cell>
          <cell r="W117">
            <v>4</v>
          </cell>
          <cell r="X117">
            <v>4</v>
          </cell>
          <cell r="Y117">
            <v>4</v>
          </cell>
          <cell r="Z117">
            <v>4</v>
          </cell>
          <cell r="AA117">
            <v>4</v>
          </cell>
          <cell r="AB117">
            <v>4</v>
          </cell>
          <cell r="AC117">
            <v>4</v>
          </cell>
          <cell r="AD117">
            <v>4</v>
          </cell>
          <cell r="AE117">
            <v>4</v>
          </cell>
          <cell r="AF117">
            <v>4</v>
          </cell>
          <cell r="AG117">
            <v>4</v>
          </cell>
        </row>
        <row r="118">
          <cell r="B118" t="str">
            <v>加班</v>
          </cell>
        </row>
        <row r="118">
          <cell r="D118">
            <v>3</v>
          </cell>
          <cell r="E118">
            <v>3</v>
          </cell>
          <cell r="F118">
            <v>3</v>
          </cell>
          <cell r="G118">
            <v>3</v>
          </cell>
          <cell r="H118">
            <v>3</v>
          </cell>
        </row>
        <row r="118">
          <cell r="M118">
            <v>5</v>
          </cell>
          <cell r="N118">
            <v>5</v>
          </cell>
          <cell r="O118">
            <v>1.5</v>
          </cell>
          <cell r="P118">
            <v>5</v>
          </cell>
          <cell r="Q118">
            <v>3</v>
          </cell>
          <cell r="R118">
            <v>3</v>
          </cell>
          <cell r="S118">
            <v>5</v>
          </cell>
          <cell r="T118">
            <v>5</v>
          </cell>
          <cell r="U118">
            <v>5</v>
          </cell>
          <cell r="V118">
            <v>5</v>
          </cell>
          <cell r="W118">
            <v>3</v>
          </cell>
          <cell r="X118">
            <v>1</v>
          </cell>
          <cell r="Y118">
            <v>3</v>
          </cell>
          <cell r="Z118">
            <v>5</v>
          </cell>
          <cell r="AA118">
            <v>5</v>
          </cell>
          <cell r="AB118">
            <v>5</v>
          </cell>
          <cell r="AC118">
            <v>1.5</v>
          </cell>
          <cell r="AD118">
            <v>5</v>
          </cell>
          <cell r="AE118">
            <v>5</v>
          </cell>
          <cell r="AF118">
            <v>5</v>
          </cell>
          <cell r="AG118">
            <v>5</v>
          </cell>
        </row>
        <row r="119">
          <cell r="B119" t="str">
            <v>卢静</v>
          </cell>
          <cell r="C119" t="str">
            <v>喷涂</v>
          </cell>
          <cell r="D119">
            <v>4</v>
          </cell>
          <cell r="E119">
            <v>4</v>
          </cell>
          <cell r="F119">
            <v>4</v>
          </cell>
          <cell r="G119">
            <v>4</v>
          </cell>
          <cell r="H119">
            <v>4</v>
          </cell>
          <cell r="I119" t="str">
            <v>放</v>
          </cell>
          <cell r="J119" t="str">
            <v>放</v>
          </cell>
          <cell r="K119" t="str">
            <v>放</v>
          </cell>
          <cell r="L119">
            <v>3.5</v>
          </cell>
          <cell r="M119">
            <v>4</v>
          </cell>
          <cell r="N119">
            <v>4</v>
          </cell>
          <cell r="O119">
            <v>4</v>
          </cell>
          <cell r="P119">
            <v>4</v>
          </cell>
          <cell r="Q119">
            <v>4</v>
          </cell>
          <cell r="R119">
            <v>4</v>
          </cell>
          <cell r="S119">
            <v>4</v>
          </cell>
          <cell r="T119">
            <v>4</v>
          </cell>
          <cell r="U119">
            <v>4</v>
          </cell>
          <cell r="V119">
            <v>4</v>
          </cell>
          <cell r="W119">
            <v>4</v>
          </cell>
          <cell r="X119">
            <v>4</v>
          </cell>
          <cell r="Y119">
            <v>4</v>
          </cell>
          <cell r="Z119">
            <v>4</v>
          </cell>
          <cell r="AA119">
            <v>4</v>
          </cell>
          <cell r="AB119">
            <v>4</v>
          </cell>
          <cell r="AC119">
            <v>4</v>
          </cell>
          <cell r="AD119">
            <v>4</v>
          </cell>
          <cell r="AE119" t="str">
            <v>放</v>
          </cell>
          <cell r="AF119">
            <v>4</v>
          </cell>
          <cell r="AG119">
            <v>4</v>
          </cell>
        </row>
        <row r="119">
          <cell r="AI119">
            <v>26</v>
          </cell>
          <cell r="AJ119">
            <v>206</v>
          </cell>
          <cell r="AK119">
            <v>94.5</v>
          </cell>
          <cell r="AL119">
            <v>300.5</v>
          </cell>
        </row>
        <row r="120">
          <cell r="D120">
            <v>4</v>
          </cell>
          <cell r="E120">
            <v>2.5</v>
          </cell>
          <cell r="F120">
            <v>4</v>
          </cell>
          <cell r="G120">
            <v>4</v>
          </cell>
          <cell r="H120">
            <v>4</v>
          </cell>
          <cell r="I120" t="str">
            <v>放</v>
          </cell>
          <cell r="J120" t="str">
            <v>放</v>
          </cell>
          <cell r="K120" t="str">
            <v>放</v>
          </cell>
          <cell r="L120">
            <v>4</v>
          </cell>
          <cell r="M120">
            <v>4</v>
          </cell>
          <cell r="N120">
            <v>4</v>
          </cell>
          <cell r="O120">
            <v>4</v>
          </cell>
          <cell r="P120">
            <v>4</v>
          </cell>
          <cell r="Q120">
            <v>4</v>
          </cell>
          <cell r="R120">
            <v>4</v>
          </cell>
          <cell r="S120">
            <v>4</v>
          </cell>
          <cell r="T120">
            <v>4</v>
          </cell>
          <cell r="U120">
            <v>4</v>
          </cell>
          <cell r="V120">
            <v>4</v>
          </cell>
          <cell r="W120">
            <v>4</v>
          </cell>
          <cell r="X120">
            <v>4</v>
          </cell>
          <cell r="Y120">
            <v>4</v>
          </cell>
          <cell r="Z120">
            <v>4</v>
          </cell>
          <cell r="AA120">
            <v>4</v>
          </cell>
          <cell r="AB120">
            <v>4</v>
          </cell>
          <cell r="AC120">
            <v>4</v>
          </cell>
          <cell r="AD120">
            <v>4</v>
          </cell>
          <cell r="AE120" t="str">
            <v>放</v>
          </cell>
          <cell r="AF120">
            <v>4</v>
          </cell>
          <cell r="AG120">
            <v>4</v>
          </cell>
        </row>
        <row r="121">
          <cell r="B121" t="str">
            <v>加班</v>
          </cell>
        </row>
        <row r="121">
          <cell r="D121">
            <v>3</v>
          </cell>
          <cell r="E121">
            <v>0</v>
          </cell>
          <cell r="F121">
            <v>3</v>
          </cell>
          <cell r="G121">
            <v>3</v>
          </cell>
          <cell r="H121">
            <v>3</v>
          </cell>
        </row>
        <row r="121">
          <cell r="L121">
            <v>5</v>
          </cell>
          <cell r="M121">
            <v>5</v>
          </cell>
          <cell r="N121">
            <v>5</v>
          </cell>
          <cell r="O121">
            <v>1.5</v>
          </cell>
          <cell r="P121">
            <v>5</v>
          </cell>
          <cell r="Q121">
            <v>3</v>
          </cell>
          <cell r="R121">
            <v>3</v>
          </cell>
          <cell r="S121">
            <v>5</v>
          </cell>
          <cell r="T121">
            <v>5</v>
          </cell>
          <cell r="U121">
            <v>5</v>
          </cell>
          <cell r="V121">
            <v>5</v>
          </cell>
          <cell r="W121">
            <v>3</v>
          </cell>
          <cell r="X121">
            <v>1</v>
          </cell>
          <cell r="Y121">
            <v>3</v>
          </cell>
          <cell r="Z121">
            <v>5</v>
          </cell>
          <cell r="AA121">
            <v>5</v>
          </cell>
          <cell r="AB121">
            <v>5</v>
          </cell>
          <cell r="AC121">
            <v>1.5</v>
          </cell>
          <cell r="AD121">
            <v>1.5</v>
          </cell>
        </row>
        <row r="121">
          <cell r="AF121">
            <v>5</v>
          </cell>
          <cell r="AG121">
            <v>5</v>
          </cell>
        </row>
        <row r="122">
          <cell r="B122" t="str">
            <v>张立芹</v>
          </cell>
          <cell r="C122" t="str">
            <v>喷涂</v>
          </cell>
          <cell r="D122">
            <v>4</v>
          </cell>
          <cell r="E122">
            <v>4</v>
          </cell>
          <cell r="F122">
            <v>4</v>
          </cell>
          <cell r="G122">
            <v>4</v>
          </cell>
          <cell r="H122" t="str">
            <v>事</v>
          </cell>
          <cell r="I122" t="str">
            <v>放</v>
          </cell>
          <cell r="J122" t="str">
            <v>放</v>
          </cell>
          <cell r="K122">
            <v>4</v>
          </cell>
          <cell r="L122">
            <v>4</v>
          </cell>
          <cell r="M122">
            <v>4</v>
          </cell>
          <cell r="N122">
            <v>4</v>
          </cell>
          <cell r="O122" t="str">
            <v>事</v>
          </cell>
          <cell r="P122">
            <v>4</v>
          </cell>
          <cell r="Q122">
            <v>4</v>
          </cell>
          <cell r="R122">
            <v>4</v>
          </cell>
          <cell r="S122">
            <v>4</v>
          </cell>
          <cell r="T122">
            <v>4</v>
          </cell>
          <cell r="U122">
            <v>4</v>
          </cell>
          <cell r="V122">
            <v>4</v>
          </cell>
          <cell r="W122" t="str">
            <v>事</v>
          </cell>
          <cell r="X122" t="str">
            <v>事</v>
          </cell>
          <cell r="Y122" t="str">
            <v>事</v>
          </cell>
          <cell r="Z122" t="str">
            <v>事</v>
          </cell>
          <cell r="AA122">
            <v>4</v>
          </cell>
          <cell r="AB122">
            <v>4</v>
          </cell>
          <cell r="AC122">
            <v>4</v>
          </cell>
          <cell r="AD122">
            <v>4</v>
          </cell>
          <cell r="AE122">
            <v>1.5</v>
          </cell>
          <cell r="AF122" t="str">
            <v>事</v>
          </cell>
          <cell r="AG122" t="str">
            <v>事</v>
          </cell>
        </row>
        <row r="122">
          <cell r="AI122">
            <v>21.5</v>
          </cell>
          <cell r="AJ122">
            <v>177</v>
          </cell>
          <cell r="AK122">
            <v>100</v>
          </cell>
          <cell r="AL122">
            <v>277</v>
          </cell>
        </row>
        <row r="123">
          <cell r="D123">
            <v>4</v>
          </cell>
          <cell r="E123">
            <v>4</v>
          </cell>
          <cell r="F123">
            <v>4</v>
          </cell>
          <cell r="G123">
            <v>1.5</v>
          </cell>
          <cell r="H123" t="str">
            <v>事</v>
          </cell>
          <cell r="I123" t="str">
            <v>放</v>
          </cell>
          <cell r="J123" t="str">
            <v>放</v>
          </cell>
          <cell r="K123">
            <v>4</v>
          </cell>
          <cell r="L123">
            <v>4</v>
          </cell>
          <cell r="M123">
            <v>4</v>
          </cell>
          <cell r="N123">
            <v>4</v>
          </cell>
          <cell r="O123">
            <v>4</v>
          </cell>
          <cell r="P123">
            <v>4</v>
          </cell>
          <cell r="Q123">
            <v>4</v>
          </cell>
          <cell r="R123">
            <v>4</v>
          </cell>
          <cell r="S123">
            <v>4</v>
          </cell>
          <cell r="T123">
            <v>4</v>
          </cell>
          <cell r="U123">
            <v>4</v>
          </cell>
          <cell r="V123">
            <v>2</v>
          </cell>
          <cell r="W123">
            <v>4</v>
          </cell>
          <cell r="X123">
            <v>4</v>
          </cell>
          <cell r="Y123">
            <v>4</v>
          </cell>
          <cell r="Z123">
            <v>4</v>
          </cell>
          <cell r="AA123">
            <v>4</v>
          </cell>
          <cell r="AB123">
            <v>4</v>
          </cell>
          <cell r="AC123">
            <v>4</v>
          </cell>
          <cell r="AD123">
            <v>4</v>
          </cell>
          <cell r="AE123">
            <v>4</v>
          </cell>
          <cell r="AF123" t="str">
            <v>事</v>
          </cell>
          <cell r="AG123">
            <v>4</v>
          </cell>
        </row>
        <row r="124">
          <cell r="B124" t="str">
            <v>加班</v>
          </cell>
        </row>
        <row r="124">
          <cell r="D124">
            <v>3</v>
          </cell>
          <cell r="E124">
            <v>3</v>
          </cell>
          <cell r="F124">
            <v>3</v>
          </cell>
          <cell r="G124">
            <v>0</v>
          </cell>
        </row>
        <row r="124">
          <cell r="K124">
            <v>3</v>
          </cell>
          <cell r="L124">
            <v>5</v>
          </cell>
          <cell r="M124">
            <v>5</v>
          </cell>
          <cell r="N124">
            <v>5</v>
          </cell>
          <cell r="O124">
            <v>2</v>
          </cell>
          <cell r="P124">
            <v>5</v>
          </cell>
          <cell r="Q124">
            <v>3</v>
          </cell>
          <cell r="R124">
            <v>3</v>
          </cell>
          <cell r="S124">
            <v>5</v>
          </cell>
          <cell r="T124">
            <v>5</v>
          </cell>
          <cell r="U124">
            <v>5</v>
          </cell>
          <cell r="V124">
            <v>4</v>
          </cell>
          <cell r="W124">
            <v>3.5</v>
          </cell>
          <cell r="X124">
            <v>1.5</v>
          </cell>
          <cell r="Y124">
            <v>3.5</v>
          </cell>
          <cell r="Z124">
            <v>5.5</v>
          </cell>
          <cell r="AA124">
            <v>5</v>
          </cell>
          <cell r="AB124">
            <v>5</v>
          </cell>
          <cell r="AC124">
            <v>1.5</v>
          </cell>
          <cell r="AD124">
            <v>5</v>
          </cell>
          <cell r="AE124">
            <v>5</v>
          </cell>
          <cell r="AF124" t="str">
            <v>    </v>
          </cell>
          <cell r="AG124">
            <v>5.5</v>
          </cell>
        </row>
        <row r="125">
          <cell r="B125" t="str">
            <v>张俊平</v>
          </cell>
          <cell r="C125" t="str">
            <v>喷涂</v>
          </cell>
          <cell r="D125">
            <v>4</v>
          </cell>
          <cell r="E125">
            <v>4</v>
          </cell>
          <cell r="F125">
            <v>4</v>
          </cell>
          <cell r="G125">
            <v>4</v>
          </cell>
          <cell r="H125">
            <v>4</v>
          </cell>
          <cell r="I125" t="str">
            <v>放</v>
          </cell>
          <cell r="J125" t="str">
            <v>放</v>
          </cell>
          <cell r="K125" t="str">
            <v>放</v>
          </cell>
          <cell r="L125" t="str">
            <v>事</v>
          </cell>
          <cell r="M125">
            <v>4</v>
          </cell>
          <cell r="N125">
            <v>4</v>
          </cell>
          <cell r="O125">
            <v>4</v>
          </cell>
          <cell r="P125">
            <v>4</v>
          </cell>
          <cell r="Q125">
            <v>4</v>
          </cell>
          <cell r="R125">
            <v>4</v>
          </cell>
          <cell r="S125">
            <v>4</v>
          </cell>
          <cell r="T125">
            <v>4</v>
          </cell>
          <cell r="U125">
            <v>4</v>
          </cell>
          <cell r="V125">
            <v>4</v>
          </cell>
          <cell r="W125">
            <v>4</v>
          </cell>
          <cell r="X125">
            <v>4</v>
          </cell>
          <cell r="Y125">
            <v>4</v>
          </cell>
          <cell r="Z125">
            <v>4</v>
          </cell>
          <cell r="AA125">
            <v>4</v>
          </cell>
          <cell r="AB125">
            <v>4</v>
          </cell>
          <cell r="AC125">
            <v>4</v>
          </cell>
          <cell r="AD125">
            <v>4</v>
          </cell>
          <cell r="AE125">
            <v>4</v>
          </cell>
          <cell r="AF125">
            <v>4</v>
          </cell>
          <cell r="AG125">
            <v>4</v>
          </cell>
        </row>
        <row r="125">
          <cell r="AI125">
            <v>26.5</v>
          </cell>
          <cell r="AJ125">
            <v>211</v>
          </cell>
          <cell r="AK125">
            <v>105</v>
          </cell>
          <cell r="AL125">
            <v>316</v>
          </cell>
        </row>
        <row r="126">
          <cell r="D126">
            <v>4</v>
          </cell>
          <cell r="E126">
            <v>4</v>
          </cell>
          <cell r="F126">
            <v>4</v>
          </cell>
          <cell r="G126">
            <v>4</v>
          </cell>
          <cell r="H126">
            <v>4</v>
          </cell>
          <cell r="I126" t="str">
            <v>放</v>
          </cell>
          <cell r="J126" t="str">
            <v>放</v>
          </cell>
          <cell r="K126" t="str">
            <v>放</v>
          </cell>
          <cell r="L126">
            <v>3</v>
          </cell>
          <cell r="M126">
            <v>4</v>
          </cell>
          <cell r="N126">
            <v>4</v>
          </cell>
          <cell r="O126">
            <v>4</v>
          </cell>
          <cell r="P126">
            <v>4</v>
          </cell>
          <cell r="Q126">
            <v>4</v>
          </cell>
          <cell r="R126">
            <v>4</v>
          </cell>
          <cell r="S126">
            <v>4</v>
          </cell>
          <cell r="T126">
            <v>4</v>
          </cell>
          <cell r="U126">
            <v>4</v>
          </cell>
          <cell r="V126">
            <v>4</v>
          </cell>
          <cell r="W126">
            <v>4</v>
          </cell>
          <cell r="X126">
            <v>4</v>
          </cell>
          <cell r="Y126">
            <v>4</v>
          </cell>
          <cell r="Z126">
            <v>4</v>
          </cell>
          <cell r="AA126">
            <v>4</v>
          </cell>
          <cell r="AB126">
            <v>4</v>
          </cell>
          <cell r="AC126">
            <v>4</v>
          </cell>
          <cell r="AD126">
            <v>4</v>
          </cell>
          <cell r="AE126">
            <v>4</v>
          </cell>
          <cell r="AF126">
            <v>4</v>
          </cell>
          <cell r="AG126">
            <v>4</v>
          </cell>
        </row>
        <row r="127">
          <cell r="B127" t="str">
            <v>加班</v>
          </cell>
        </row>
        <row r="127">
          <cell r="D127">
            <v>3</v>
          </cell>
          <cell r="E127">
            <v>3</v>
          </cell>
          <cell r="F127">
            <v>3</v>
          </cell>
          <cell r="G127">
            <v>3</v>
          </cell>
          <cell r="H127">
            <v>3</v>
          </cell>
        </row>
        <row r="127">
          <cell r="L127">
            <v>5</v>
          </cell>
          <cell r="M127">
            <v>5</v>
          </cell>
          <cell r="N127">
            <v>5</v>
          </cell>
          <cell r="O127">
            <v>1.5</v>
          </cell>
          <cell r="P127">
            <v>5</v>
          </cell>
          <cell r="Q127">
            <v>3</v>
          </cell>
          <cell r="R127">
            <v>3</v>
          </cell>
          <cell r="S127">
            <v>5</v>
          </cell>
          <cell r="T127">
            <v>5</v>
          </cell>
          <cell r="U127">
            <v>5</v>
          </cell>
          <cell r="V127">
            <v>5</v>
          </cell>
          <cell r="W127">
            <v>3</v>
          </cell>
          <cell r="X127">
            <v>1</v>
          </cell>
          <cell r="Y127">
            <v>3</v>
          </cell>
          <cell r="Z127">
            <v>5</v>
          </cell>
          <cell r="AA127">
            <v>5</v>
          </cell>
          <cell r="AB127">
            <v>5</v>
          </cell>
          <cell r="AC127">
            <v>0.5</v>
          </cell>
          <cell r="AD127">
            <v>5</v>
          </cell>
          <cell r="AE127">
            <v>5</v>
          </cell>
          <cell r="AF127">
            <v>5</v>
          </cell>
          <cell r="AG127">
            <v>5</v>
          </cell>
        </row>
        <row r="128">
          <cell r="B128" t="str">
            <v>田淑娟</v>
          </cell>
          <cell r="C128" t="str">
            <v>喷涂</v>
          </cell>
          <cell r="D128">
            <v>4</v>
          </cell>
          <cell r="E128">
            <v>4</v>
          </cell>
          <cell r="F128">
            <v>4</v>
          </cell>
          <cell r="G128">
            <v>4</v>
          </cell>
          <cell r="H128">
            <v>4</v>
          </cell>
          <cell r="I128" t="str">
            <v>放</v>
          </cell>
          <cell r="J128" t="str">
            <v>放</v>
          </cell>
          <cell r="K128" t="str">
            <v>放</v>
          </cell>
          <cell r="L128" t="str">
            <v>事</v>
          </cell>
          <cell r="M128">
            <v>4</v>
          </cell>
          <cell r="N128">
            <v>4</v>
          </cell>
          <cell r="O128">
            <v>4</v>
          </cell>
          <cell r="P128">
            <v>4</v>
          </cell>
          <cell r="Q128">
            <v>4</v>
          </cell>
          <cell r="R128">
            <v>4</v>
          </cell>
          <cell r="S128">
            <v>4</v>
          </cell>
          <cell r="T128">
            <v>4</v>
          </cell>
          <cell r="U128">
            <v>4</v>
          </cell>
          <cell r="V128">
            <v>4</v>
          </cell>
          <cell r="W128">
            <v>4</v>
          </cell>
          <cell r="X128">
            <v>4</v>
          </cell>
          <cell r="Y128">
            <v>4</v>
          </cell>
          <cell r="Z128">
            <v>4</v>
          </cell>
          <cell r="AA128">
            <v>3.5</v>
          </cell>
          <cell r="AB128">
            <v>4</v>
          </cell>
          <cell r="AC128">
            <v>4</v>
          </cell>
          <cell r="AD128">
            <v>4</v>
          </cell>
          <cell r="AE128">
            <v>4</v>
          </cell>
          <cell r="AF128">
            <v>4</v>
          </cell>
          <cell r="AG128">
            <v>4</v>
          </cell>
        </row>
        <row r="128">
          <cell r="AI128">
            <v>26.5</v>
          </cell>
          <cell r="AJ128">
            <v>209</v>
          </cell>
          <cell r="AK128">
            <v>101</v>
          </cell>
          <cell r="AL128">
            <v>310</v>
          </cell>
        </row>
        <row r="129">
          <cell r="D129">
            <v>4</v>
          </cell>
          <cell r="E129">
            <v>4</v>
          </cell>
          <cell r="F129">
            <v>4</v>
          </cell>
          <cell r="G129">
            <v>4</v>
          </cell>
          <cell r="H129">
            <v>4</v>
          </cell>
          <cell r="I129" t="str">
            <v>放</v>
          </cell>
          <cell r="J129" t="str">
            <v>放</v>
          </cell>
          <cell r="K129" t="str">
            <v>放</v>
          </cell>
          <cell r="L129">
            <v>3</v>
          </cell>
          <cell r="M129">
            <v>4</v>
          </cell>
          <cell r="N129">
            <v>4</v>
          </cell>
          <cell r="O129">
            <v>4</v>
          </cell>
          <cell r="P129">
            <v>4</v>
          </cell>
          <cell r="Q129">
            <v>4</v>
          </cell>
          <cell r="R129">
            <v>4</v>
          </cell>
          <cell r="S129">
            <v>4</v>
          </cell>
          <cell r="T129">
            <v>4</v>
          </cell>
          <cell r="U129">
            <v>4</v>
          </cell>
          <cell r="V129">
            <v>4</v>
          </cell>
          <cell r="W129">
            <v>4</v>
          </cell>
          <cell r="X129">
            <v>4</v>
          </cell>
          <cell r="Y129">
            <v>4</v>
          </cell>
          <cell r="Z129">
            <v>2.5</v>
          </cell>
          <cell r="AA129">
            <v>4</v>
          </cell>
          <cell r="AB129">
            <v>4</v>
          </cell>
          <cell r="AC129">
            <v>4</v>
          </cell>
          <cell r="AD129">
            <v>4</v>
          </cell>
          <cell r="AE129">
            <v>4</v>
          </cell>
          <cell r="AF129">
            <v>4</v>
          </cell>
          <cell r="AG129">
            <v>4</v>
          </cell>
        </row>
        <row r="130">
          <cell r="B130" t="str">
            <v>加班</v>
          </cell>
        </row>
        <row r="130">
          <cell r="D130">
            <v>3</v>
          </cell>
          <cell r="E130">
            <v>3</v>
          </cell>
          <cell r="F130">
            <v>3</v>
          </cell>
          <cell r="G130">
            <v>3</v>
          </cell>
          <cell r="H130">
            <v>3</v>
          </cell>
        </row>
        <row r="130">
          <cell r="L130">
            <v>5</v>
          </cell>
          <cell r="M130">
            <v>5</v>
          </cell>
          <cell r="N130">
            <v>5</v>
          </cell>
          <cell r="O130">
            <v>1.5</v>
          </cell>
          <cell r="P130">
            <v>5</v>
          </cell>
          <cell r="Q130">
            <v>3</v>
          </cell>
          <cell r="R130">
            <v>3</v>
          </cell>
          <cell r="S130">
            <v>5</v>
          </cell>
          <cell r="T130">
            <v>5</v>
          </cell>
          <cell r="U130">
            <v>5</v>
          </cell>
          <cell r="V130">
            <v>5</v>
          </cell>
          <cell r="W130">
            <v>3</v>
          </cell>
          <cell r="X130">
            <v>1</v>
          </cell>
          <cell r="Y130">
            <v>3</v>
          </cell>
          <cell r="Z130">
            <v>0</v>
          </cell>
          <cell r="AA130">
            <v>5</v>
          </cell>
          <cell r="AB130">
            <v>5</v>
          </cell>
          <cell r="AC130">
            <v>1.5</v>
          </cell>
          <cell r="AD130">
            <v>5</v>
          </cell>
          <cell r="AE130">
            <v>5</v>
          </cell>
          <cell r="AF130">
            <v>5</v>
          </cell>
          <cell r="AG130">
            <v>5</v>
          </cell>
        </row>
        <row r="131">
          <cell r="B131" t="str">
            <v>刘双</v>
          </cell>
          <cell r="C131" t="str">
            <v>喷涂</v>
          </cell>
          <cell r="D131">
            <v>4</v>
          </cell>
          <cell r="E131">
            <v>4</v>
          </cell>
          <cell r="F131">
            <v>4</v>
          </cell>
          <cell r="G131">
            <v>4</v>
          </cell>
          <cell r="H131" t="str">
            <v>事</v>
          </cell>
          <cell r="I131" t="str">
            <v>放</v>
          </cell>
          <cell r="J131" t="str">
            <v>放</v>
          </cell>
          <cell r="K131" t="str">
            <v>放</v>
          </cell>
          <cell r="L131">
            <v>4</v>
          </cell>
          <cell r="M131">
            <v>4</v>
          </cell>
          <cell r="N131">
            <v>4</v>
          </cell>
          <cell r="O131">
            <v>4</v>
          </cell>
          <cell r="P131">
            <v>4</v>
          </cell>
          <cell r="Q131">
            <v>4</v>
          </cell>
          <cell r="R131">
            <v>4</v>
          </cell>
          <cell r="S131">
            <v>4</v>
          </cell>
          <cell r="T131">
            <v>4</v>
          </cell>
          <cell r="U131">
            <v>4</v>
          </cell>
          <cell r="V131">
            <v>3.5</v>
          </cell>
          <cell r="W131">
            <v>4</v>
          </cell>
          <cell r="X131">
            <v>4</v>
          </cell>
          <cell r="Y131">
            <v>4</v>
          </cell>
          <cell r="Z131">
            <v>4</v>
          </cell>
          <cell r="AA131">
            <v>4</v>
          </cell>
          <cell r="AB131">
            <v>4</v>
          </cell>
          <cell r="AC131">
            <v>4</v>
          </cell>
          <cell r="AD131">
            <v>4</v>
          </cell>
          <cell r="AE131">
            <v>4</v>
          </cell>
          <cell r="AF131">
            <v>4</v>
          </cell>
          <cell r="AG131">
            <v>4</v>
          </cell>
        </row>
        <row r="131">
          <cell r="AI131">
            <v>26</v>
          </cell>
          <cell r="AJ131">
            <v>207.5</v>
          </cell>
          <cell r="AK131">
            <v>64</v>
          </cell>
          <cell r="AL131">
            <v>271.5</v>
          </cell>
        </row>
        <row r="132">
          <cell r="D132">
            <v>4</v>
          </cell>
          <cell r="E132">
            <v>4</v>
          </cell>
          <cell r="F132">
            <v>4</v>
          </cell>
          <cell r="G132">
            <v>4</v>
          </cell>
          <cell r="H132" t="str">
            <v>事</v>
          </cell>
          <cell r="I132" t="str">
            <v>放</v>
          </cell>
          <cell r="J132" t="str">
            <v>放</v>
          </cell>
          <cell r="K132" t="str">
            <v>放</v>
          </cell>
          <cell r="L132">
            <v>4</v>
          </cell>
          <cell r="M132">
            <v>4</v>
          </cell>
          <cell r="N132">
            <v>4</v>
          </cell>
          <cell r="O132">
            <v>4</v>
          </cell>
          <cell r="P132">
            <v>4</v>
          </cell>
          <cell r="Q132">
            <v>4</v>
          </cell>
          <cell r="R132">
            <v>4</v>
          </cell>
          <cell r="S132">
            <v>4</v>
          </cell>
          <cell r="T132">
            <v>4</v>
          </cell>
          <cell r="U132">
            <v>4</v>
          </cell>
          <cell r="V132">
            <v>4</v>
          </cell>
          <cell r="W132">
            <v>4</v>
          </cell>
          <cell r="X132">
            <v>4</v>
          </cell>
          <cell r="Y132">
            <v>4</v>
          </cell>
          <cell r="Z132">
            <v>4</v>
          </cell>
          <cell r="AA132">
            <v>4</v>
          </cell>
          <cell r="AB132">
            <v>4</v>
          </cell>
          <cell r="AC132">
            <v>4</v>
          </cell>
          <cell r="AD132">
            <v>4</v>
          </cell>
          <cell r="AE132">
            <v>4</v>
          </cell>
          <cell r="AF132">
            <v>4</v>
          </cell>
          <cell r="AG132">
            <v>4</v>
          </cell>
        </row>
        <row r="133">
          <cell r="B133" t="str">
            <v>加班</v>
          </cell>
        </row>
        <row r="133">
          <cell r="D133">
            <v>3</v>
          </cell>
          <cell r="E133">
            <v>3</v>
          </cell>
          <cell r="F133">
            <v>3</v>
          </cell>
          <cell r="G133">
            <v>3</v>
          </cell>
        </row>
        <row r="133">
          <cell r="L133">
            <v>1.5</v>
          </cell>
          <cell r="M133">
            <v>3</v>
          </cell>
          <cell r="N133">
            <v>3</v>
          </cell>
          <cell r="O133">
            <v>1.5</v>
          </cell>
          <cell r="P133">
            <v>5</v>
          </cell>
          <cell r="Q133">
            <v>3</v>
          </cell>
          <cell r="R133">
            <v>1</v>
          </cell>
          <cell r="S133">
            <v>5</v>
          </cell>
          <cell r="T133">
            <v>3</v>
          </cell>
          <cell r="U133">
            <v>3</v>
          </cell>
          <cell r="V133">
            <v>1</v>
          </cell>
          <cell r="W133">
            <v>1</v>
          </cell>
          <cell r="X133">
            <v>1</v>
          </cell>
          <cell r="Y133">
            <v>1</v>
          </cell>
          <cell r="Z133">
            <v>3</v>
          </cell>
          <cell r="AA133">
            <v>3</v>
          </cell>
          <cell r="AB133">
            <v>1</v>
          </cell>
          <cell r="AC133">
            <v>1.5</v>
          </cell>
          <cell r="AD133">
            <v>3.5</v>
          </cell>
          <cell r="AE133">
            <v>3</v>
          </cell>
          <cell r="AF133">
            <v>1</v>
          </cell>
          <cell r="AG133">
            <v>3</v>
          </cell>
        </row>
        <row r="134">
          <cell r="B134" t="str">
            <v>张伟（女）</v>
          </cell>
          <cell r="C134" t="str">
            <v>喷涂</v>
          </cell>
          <cell r="D134">
            <v>4</v>
          </cell>
          <cell r="E134">
            <v>4</v>
          </cell>
          <cell r="F134">
            <v>4</v>
          </cell>
          <cell r="G134">
            <v>4</v>
          </cell>
          <cell r="H134" t="str">
            <v>事</v>
          </cell>
          <cell r="I134" t="str">
            <v>放</v>
          </cell>
          <cell r="J134" t="str">
            <v>放</v>
          </cell>
          <cell r="K134" t="str">
            <v>放</v>
          </cell>
          <cell r="L134">
            <v>4</v>
          </cell>
          <cell r="M134">
            <v>4</v>
          </cell>
          <cell r="N134">
            <v>4</v>
          </cell>
          <cell r="O134">
            <v>4</v>
          </cell>
          <cell r="P134">
            <v>4</v>
          </cell>
          <cell r="Q134">
            <v>4</v>
          </cell>
          <cell r="R134">
            <v>4</v>
          </cell>
          <cell r="S134">
            <v>4</v>
          </cell>
          <cell r="T134">
            <v>4</v>
          </cell>
          <cell r="U134">
            <v>4</v>
          </cell>
          <cell r="V134">
            <v>4</v>
          </cell>
          <cell r="W134">
            <v>4</v>
          </cell>
          <cell r="X134">
            <v>4</v>
          </cell>
          <cell r="Y134">
            <v>4</v>
          </cell>
          <cell r="Z134">
            <v>4</v>
          </cell>
          <cell r="AA134">
            <v>4</v>
          </cell>
          <cell r="AB134">
            <v>4</v>
          </cell>
          <cell r="AC134">
            <v>4</v>
          </cell>
          <cell r="AD134">
            <v>4</v>
          </cell>
          <cell r="AE134">
            <v>4</v>
          </cell>
          <cell r="AF134">
            <v>4</v>
          </cell>
          <cell r="AG134">
            <v>4</v>
          </cell>
        </row>
        <row r="134">
          <cell r="AI134">
            <v>26</v>
          </cell>
          <cell r="AJ134">
            <v>208</v>
          </cell>
          <cell r="AK134">
            <v>70</v>
          </cell>
          <cell r="AL134">
            <v>278</v>
          </cell>
        </row>
        <row r="135">
          <cell r="D135">
            <v>4</v>
          </cell>
          <cell r="E135">
            <v>4</v>
          </cell>
          <cell r="F135">
            <v>4</v>
          </cell>
          <cell r="G135">
            <v>4</v>
          </cell>
          <cell r="H135" t="str">
            <v>事</v>
          </cell>
          <cell r="I135" t="str">
            <v>放</v>
          </cell>
          <cell r="J135" t="str">
            <v>放</v>
          </cell>
          <cell r="K135" t="str">
            <v>放</v>
          </cell>
          <cell r="L135">
            <v>4</v>
          </cell>
          <cell r="M135">
            <v>4</v>
          </cell>
          <cell r="N135">
            <v>4</v>
          </cell>
          <cell r="O135">
            <v>4</v>
          </cell>
          <cell r="P135">
            <v>4</v>
          </cell>
          <cell r="Q135">
            <v>4</v>
          </cell>
          <cell r="R135">
            <v>4</v>
          </cell>
          <cell r="S135">
            <v>4</v>
          </cell>
          <cell r="T135">
            <v>4</v>
          </cell>
          <cell r="U135">
            <v>4</v>
          </cell>
          <cell r="V135">
            <v>4</v>
          </cell>
          <cell r="W135">
            <v>4</v>
          </cell>
          <cell r="X135">
            <v>4</v>
          </cell>
          <cell r="Y135">
            <v>4</v>
          </cell>
          <cell r="Z135">
            <v>4</v>
          </cell>
          <cell r="AA135">
            <v>4</v>
          </cell>
          <cell r="AB135">
            <v>4</v>
          </cell>
          <cell r="AC135">
            <v>4</v>
          </cell>
          <cell r="AD135">
            <v>4</v>
          </cell>
          <cell r="AE135">
            <v>4</v>
          </cell>
          <cell r="AF135">
            <v>4</v>
          </cell>
          <cell r="AG135">
            <v>4</v>
          </cell>
        </row>
        <row r="136">
          <cell r="B136" t="str">
            <v>加班</v>
          </cell>
        </row>
        <row r="136">
          <cell r="D136">
            <v>3</v>
          </cell>
          <cell r="E136">
            <v>3</v>
          </cell>
          <cell r="F136">
            <v>3</v>
          </cell>
          <cell r="G136">
            <v>3</v>
          </cell>
        </row>
        <row r="136">
          <cell r="L136">
            <v>1.5</v>
          </cell>
          <cell r="M136">
            <v>3</v>
          </cell>
          <cell r="N136">
            <v>3</v>
          </cell>
          <cell r="O136">
            <v>1.5</v>
          </cell>
          <cell r="P136">
            <v>5</v>
          </cell>
          <cell r="Q136">
            <v>3</v>
          </cell>
          <cell r="R136">
            <v>1</v>
          </cell>
          <cell r="S136">
            <v>5</v>
          </cell>
          <cell r="T136">
            <v>5</v>
          </cell>
          <cell r="U136">
            <v>3</v>
          </cell>
          <cell r="V136">
            <v>5</v>
          </cell>
          <cell r="W136">
            <v>1</v>
          </cell>
          <cell r="X136">
            <v>1</v>
          </cell>
          <cell r="Y136">
            <v>1</v>
          </cell>
          <cell r="Z136">
            <v>1</v>
          </cell>
          <cell r="AA136">
            <v>3</v>
          </cell>
          <cell r="AB136">
            <v>3</v>
          </cell>
          <cell r="AC136">
            <v>1.5</v>
          </cell>
          <cell r="AD136">
            <v>3.5</v>
          </cell>
          <cell r="AE136">
            <v>3</v>
          </cell>
          <cell r="AF136">
            <v>1</v>
          </cell>
          <cell r="AG136">
            <v>3</v>
          </cell>
        </row>
        <row r="137">
          <cell r="B137" t="str">
            <v>赵梅煜</v>
          </cell>
          <cell r="C137" t="str">
            <v>喷涂</v>
          </cell>
          <cell r="D137">
            <v>4</v>
          </cell>
          <cell r="E137">
            <v>4</v>
          </cell>
          <cell r="F137">
            <v>4</v>
          </cell>
          <cell r="G137">
            <v>4</v>
          </cell>
          <cell r="H137">
            <v>4</v>
          </cell>
          <cell r="I137" t="str">
            <v>放</v>
          </cell>
          <cell r="J137" t="str">
            <v>放</v>
          </cell>
          <cell r="K137">
            <v>4</v>
          </cell>
          <cell r="L137">
            <v>4</v>
          </cell>
          <cell r="M137">
            <v>4</v>
          </cell>
          <cell r="N137">
            <v>4</v>
          </cell>
          <cell r="O137">
            <v>4</v>
          </cell>
          <cell r="P137">
            <v>4</v>
          </cell>
          <cell r="Q137">
            <v>0.5</v>
          </cell>
          <cell r="R137">
            <v>4</v>
          </cell>
          <cell r="S137">
            <v>4</v>
          </cell>
          <cell r="T137">
            <v>4</v>
          </cell>
          <cell r="U137">
            <v>4</v>
          </cell>
          <cell r="V137">
            <v>3.5</v>
          </cell>
          <cell r="W137">
            <v>4</v>
          </cell>
          <cell r="X137">
            <v>4</v>
          </cell>
          <cell r="Y137">
            <v>4</v>
          </cell>
          <cell r="Z137">
            <v>4</v>
          </cell>
          <cell r="AA137">
            <v>4</v>
          </cell>
          <cell r="AB137">
            <v>4</v>
          </cell>
          <cell r="AC137">
            <v>4</v>
          </cell>
          <cell r="AD137">
            <v>4</v>
          </cell>
          <cell r="AE137">
            <v>4</v>
          </cell>
          <cell r="AF137">
            <v>4</v>
          </cell>
          <cell r="AG137">
            <v>4</v>
          </cell>
        </row>
        <row r="137">
          <cell r="AI137">
            <v>27.5</v>
          </cell>
          <cell r="AJ137">
            <v>220</v>
          </cell>
          <cell r="AK137">
            <v>64</v>
          </cell>
          <cell r="AL137">
            <v>284</v>
          </cell>
        </row>
        <row r="138">
          <cell r="D138">
            <v>4</v>
          </cell>
          <cell r="E138">
            <v>4</v>
          </cell>
          <cell r="F138">
            <v>4</v>
          </cell>
          <cell r="G138">
            <v>4</v>
          </cell>
          <cell r="H138">
            <v>4</v>
          </cell>
          <cell r="I138" t="str">
            <v>放</v>
          </cell>
          <cell r="J138" t="str">
            <v>放</v>
          </cell>
          <cell r="K138">
            <v>4</v>
          </cell>
          <cell r="L138">
            <v>4</v>
          </cell>
          <cell r="M138">
            <v>4</v>
          </cell>
          <cell r="N138">
            <v>4</v>
          </cell>
          <cell r="O138">
            <v>4</v>
          </cell>
          <cell r="P138">
            <v>4</v>
          </cell>
          <cell r="Q138">
            <v>4</v>
          </cell>
          <cell r="R138">
            <v>4</v>
          </cell>
          <cell r="S138">
            <v>4</v>
          </cell>
          <cell r="T138">
            <v>4</v>
          </cell>
          <cell r="U138">
            <v>4</v>
          </cell>
          <cell r="V138">
            <v>4</v>
          </cell>
          <cell r="W138">
            <v>4</v>
          </cell>
          <cell r="X138">
            <v>4</v>
          </cell>
          <cell r="Y138">
            <v>4</v>
          </cell>
          <cell r="Z138">
            <v>4</v>
          </cell>
          <cell r="AA138">
            <v>4</v>
          </cell>
          <cell r="AB138">
            <v>4</v>
          </cell>
          <cell r="AC138">
            <v>4</v>
          </cell>
          <cell r="AD138">
            <v>4</v>
          </cell>
          <cell r="AE138">
            <v>4</v>
          </cell>
          <cell r="AF138">
            <v>4</v>
          </cell>
          <cell r="AG138">
            <v>4</v>
          </cell>
        </row>
        <row r="139">
          <cell r="B139" t="str">
            <v>加班</v>
          </cell>
        </row>
        <row r="139">
          <cell r="D139">
            <v>3</v>
          </cell>
          <cell r="E139">
            <v>3</v>
          </cell>
          <cell r="F139">
            <v>3</v>
          </cell>
          <cell r="G139">
            <v>3</v>
          </cell>
          <cell r="H139">
            <v>3</v>
          </cell>
        </row>
        <row r="139">
          <cell r="K139">
            <v>3</v>
          </cell>
          <cell r="L139">
            <v>1.5</v>
          </cell>
          <cell r="M139">
            <v>3</v>
          </cell>
          <cell r="N139">
            <v>3</v>
          </cell>
          <cell r="O139">
            <v>1.5</v>
          </cell>
          <cell r="P139">
            <v>5</v>
          </cell>
          <cell r="Q139">
            <v>1</v>
          </cell>
          <cell r="R139">
            <v>1</v>
          </cell>
          <cell r="S139">
            <v>3</v>
          </cell>
          <cell r="T139">
            <v>3</v>
          </cell>
          <cell r="U139">
            <v>3</v>
          </cell>
          <cell r="V139">
            <v>1</v>
          </cell>
          <cell r="W139">
            <v>1</v>
          </cell>
          <cell r="X139">
            <v>1</v>
          </cell>
          <cell r="Y139">
            <v>1</v>
          </cell>
          <cell r="Z139">
            <v>1</v>
          </cell>
          <cell r="AA139">
            <v>3</v>
          </cell>
          <cell r="AB139">
            <v>1</v>
          </cell>
          <cell r="AC139">
            <v>1.5</v>
          </cell>
          <cell r="AD139">
            <v>3.5</v>
          </cell>
          <cell r="AE139">
            <v>3</v>
          </cell>
          <cell r="AF139">
            <v>1</v>
          </cell>
          <cell r="AG139">
            <v>3</v>
          </cell>
        </row>
        <row r="140">
          <cell r="B140" t="str">
            <v>张伟（男）</v>
          </cell>
          <cell r="C140" t="str">
            <v>喷涂</v>
          </cell>
          <cell r="D140">
            <v>4</v>
          </cell>
          <cell r="E140">
            <v>4</v>
          </cell>
          <cell r="F140">
            <v>4</v>
          </cell>
          <cell r="G140">
            <v>4</v>
          </cell>
          <cell r="H140">
            <v>4</v>
          </cell>
          <cell r="I140" t="str">
            <v>放</v>
          </cell>
          <cell r="J140" t="str">
            <v>放</v>
          </cell>
          <cell r="K140">
            <v>4</v>
          </cell>
          <cell r="L140">
            <v>4</v>
          </cell>
          <cell r="M140">
            <v>4</v>
          </cell>
          <cell r="N140">
            <v>4</v>
          </cell>
          <cell r="O140">
            <v>4</v>
          </cell>
          <cell r="P140">
            <v>4</v>
          </cell>
          <cell r="Q140">
            <v>4</v>
          </cell>
          <cell r="R140">
            <v>4</v>
          </cell>
          <cell r="S140">
            <v>4</v>
          </cell>
          <cell r="T140">
            <v>4</v>
          </cell>
          <cell r="U140">
            <v>4</v>
          </cell>
          <cell r="V140">
            <v>4</v>
          </cell>
          <cell r="W140">
            <v>4</v>
          </cell>
          <cell r="X140">
            <v>4</v>
          </cell>
          <cell r="Y140">
            <v>4</v>
          </cell>
          <cell r="Z140">
            <v>4</v>
          </cell>
          <cell r="AA140">
            <v>4</v>
          </cell>
          <cell r="AB140">
            <v>4</v>
          </cell>
          <cell r="AC140">
            <v>4</v>
          </cell>
          <cell r="AD140">
            <v>4</v>
          </cell>
          <cell r="AE140">
            <v>4</v>
          </cell>
          <cell r="AF140">
            <v>4</v>
          </cell>
          <cell r="AG140">
            <v>4</v>
          </cell>
        </row>
        <row r="140">
          <cell r="AI140">
            <v>28</v>
          </cell>
          <cell r="AJ140">
            <v>224</v>
          </cell>
          <cell r="AK140">
            <v>90.5</v>
          </cell>
          <cell r="AL140">
            <v>314.5</v>
          </cell>
        </row>
        <row r="141">
          <cell r="D141">
            <v>4</v>
          </cell>
          <cell r="E141">
            <v>4</v>
          </cell>
          <cell r="F141">
            <v>4</v>
          </cell>
          <cell r="G141">
            <v>4</v>
          </cell>
          <cell r="H141">
            <v>4</v>
          </cell>
          <cell r="I141" t="str">
            <v>放</v>
          </cell>
          <cell r="J141" t="str">
            <v>放</v>
          </cell>
          <cell r="K141">
            <v>4</v>
          </cell>
          <cell r="L141">
            <v>4</v>
          </cell>
          <cell r="M141">
            <v>4</v>
          </cell>
          <cell r="N141">
            <v>4</v>
          </cell>
          <cell r="O141">
            <v>4</v>
          </cell>
          <cell r="P141">
            <v>4</v>
          </cell>
          <cell r="Q141">
            <v>4</v>
          </cell>
          <cell r="R141">
            <v>4</v>
          </cell>
          <cell r="S141">
            <v>4</v>
          </cell>
          <cell r="T141">
            <v>4</v>
          </cell>
          <cell r="U141">
            <v>4</v>
          </cell>
          <cell r="V141">
            <v>4</v>
          </cell>
          <cell r="W141">
            <v>4</v>
          </cell>
          <cell r="X141">
            <v>4</v>
          </cell>
          <cell r="Y141">
            <v>4</v>
          </cell>
          <cell r="Z141">
            <v>4</v>
          </cell>
          <cell r="AA141">
            <v>4</v>
          </cell>
          <cell r="AB141">
            <v>4</v>
          </cell>
          <cell r="AC141">
            <v>4</v>
          </cell>
          <cell r="AD141">
            <v>4</v>
          </cell>
          <cell r="AE141">
            <v>4</v>
          </cell>
          <cell r="AF141">
            <v>4</v>
          </cell>
          <cell r="AG141">
            <v>4</v>
          </cell>
        </row>
        <row r="142">
          <cell r="B142" t="str">
            <v>加班</v>
          </cell>
        </row>
        <row r="142">
          <cell r="D142">
            <v>3</v>
          </cell>
          <cell r="E142">
            <v>3</v>
          </cell>
          <cell r="F142">
            <v>3</v>
          </cell>
          <cell r="G142">
            <v>3</v>
          </cell>
          <cell r="H142">
            <v>3</v>
          </cell>
        </row>
        <row r="142">
          <cell r="K142">
            <v>3</v>
          </cell>
          <cell r="L142">
            <v>1.5</v>
          </cell>
          <cell r="M142">
            <v>5</v>
          </cell>
          <cell r="N142">
            <v>5</v>
          </cell>
          <cell r="O142">
            <v>1.5</v>
          </cell>
          <cell r="P142">
            <v>5</v>
          </cell>
          <cell r="Q142">
            <v>2</v>
          </cell>
          <cell r="R142">
            <v>3</v>
          </cell>
          <cell r="S142">
            <v>5</v>
          </cell>
          <cell r="T142">
            <v>5</v>
          </cell>
          <cell r="U142">
            <v>5</v>
          </cell>
          <cell r="V142">
            <v>1</v>
          </cell>
          <cell r="W142">
            <v>3</v>
          </cell>
          <cell r="X142">
            <v>1</v>
          </cell>
          <cell r="Y142">
            <v>1</v>
          </cell>
          <cell r="Z142">
            <v>1</v>
          </cell>
          <cell r="AA142">
            <v>5</v>
          </cell>
          <cell r="AB142">
            <v>5</v>
          </cell>
          <cell r="AC142">
            <v>1.5</v>
          </cell>
          <cell r="AD142">
            <v>5</v>
          </cell>
          <cell r="AE142">
            <v>3</v>
          </cell>
          <cell r="AF142">
            <v>5</v>
          </cell>
          <cell r="AG142">
            <v>3</v>
          </cell>
        </row>
        <row r="143">
          <cell r="B143" t="str">
            <v>滕志鹏</v>
          </cell>
          <cell r="C143" t="str">
            <v>喷涂</v>
          </cell>
          <cell r="D143">
            <v>4</v>
          </cell>
          <cell r="E143">
            <v>4</v>
          </cell>
          <cell r="F143">
            <v>4</v>
          </cell>
          <cell r="G143">
            <v>4</v>
          </cell>
          <cell r="H143">
            <v>4</v>
          </cell>
          <cell r="I143" t="str">
            <v>放</v>
          </cell>
          <cell r="J143" t="str">
            <v>放</v>
          </cell>
          <cell r="K143" t="str">
            <v>放</v>
          </cell>
          <cell r="L143">
            <v>4</v>
          </cell>
          <cell r="M143">
            <v>4</v>
          </cell>
          <cell r="N143">
            <v>4</v>
          </cell>
          <cell r="O143">
            <v>4</v>
          </cell>
          <cell r="P143">
            <v>4</v>
          </cell>
          <cell r="Q143">
            <v>4</v>
          </cell>
          <cell r="R143" t="str">
            <v>事</v>
          </cell>
          <cell r="S143" t="str">
            <v>事</v>
          </cell>
          <cell r="T143">
            <v>1.5</v>
          </cell>
          <cell r="U143">
            <v>4</v>
          </cell>
          <cell r="V143">
            <v>3.5</v>
          </cell>
          <cell r="W143">
            <v>4</v>
          </cell>
          <cell r="X143">
            <v>4</v>
          </cell>
          <cell r="Y143">
            <v>4</v>
          </cell>
          <cell r="Z143">
            <v>4</v>
          </cell>
          <cell r="AA143">
            <v>4</v>
          </cell>
          <cell r="AB143">
            <v>4</v>
          </cell>
          <cell r="AC143">
            <v>4</v>
          </cell>
          <cell r="AD143" t="str">
            <v>事</v>
          </cell>
          <cell r="AE143" t="str">
            <v>放</v>
          </cell>
          <cell r="AF143">
            <v>4</v>
          </cell>
          <cell r="AG143">
            <v>4</v>
          </cell>
        </row>
        <row r="143">
          <cell r="AI143">
            <v>22.5</v>
          </cell>
          <cell r="AJ143">
            <v>179.5</v>
          </cell>
          <cell r="AK143">
            <v>49</v>
          </cell>
          <cell r="AL143">
            <v>228.5</v>
          </cell>
        </row>
        <row r="144">
          <cell r="D144">
            <v>4</v>
          </cell>
          <cell r="E144">
            <v>4</v>
          </cell>
          <cell r="F144">
            <v>4</v>
          </cell>
          <cell r="G144">
            <v>4</v>
          </cell>
          <cell r="H144">
            <v>4</v>
          </cell>
          <cell r="I144" t="str">
            <v>放</v>
          </cell>
          <cell r="J144" t="str">
            <v>放</v>
          </cell>
          <cell r="K144" t="str">
            <v>放</v>
          </cell>
          <cell r="L144">
            <v>4</v>
          </cell>
          <cell r="M144">
            <v>2.5</v>
          </cell>
          <cell r="N144">
            <v>4</v>
          </cell>
          <cell r="O144">
            <v>4</v>
          </cell>
          <cell r="P144">
            <v>4</v>
          </cell>
          <cell r="Q144">
            <v>4</v>
          </cell>
          <cell r="R144" t="str">
            <v>事</v>
          </cell>
          <cell r="S144" t="str">
            <v>事</v>
          </cell>
          <cell r="T144">
            <v>4</v>
          </cell>
          <cell r="U144">
            <v>4</v>
          </cell>
          <cell r="V144">
            <v>4</v>
          </cell>
          <cell r="W144">
            <v>4</v>
          </cell>
          <cell r="X144">
            <v>4</v>
          </cell>
          <cell r="Y144">
            <v>4</v>
          </cell>
          <cell r="Z144">
            <v>4</v>
          </cell>
          <cell r="AA144">
            <v>4</v>
          </cell>
          <cell r="AB144">
            <v>4</v>
          </cell>
          <cell r="AC144">
            <v>4</v>
          </cell>
          <cell r="AD144" t="str">
            <v>事</v>
          </cell>
          <cell r="AE144" t="str">
            <v>放</v>
          </cell>
          <cell r="AF144">
            <v>4</v>
          </cell>
          <cell r="AG144">
            <v>4</v>
          </cell>
        </row>
        <row r="145">
          <cell r="B145" t="str">
            <v>加班</v>
          </cell>
        </row>
        <row r="145">
          <cell r="D145">
            <v>3</v>
          </cell>
          <cell r="E145">
            <v>3</v>
          </cell>
          <cell r="F145">
            <v>3</v>
          </cell>
          <cell r="G145">
            <v>3</v>
          </cell>
          <cell r="H145">
            <v>3</v>
          </cell>
        </row>
        <row r="145">
          <cell r="L145">
            <v>1.5</v>
          </cell>
          <cell r="M145">
            <v>3</v>
          </cell>
          <cell r="N145">
            <v>3</v>
          </cell>
          <cell r="O145">
            <v>1.5</v>
          </cell>
          <cell r="P145">
            <v>5</v>
          </cell>
          <cell r="Q145">
            <v>2</v>
          </cell>
        </row>
        <row r="145">
          <cell r="T145">
            <v>1</v>
          </cell>
          <cell r="U145">
            <v>3</v>
          </cell>
          <cell r="V145">
            <v>1</v>
          </cell>
          <cell r="W145">
            <v>1</v>
          </cell>
          <cell r="X145">
            <v>1</v>
          </cell>
          <cell r="Y145">
            <v>1</v>
          </cell>
          <cell r="Z145">
            <v>1</v>
          </cell>
          <cell r="AA145">
            <v>2.5</v>
          </cell>
          <cell r="AB145">
            <v>1</v>
          </cell>
          <cell r="AC145">
            <v>1.5</v>
          </cell>
        </row>
        <row r="145">
          <cell r="AF145">
            <v>1</v>
          </cell>
          <cell r="AG145">
            <v>3</v>
          </cell>
        </row>
        <row r="146">
          <cell r="B146" t="str">
            <v>李烽杰</v>
          </cell>
          <cell r="C146" t="str">
            <v>喷涂</v>
          </cell>
          <cell r="D146">
            <v>4</v>
          </cell>
          <cell r="E146">
            <v>4</v>
          </cell>
          <cell r="F146">
            <v>4</v>
          </cell>
          <cell r="G146">
            <v>4</v>
          </cell>
          <cell r="H146">
            <v>4</v>
          </cell>
          <cell r="I146">
            <v>4</v>
          </cell>
          <cell r="J146" t="str">
            <v>放</v>
          </cell>
          <cell r="K146">
            <v>4</v>
          </cell>
          <cell r="L146">
            <v>4</v>
          </cell>
          <cell r="M146">
            <v>4</v>
          </cell>
          <cell r="N146">
            <v>4</v>
          </cell>
          <cell r="O146">
            <v>4</v>
          </cell>
          <cell r="P146">
            <v>4</v>
          </cell>
          <cell r="Q146">
            <v>4</v>
          </cell>
          <cell r="R146">
            <v>4</v>
          </cell>
          <cell r="S146">
            <v>4</v>
          </cell>
          <cell r="T146">
            <v>4</v>
          </cell>
          <cell r="U146">
            <v>4</v>
          </cell>
          <cell r="V146">
            <v>4</v>
          </cell>
          <cell r="W146">
            <v>4</v>
          </cell>
          <cell r="X146">
            <v>4</v>
          </cell>
          <cell r="Y146">
            <v>4</v>
          </cell>
          <cell r="Z146">
            <v>4</v>
          </cell>
          <cell r="AA146">
            <v>4</v>
          </cell>
          <cell r="AB146">
            <v>4</v>
          </cell>
          <cell r="AC146">
            <v>4</v>
          </cell>
          <cell r="AD146">
            <v>4</v>
          </cell>
          <cell r="AE146">
            <v>4</v>
          </cell>
          <cell r="AF146">
            <v>4</v>
          </cell>
          <cell r="AG146">
            <v>4</v>
          </cell>
        </row>
        <row r="146">
          <cell r="AI146">
            <v>29</v>
          </cell>
          <cell r="AJ146">
            <v>232</v>
          </cell>
          <cell r="AK146">
            <v>101</v>
          </cell>
          <cell r="AL146">
            <v>333</v>
          </cell>
        </row>
        <row r="147">
          <cell r="D147">
            <v>4</v>
          </cell>
          <cell r="E147">
            <v>4</v>
          </cell>
          <cell r="F147">
            <v>4</v>
          </cell>
          <cell r="G147">
            <v>4</v>
          </cell>
          <cell r="H147">
            <v>4</v>
          </cell>
          <cell r="I147">
            <v>4</v>
          </cell>
          <cell r="J147" t="str">
            <v>放</v>
          </cell>
          <cell r="K147">
            <v>4</v>
          </cell>
          <cell r="L147">
            <v>4</v>
          </cell>
          <cell r="M147">
            <v>4</v>
          </cell>
          <cell r="N147">
            <v>4</v>
          </cell>
          <cell r="O147">
            <v>4</v>
          </cell>
          <cell r="P147">
            <v>4</v>
          </cell>
          <cell r="Q147">
            <v>4</v>
          </cell>
          <cell r="R147">
            <v>4</v>
          </cell>
          <cell r="S147">
            <v>4</v>
          </cell>
          <cell r="T147">
            <v>4</v>
          </cell>
          <cell r="U147">
            <v>4</v>
          </cell>
          <cell r="V147">
            <v>4</v>
          </cell>
          <cell r="W147">
            <v>4</v>
          </cell>
          <cell r="X147">
            <v>4</v>
          </cell>
          <cell r="Y147">
            <v>4</v>
          </cell>
          <cell r="Z147">
            <v>4</v>
          </cell>
          <cell r="AA147">
            <v>4</v>
          </cell>
          <cell r="AB147">
            <v>4</v>
          </cell>
          <cell r="AC147">
            <v>4</v>
          </cell>
          <cell r="AD147">
            <v>4</v>
          </cell>
          <cell r="AE147">
            <v>4</v>
          </cell>
          <cell r="AF147">
            <v>4</v>
          </cell>
          <cell r="AG147">
            <v>4</v>
          </cell>
        </row>
        <row r="148">
          <cell r="B148" t="str">
            <v>加班</v>
          </cell>
        </row>
        <row r="148">
          <cell r="D148">
            <v>3</v>
          </cell>
          <cell r="E148">
            <v>3</v>
          </cell>
          <cell r="F148">
            <v>3</v>
          </cell>
          <cell r="G148">
            <v>3</v>
          </cell>
          <cell r="H148">
            <v>3</v>
          </cell>
          <cell r="I148">
            <v>1</v>
          </cell>
        </row>
        <row r="148">
          <cell r="K148">
            <v>3</v>
          </cell>
          <cell r="L148">
            <v>5</v>
          </cell>
          <cell r="M148">
            <v>5</v>
          </cell>
          <cell r="N148">
            <v>5</v>
          </cell>
          <cell r="O148">
            <v>1.5</v>
          </cell>
          <cell r="P148">
            <v>5</v>
          </cell>
          <cell r="Q148">
            <v>2</v>
          </cell>
          <cell r="R148">
            <v>3</v>
          </cell>
          <cell r="S148">
            <v>5</v>
          </cell>
          <cell r="T148">
            <v>5</v>
          </cell>
          <cell r="U148">
            <v>5</v>
          </cell>
          <cell r="V148">
            <v>1</v>
          </cell>
          <cell r="W148">
            <v>3</v>
          </cell>
          <cell r="X148">
            <v>1</v>
          </cell>
          <cell r="Y148">
            <v>3</v>
          </cell>
          <cell r="Z148">
            <v>5</v>
          </cell>
          <cell r="AA148">
            <v>5</v>
          </cell>
          <cell r="AB148">
            <v>1</v>
          </cell>
          <cell r="AC148">
            <v>1.5</v>
          </cell>
          <cell r="AD148">
            <v>5</v>
          </cell>
          <cell r="AE148">
            <v>5</v>
          </cell>
          <cell r="AF148">
            <v>5</v>
          </cell>
          <cell r="AG148">
            <v>5</v>
          </cell>
        </row>
        <row r="149">
          <cell r="B149" t="str">
            <v>张博赟</v>
          </cell>
          <cell r="C149" t="str">
            <v>白</v>
          </cell>
          <cell r="D149">
            <v>11</v>
          </cell>
          <cell r="E149">
            <v>14.5</v>
          </cell>
          <cell r="F149">
            <v>9.5</v>
          </cell>
          <cell r="G149">
            <v>7.5</v>
          </cell>
          <cell r="H149">
            <v>10</v>
          </cell>
          <cell r="I149">
            <v>12</v>
          </cell>
          <cell r="J149" t="str">
            <v>放</v>
          </cell>
          <cell r="K149">
            <v>10</v>
          </cell>
          <cell r="L149">
            <v>10</v>
          </cell>
          <cell r="M149">
            <v>12.5</v>
          </cell>
          <cell r="N149">
            <v>11</v>
          </cell>
          <cell r="O149">
            <v>5</v>
          </cell>
          <cell r="P149">
            <v>10</v>
          </cell>
          <cell r="Q149">
            <v>11</v>
          </cell>
          <cell r="R149">
            <v>11.5</v>
          </cell>
          <cell r="S149">
            <v>11</v>
          </cell>
          <cell r="T149">
            <v>5</v>
          </cell>
          <cell r="U149">
            <v>11</v>
          </cell>
          <cell r="V149">
            <v>10.5</v>
          </cell>
          <cell r="W149">
            <v>10.5</v>
          </cell>
          <cell r="X149">
            <v>10.5</v>
          </cell>
          <cell r="Y149">
            <v>10.5</v>
          </cell>
          <cell r="Z149">
            <v>10.5</v>
          </cell>
          <cell r="AA149">
            <v>11</v>
          </cell>
          <cell r="AB149">
            <v>12</v>
          </cell>
          <cell r="AC149">
            <v>11</v>
          </cell>
          <cell r="AD149">
            <v>12</v>
          </cell>
          <cell r="AE149" t="str">
            <v>休</v>
          </cell>
          <cell r="AF149">
            <v>11</v>
          </cell>
          <cell r="AG149">
            <v>12</v>
          </cell>
        </row>
        <row r="149">
          <cell r="AI149">
            <v>28</v>
          </cell>
          <cell r="AJ149">
            <v>294</v>
          </cell>
          <cell r="AK149">
            <v>0</v>
          </cell>
          <cell r="AL149">
            <v>294</v>
          </cell>
        </row>
        <row r="150">
          <cell r="C150" t="str">
            <v>夜</v>
          </cell>
        </row>
        <row r="151">
          <cell r="B151" t="str">
            <v>加班</v>
          </cell>
        </row>
        <row r="152">
          <cell r="B152" t="str">
            <v>杨宝亮</v>
          </cell>
          <cell r="C152" t="str">
            <v>白</v>
          </cell>
          <cell r="D152">
            <v>14</v>
          </cell>
          <cell r="E152">
            <v>15.5</v>
          </cell>
          <cell r="F152">
            <v>12</v>
          </cell>
          <cell r="G152">
            <v>13.5</v>
          </cell>
          <cell r="H152" t="str">
            <v>休</v>
          </cell>
          <cell r="I152">
            <v>12</v>
          </cell>
          <cell r="J152" t="str">
            <v>放</v>
          </cell>
          <cell r="K152">
            <v>13.5</v>
          </cell>
          <cell r="L152">
            <v>12</v>
          </cell>
          <cell r="M152">
            <v>13.5</v>
          </cell>
          <cell r="N152">
            <v>12.5</v>
          </cell>
          <cell r="O152">
            <v>13.5</v>
          </cell>
          <cell r="P152">
            <v>12</v>
          </cell>
          <cell r="Q152" t="str">
            <v>休</v>
          </cell>
          <cell r="R152">
            <v>9</v>
          </cell>
          <cell r="S152">
            <v>14.5</v>
          </cell>
          <cell r="T152">
            <v>12.5</v>
          </cell>
          <cell r="U152">
            <v>13.5</v>
          </cell>
          <cell r="V152">
            <v>12</v>
          </cell>
          <cell r="W152">
            <v>12</v>
          </cell>
          <cell r="X152">
            <v>10</v>
          </cell>
          <cell r="Y152">
            <v>12.5</v>
          </cell>
          <cell r="Z152">
            <v>12</v>
          </cell>
          <cell r="AA152">
            <v>13.5</v>
          </cell>
          <cell r="AB152">
            <v>12</v>
          </cell>
          <cell r="AC152">
            <v>13</v>
          </cell>
          <cell r="AD152">
            <v>13.5</v>
          </cell>
          <cell r="AE152">
            <v>12</v>
          </cell>
          <cell r="AF152">
            <v>12</v>
          </cell>
          <cell r="AG152" t="str">
            <v>休</v>
          </cell>
        </row>
        <row r="152">
          <cell r="AI152">
            <v>26</v>
          </cell>
          <cell r="AJ152">
            <v>328</v>
          </cell>
          <cell r="AK152">
            <v>0</v>
          </cell>
          <cell r="AL152">
            <v>328</v>
          </cell>
        </row>
        <row r="153">
          <cell r="C153" t="str">
            <v>夜</v>
          </cell>
        </row>
        <row r="154">
          <cell r="B154" t="str">
            <v>加班</v>
          </cell>
        </row>
        <row r="155">
          <cell r="B155" t="str">
            <v>刘宝臣</v>
          </cell>
          <cell r="C155" t="str">
            <v>白</v>
          </cell>
          <cell r="D155">
            <v>14.5</v>
          </cell>
          <cell r="E155">
            <v>12</v>
          </cell>
          <cell r="F155">
            <v>13.5</v>
          </cell>
          <cell r="G155">
            <v>12</v>
          </cell>
          <cell r="H155">
            <v>13.5</v>
          </cell>
          <cell r="I155" t="str">
            <v>放</v>
          </cell>
          <cell r="J155" t="str">
            <v>放</v>
          </cell>
          <cell r="K155" t="str">
            <v>休</v>
          </cell>
          <cell r="L155">
            <v>13.5</v>
          </cell>
          <cell r="M155">
            <v>12</v>
          </cell>
          <cell r="N155">
            <v>13.5</v>
          </cell>
          <cell r="O155">
            <v>12</v>
          </cell>
          <cell r="P155">
            <v>13.5</v>
          </cell>
          <cell r="Q155">
            <v>11</v>
          </cell>
          <cell r="R155">
            <v>13.5</v>
          </cell>
          <cell r="S155">
            <v>12</v>
          </cell>
          <cell r="T155">
            <v>14</v>
          </cell>
          <cell r="U155">
            <v>12</v>
          </cell>
          <cell r="V155">
            <v>12</v>
          </cell>
          <cell r="W155">
            <v>12</v>
          </cell>
          <cell r="X155">
            <v>10</v>
          </cell>
          <cell r="Y155">
            <v>13.5</v>
          </cell>
          <cell r="Z155">
            <v>12</v>
          </cell>
          <cell r="AA155">
            <v>12</v>
          </cell>
          <cell r="AB155">
            <v>12</v>
          </cell>
          <cell r="AC155">
            <v>12</v>
          </cell>
          <cell r="AD155">
            <v>12</v>
          </cell>
          <cell r="AE155">
            <v>12</v>
          </cell>
          <cell r="AF155" t="str">
            <v>休</v>
          </cell>
          <cell r="AG155">
            <v>13.5</v>
          </cell>
        </row>
        <row r="155">
          <cell r="AI155">
            <v>26</v>
          </cell>
          <cell r="AJ155">
            <v>325.5</v>
          </cell>
          <cell r="AK155">
            <v>0</v>
          </cell>
          <cell r="AL155">
            <v>325.5</v>
          </cell>
        </row>
        <row r="156">
          <cell r="C156" t="str">
            <v>夜</v>
          </cell>
        </row>
        <row r="157">
          <cell r="B157" t="str">
            <v>加班</v>
          </cell>
        </row>
        <row r="158">
          <cell r="B158" t="str">
            <v>刘贺</v>
          </cell>
          <cell r="C158" t="str">
            <v>白</v>
          </cell>
          <cell r="D158">
            <v>6</v>
          </cell>
          <cell r="E158">
            <v>9.5</v>
          </cell>
          <cell r="F158">
            <v>9.5</v>
          </cell>
          <cell r="G158">
            <v>9.5</v>
          </cell>
          <cell r="H158" t="str">
            <v>休</v>
          </cell>
          <cell r="I158" t="str">
            <v>放</v>
          </cell>
          <cell r="J158" t="str">
            <v>放</v>
          </cell>
          <cell r="K158">
            <v>12</v>
          </cell>
          <cell r="L158">
            <v>9.5</v>
          </cell>
          <cell r="M158">
            <v>9.5</v>
          </cell>
          <cell r="N158">
            <v>9.5</v>
          </cell>
          <cell r="O158">
            <v>9.5</v>
          </cell>
          <cell r="P158">
            <v>9.5</v>
          </cell>
          <cell r="Q158">
            <v>9.5</v>
          </cell>
          <cell r="R158">
            <v>9.5</v>
          </cell>
          <cell r="S158">
            <v>9.5</v>
          </cell>
          <cell r="T158">
            <v>9.5</v>
          </cell>
          <cell r="U158">
            <v>9.5</v>
          </cell>
          <cell r="V158">
            <v>9.5</v>
          </cell>
          <cell r="W158">
            <v>8.5</v>
          </cell>
          <cell r="X158">
            <v>7.5</v>
          </cell>
          <cell r="Y158">
            <v>12</v>
          </cell>
          <cell r="Z158">
            <v>9.5</v>
          </cell>
          <cell r="AA158">
            <v>9.5</v>
          </cell>
          <cell r="AB158">
            <v>9.5</v>
          </cell>
          <cell r="AC158">
            <v>9.5</v>
          </cell>
          <cell r="AD158">
            <v>9.5</v>
          </cell>
          <cell r="AE158">
            <v>9.5</v>
          </cell>
          <cell r="AF158">
            <v>9.5</v>
          </cell>
          <cell r="AG158">
            <v>12</v>
          </cell>
        </row>
        <row r="158">
          <cell r="AI158">
            <v>27</v>
          </cell>
          <cell r="AJ158">
            <v>257.5</v>
          </cell>
          <cell r="AK158">
            <v>0</v>
          </cell>
          <cell r="AL158">
            <v>257.5</v>
          </cell>
        </row>
        <row r="159">
          <cell r="C159" t="str">
            <v>夜</v>
          </cell>
        </row>
        <row r="160">
          <cell r="B160" t="str">
            <v>加班</v>
          </cell>
        </row>
        <row r="161">
          <cell r="B161" t="str">
            <v>胡占伟</v>
          </cell>
          <cell r="C161" t="str">
            <v>白</v>
          </cell>
          <cell r="D161">
            <v>13</v>
          </cell>
          <cell r="E161">
            <v>12</v>
          </cell>
          <cell r="F161">
            <v>10</v>
          </cell>
          <cell r="G161">
            <v>12</v>
          </cell>
          <cell r="H161">
            <v>9</v>
          </cell>
          <cell r="I161" t="str">
            <v>放</v>
          </cell>
          <cell r="J161" t="str">
            <v>放</v>
          </cell>
          <cell r="K161" t="str">
            <v>休</v>
          </cell>
          <cell r="L161">
            <v>12</v>
          </cell>
          <cell r="M161">
            <v>12</v>
          </cell>
          <cell r="N161">
            <v>12</v>
          </cell>
          <cell r="O161">
            <v>12</v>
          </cell>
          <cell r="P161">
            <v>11</v>
          </cell>
          <cell r="Q161">
            <v>10</v>
          </cell>
          <cell r="R161">
            <v>10</v>
          </cell>
          <cell r="S161">
            <v>12</v>
          </cell>
          <cell r="T161">
            <v>12</v>
          </cell>
          <cell r="U161">
            <v>12</v>
          </cell>
          <cell r="V161">
            <v>12</v>
          </cell>
          <cell r="W161">
            <v>12</v>
          </cell>
          <cell r="X161" t="str">
            <v>休</v>
          </cell>
          <cell r="Y161">
            <v>10</v>
          </cell>
          <cell r="Z161">
            <v>12</v>
          </cell>
          <cell r="AA161">
            <v>12</v>
          </cell>
          <cell r="AB161">
            <v>12</v>
          </cell>
          <cell r="AC161">
            <v>9</v>
          </cell>
          <cell r="AD161">
            <v>12</v>
          </cell>
          <cell r="AE161">
            <v>12</v>
          </cell>
          <cell r="AF161">
            <v>12</v>
          </cell>
          <cell r="AG161">
            <v>12</v>
          </cell>
        </row>
        <row r="161">
          <cell r="AI161">
            <v>26</v>
          </cell>
          <cell r="AJ161">
            <v>298</v>
          </cell>
          <cell r="AK161">
            <v>0</v>
          </cell>
          <cell r="AL161">
            <v>298</v>
          </cell>
        </row>
        <row r="162">
          <cell r="C162" t="str">
            <v>夜</v>
          </cell>
        </row>
        <row r="163">
          <cell r="B163" t="str">
            <v>加班</v>
          </cell>
        </row>
        <row r="164">
          <cell r="B164" t="str">
            <v>高建芳</v>
          </cell>
          <cell r="C164" t="str">
            <v>白</v>
          </cell>
          <cell r="D164">
            <v>14</v>
          </cell>
          <cell r="E164">
            <v>14</v>
          </cell>
          <cell r="F164">
            <v>12</v>
          </cell>
          <cell r="G164">
            <v>12</v>
          </cell>
          <cell r="H164" t="str">
            <v>休</v>
          </cell>
          <cell r="I164">
            <v>12</v>
          </cell>
          <cell r="J164" t="str">
            <v>放</v>
          </cell>
          <cell r="K164">
            <v>12</v>
          </cell>
          <cell r="L164">
            <v>12</v>
          </cell>
          <cell r="M164">
            <v>12</v>
          </cell>
          <cell r="N164">
            <v>12</v>
          </cell>
          <cell r="O164">
            <v>12</v>
          </cell>
          <cell r="P164">
            <v>12</v>
          </cell>
          <cell r="Q164">
            <v>10</v>
          </cell>
          <cell r="R164">
            <v>13</v>
          </cell>
          <cell r="S164">
            <v>13</v>
          </cell>
          <cell r="T164">
            <v>12</v>
          </cell>
          <cell r="U164">
            <v>12</v>
          </cell>
          <cell r="V164">
            <v>12</v>
          </cell>
          <cell r="W164">
            <v>12</v>
          </cell>
          <cell r="X164">
            <v>10</v>
          </cell>
          <cell r="Y164">
            <v>12</v>
          </cell>
          <cell r="Z164">
            <v>12</v>
          </cell>
          <cell r="AA164">
            <v>12</v>
          </cell>
          <cell r="AB164">
            <v>12</v>
          </cell>
          <cell r="AC164">
            <v>12</v>
          </cell>
          <cell r="AD164">
            <v>12</v>
          </cell>
          <cell r="AE164">
            <v>12</v>
          </cell>
          <cell r="AF164">
            <v>12</v>
          </cell>
          <cell r="AG164">
            <v>12</v>
          </cell>
        </row>
        <row r="164">
          <cell r="AI164">
            <v>28</v>
          </cell>
          <cell r="AJ164">
            <v>338</v>
          </cell>
          <cell r="AK164">
            <v>0</v>
          </cell>
          <cell r="AL164">
            <v>338</v>
          </cell>
        </row>
        <row r="165">
          <cell r="C165" t="str">
            <v>夜</v>
          </cell>
        </row>
        <row r="166">
          <cell r="B166" t="str">
            <v>加班</v>
          </cell>
        </row>
        <row r="167">
          <cell r="B167" t="str">
            <v>邓海旺</v>
          </cell>
          <cell r="C167" t="str">
            <v>白</v>
          </cell>
          <cell r="D167">
            <v>12</v>
          </cell>
          <cell r="E167">
            <v>14</v>
          </cell>
          <cell r="F167">
            <v>12</v>
          </cell>
          <cell r="G167">
            <v>12</v>
          </cell>
          <cell r="H167">
            <v>12</v>
          </cell>
          <cell r="I167" t="str">
            <v>放</v>
          </cell>
          <cell r="J167" t="str">
            <v>放</v>
          </cell>
          <cell r="K167" t="str">
            <v>休</v>
          </cell>
          <cell r="L167" t="str">
            <v>休</v>
          </cell>
          <cell r="M167">
            <v>12</v>
          </cell>
          <cell r="N167">
            <v>12</v>
          </cell>
          <cell r="O167">
            <v>12</v>
          </cell>
          <cell r="P167">
            <v>12</v>
          </cell>
          <cell r="Q167">
            <v>10</v>
          </cell>
          <cell r="R167">
            <v>12</v>
          </cell>
          <cell r="S167">
            <v>13</v>
          </cell>
          <cell r="T167">
            <v>12</v>
          </cell>
        </row>
        <row r="167">
          <cell r="AB167">
            <v>13.5</v>
          </cell>
          <cell r="AC167">
            <v>12</v>
          </cell>
          <cell r="AD167">
            <v>12</v>
          </cell>
          <cell r="AE167">
            <v>12</v>
          </cell>
          <cell r="AF167">
            <v>12</v>
          </cell>
          <cell r="AG167">
            <v>12</v>
          </cell>
        </row>
        <row r="167">
          <cell r="AI167">
            <v>24</v>
          </cell>
          <cell r="AJ167">
            <v>284.5</v>
          </cell>
          <cell r="AK167">
            <v>0</v>
          </cell>
          <cell r="AL167">
            <v>284.5</v>
          </cell>
        </row>
        <row r="168">
          <cell r="C168" t="str">
            <v>夜</v>
          </cell>
        </row>
        <row r="168">
          <cell r="U168">
            <v>12</v>
          </cell>
          <cell r="V168">
            <v>12</v>
          </cell>
          <cell r="W168">
            <v>12</v>
          </cell>
          <cell r="X168" t="str">
            <v>休</v>
          </cell>
          <cell r="Y168">
            <v>12</v>
          </cell>
          <cell r="Z168">
            <v>6</v>
          </cell>
          <cell r="AA168" t="str">
            <v>放</v>
          </cell>
        </row>
        <row r="169">
          <cell r="B169" t="str">
            <v>加班</v>
          </cell>
        </row>
        <row r="170">
          <cell r="B170" t="str">
            <v>王保田</v>
          </cell>
          <cell r="C170" t="str">
            <v>白</v>
          </cell>
          <cell r="D170">
            <v>11</v>
          </cell>
          <cell r="E170">
            <v>11</v>
          </cell>
          <cell r="F170">
            <v>11</v>
          </cell>
          <cell r="G170">
            <v>11</v>
          </cell>
          <cell r="H170">
            <v>11</v>
          </cell>
          <cell r="I170" t="str">
            <v>放</v>
          </cell>
          <cell r="J170" t="str">
            <v>放</v>
          </cell>
          <cell r="K170" t="str">
            <v>休</v>
          </cell>
          <cell r="L170">
            <v>11</v>
          </cell>
          <cell r="M170">
            <v>11</v>
          </cell>
          <cell r="N170">
            <v>11</v>
          </cell>
          <cell r="O170">
            <v>11</v>
          </cell>
          <cell r="P170">
            <v>11</v>
          </cell>
          <cell r="Q170">
            <v>10</v>
          </cell>
          <cell r="R170">
            <v>11</v>
          </cell>
          <cell r="S170">
            <v>11</v>
          </cell>
          <cell r="T170">
            <v>11</v>
          </cell>
          <cell r="U170">
            <v>11</v>
          </cell>
          <cell r="V170">
            <v>11</v>
          </cell>
          <cell r="W170">
            <v>11</v>
          </cell>
          <cell r="X170">
            <v>10</v>
          </cell>
          <cell r="Y170">
            <v>11</v>
          </cell>
          <cell r="Z170">
            <v>11</v>
          </cell>
          <cell r="AA170">
            <v>11</v>
          </cell>
          <cell r="AB170">
            <v>11</v>
          </cell>
          <cell r="AC170">
            <v>11</v>
          </cell>
          <cell r="AD170">
            <v>11</v>
          </cell>
          <cell r="AE170">
            <v>11</v>
          </cell>
          <cell r="AF170">
            <v>11</v>
          </cell>
          <cell r="AG170">
            <v>11</v>
          </cell>
        </row>
        <row r="170">
          <cell r="AI170">
            <v>27</v>
          </cell>
          <cell r="AJ170">
            <v>295</v>
          </cell>
          <cell r="AK170">
            <v>0</v>
          </cell>
          <cell r="AL170">
            <v>295</v>
          </cell>
        </row>
        <row r="171">
          <cell r="C171" t="str">
            <v>夜</v>
          </cell>
        </row>
        <row r="172">
          <cell r="B172" t="str">
            <v>加班</v>
          </cell>
        </row>
        <row r="173">
          <cell r="B173" t="str">
            <v>时晓冲</v>
          </cell>
          <cell r="C173" t="str">
            <v>白</v>
          </cell>
          <cell r="D173">
            <v>14</v>
          </cell>
          <cell r="E173">
            <v>12</v>
          </cell>
          <cell r="F173">
            <v>12</v>
          </cell>
          <cell r="G173">
            <v>12</v>
          </cell>
          <cell r="H173">
            <v>12</v>
          </cell>
          <cell r="I173" t="str">
            <v>放</v>
          </cell>
          <cell r="J173" t="str">
            <v>放</v>
          </cell>
          <cell r="K173" t="str">
            <v>休</v>
          </cell>
          <cell r="L173">
            <v>12</v>
          </cell>
          <cell r="M173">
            <v>12</v>
          </cell>
          <cell r="N173">
            <v>12</v>
          </cell>
          <cell r="O173">
            <v>12</v>
          </cell>
          <cell r="P173">
            <v>12</v>
          </cell>
          <cell r="Q173">
            <v>10</v>
          </cell>
          <cell r="R173">
            <v>12</v>
          </cell>
          <cell r="S173">
            <v>12</v>
          </cell>
          <cell r="T173">
            <v>12</v>
          </cell>
          <cell r="U173">
            <v>12</v>
          </cell>
          <cell r="V173">
            <v>12</v>
          </cell>
          <cell r="W173">
            <v>12</v>
          </cell>
          <cell r="X173">
            <v>10</v>
          </cell>
          <cell r="Y173">
            <v>12</v>
          </cell>
          <cell r="Z173">
            <v>12</v>
          </cell>
          <cell r="AA173">
            <v>13.5</v>
          </cell>
          <cell r="AB173">
            <v>12</v>
          </cell>
          <cell r="AC173">
            <v>13.5</v>
          </cell>
          <cell r="AD173">
            <v>12</v>
          </cell>
          <cell r="AE173">
            <v>12</v>
          </cell>
          <cell r="AF173">
            <v>7</v>
          </cell>
          <cell r="AG173" t="str">
            <v>休</v>
          </cell>
        </row>
        <row r="173">
          <cell r="AI173">
            <v>26</v>
          </cell>
          <cell r="AJ173">
            <v>308</v>
          </cell>
          <cell r="AK173">
            <v>0</v>
          </cell>
          <cell r="AL173">
            <v>308</v>
          </cell>
        </row>
        <row r="174">
          <cell r="C174" t="str">
            <v>夜</v>
          </cell>
        </row>
        <row r="175">
          <cell r="B175" t="str">
            <v>加班</v>
          </cell>
        </row>
        <row r="176">
          <cell r="B176" t="str">
            <v>张占利</v>
          </cell>
          <cell r="C176" t="str">
            <v>白</v>
          </cell>
          <cell r="D176">
            <v>12.5</v>
          </cell>
          <cell r="E176">
            <v>12</v>
          </cell>
          <cell r="F176">
            <v>12</v>
          </cell>
          <cell r="G176">
            <v>12</v>
          </cell>
          <cell r="H176">
            <v>12</v>
          </cell>
          <cell r="I176">
            <v>8</v>
          </cell>
          <cell r="J176" t="str">
            <v>放</v>
          </cell>
          <cell r="K176">
            <v>12</v>
          </cell>
          <cell r="L176">
            <v>12</v>
          </cell>
          <cell r="M176">
            <v>12</v>
          </cell>
          <cell r="N176">
            <v>12</v>
          </cell>
          <cell r="O176">
            <v>12</v>
          </cell>
          <cell r="P176">
            <v>12</v>
          </cell>
          <cell r="Q176">
            <v>10</v>
          </cell>
          <cell r="R176">
            <v>12</v>
          </cell>
          <cell r="S176">
            <v>12</v>
          </cell>
          <cell r="T176">
            <v>12</v>
          </cell>
        </row>
        <row r="176">
          <cell r="AB176">
            <v>12</v>
          </cell>
          <cell r="AC176">
            <v>12</v>
          </cell>
          <cell r="AD176">
            <v>12</v>
          </cell>
          <cell r="AE176">
            <v>12</v>
          </cell>
          <cell r="AF176">
            <v>12</v>
          </cell>
          <cell r="AG176" t="str">
            <v>休</v>
          </cell>
        </row>
        <row r="176">
          <cell r="AI176">
            <v>26</v>
          </cell>
          <cell r="AJ176">
            <v>306.5</v>
          </cell>
          <cell r="AK176">
            <v>0</v>
          </cell>
          <cell r="AL176">
            <v>306.5</v>
          </cell>
        </row>
        <row r="177">
          <cell r="C177" t="str">
            <v>夜</v>
          </cell>
        </row>
        <row r="177">
          <cell r="U177">
            <v>12</v>
          </cell>
          <cell r="V177">
            <v>12</v>
          </cell>
          <cell r="W177">
            <v>12</v>
          </cell>
          <cell r="X177" t="str">
            <v>放</v>
          </cell>
          <cell r="Y177">
            <v>12</v>
          </cell>
          <cell r="Z177">
            <v>12</v>
          </cell>
          <cell r="AA177" t="str">
            <v>放</v>
          </cell>
        </row>
        <row r="178">
          <cell r="B178" t="str">
            <v>加班</v>
          </cell>
        </row>
        <row r="179">
          <cell r="B179" t="str">
            <v>林丽香</v>
          </cell>
          <cell r="C179" t="str">
            <v>白</v>
          </cell>
          <cell r="D179">
            <v>12</v>
          </cell>
          <cell r="E179">
            <v>12</v>
          </cell>
          <cell r="F179">
            <v>12</v>
          </cell>
          <cell r="G179">
            <v>12</v>
          </cell>
          <cell r="H179" t="str">
            <v>休</v>
          </cell>
          <cell r="I179" t="str">
            <v>放</v>
          </cell>
          <cell r="J179" t="str">
            <v>放</v>
          </cell>
          <cell r="K179" t="str">
            <v>休</v>
          </cell>
          <cell r="L179">
            <v>12</v>
          </cell>
          <cell r="M179">
            <v>12</v>
          </cell>
          <cell r="N179">
            <v>12</v>
          </cell>
          <cell r="O179">
            <v>12</v>
          </cell>
          <cell r="P179">
            <v>12</v>
          </cell>
          <cell r="Q179">
            <v>10</v>
          </cell>
          <cell r="R179">
            <v>12</v>
          </cell>
          <cell r="S179">
            <v>13</v>
          </cell>
          <cell r="T179">
            <v>12</v>
          </cell>
        </row>
        <row r="179">
          <cell r="AB179">
            <v>12.5</v>
          </cell>
          <cell r="AC179">
            <v>12</v>
          </cell>
          <cell r="AD179">
            <v>12</v>
          </cell>
          <cell r="AE179">
            <v>12</v>
          </cell>
          <cell r="AF179">
            <v>12</v>
          </cell>
          <cell r="AG179">
            <v>12</v>
          </cell>
        </row>
        <row r="179">
          <cell r="AI179">
            <v>24</v>
          </cell>
          <cell r="AJ179">
            <v>283.5</v>
          </cell>
          <cell r="AK179">
            <v>0</v>
          </cell>
          <cell r="AL179">
            <v>283.5</v>
          </cell>
        </row>
        <row r="180">
          <cell r="C180" t="str">
            <v>夜</v>
          </cell>
        </row>
        <row r="180">
          <cell r="U180">
            <v>12</v>
          </cell>
          <cell r="V180">
            <v>12</v>
          </cell>
          <cell r="W180">
            <v>8</v>
          </cell>
          <cell r="X180" t="str">
            <v>放</v>
          </cell>
          <cell r="Y180">
            <v>12</v>
          </cell>
          <cell r="Z180">
            <v>12</v>
          </cell>
          <cell r="AA180" t="str">
            <v>放</v>
          </cell>
        </row>
        <row r="181">
          <cell r="B181" t="str">
            <v>加班</v>
          </cell>
        </row>
        <row r="182">
          <cell r="B182" t="str">
            <v>王秀云</v>
          </cell>
          <cell r="C182" t="str">
            <v>白</v>
          </cell>
          <cell r="D182">
            <v>14</v>
          </cell>
          <cell r="E182">
            <v>12</v>
          </cell>
          <cell r="F182">
            <v>12</v>
          </cell>
          <cell r="G182">
            <v>10</v>
          </cell>
          <cell r="H182" t="str">
            <v>休</v>
          </cell>
          <cell r="I182">
            <v>12</v>
          </cell>
          <cell r="J182" t="str">
            <v>放</v>
          </cell>
          <cell r="K182">
            <v>12</v>
          </cell>
          <cell r="L182">
            <v>12</v>
          </cell>
          <cell r="M182">
            <v>12</v>
          </cell>
          <cell r="N182">
            <v>12</v>
          </cell>
          <cell r="O182">
            <v>12</v>
          </cell>
          <cell r="P182">
            <v>3</v>
          </cell>
          <cell r="Q182" t="str">
            <v>休</v>
          </cell>
          <cell r="R182" t="str">
            <v>休</v>
          </cell>
          <cell r="S182">
            <v>12</v>
          </cell>
          <cell r="T182">
            <v>12</v>
          </cell>
        </row>
        <row r="182">
          <cell r="AB182">
            <v>12</v>
          </cell>
          <cell r="AC182">
            <v>12</v>
          </cell>
          <cell r="AD182">
            <v>12</v>
          </cell>
          <cell r="AE182">
            <v>12</v>
          </cell>
          <cell r="AF182">
            <v>12</v>
          </cell>
          <cell r="AG182">
            <v>12</v>
          </cell>
        </row>
        <row r="182">
          <cell r="AI182">
            <v>24</v>
          </cell>
          <cell r="AJ182">
            <v>279</v>
          </cell>
          <cell r="AK182">
            <v>0</v>
          </cell>
          <cell r="AL182">
            <v>279</v>
          </cell>
        </row>
        <row r="183">
          <cell r="C183" t="str">
            <v>夜</v>
          </cell>
        </row>
        <row r="183">
          <cell r="U183">
            <v>12</v>
          </cell>
          <cell r="V183">
            <v>12</v>
          </cell>
          <cell r="W183">
            <v>12</v>
          </cell>
          <cell r="X183" t="str">
            <v>放</v>
          </cell>
          <cell r="Y183">
            <v>12</v>
          </cell>
          <cell r="Z183">
            <v>12</v>
          </cell>
          <cell r="AA183" t="str">
            <v>放</v>
          </cell>
        </row>
        <row r="184">
          <cell r="B184" t="str">
            <v>加班</v>
          </cell>
        </row>
        <row r="185">
          <cell r="B185" t="str">
            <v>郑艳红</v>
          </cell>
          <cell r="C185" t="str">
            <v>白</v>
          </cell>
          <cell r="D185">
            <v>14</v>
          </cell>
          <cell r="E185">
            <v>12</v>
          </cell>
          <cell r="F185">
            <v>12</v>
          </cell>
          <cell r="G185">
            <v>12</v>
          </cell>
          <cell r="H185">
            <v>9</v>
          </cell>
          <cell r="I185" t="str">
            <v>放</v>
          </cell>
          <cell r="J185" t="str">
            <v>放</v>
          </cell>
          <cell r="K185">
            <v>12</v>
          </cell>
          <cell r="L185">
            <v>12</v>
          </cell>
          <cell r="M185">
            <v>12</v>
          </cell>
          <cell r="N185">
            <v>12</v>
          </cell>
          <cell r="O185">
            <v>12</v>
          </cell>
          <cell r="P185">
            <v>10</v>
          </cell>
          <cell r="Q185">
            <v>10</v>
          </cell>
          <cell r="R185">
            <v>12</v>
          </cell>
          <cell r="S185">
            <v>13</v>
          </cell>
          <cell r="T185">
            <v>12</v>
          </cell>
          <cell r="U185">
            <v>12</v>
          </cell>
          <cell r="V185">
            <v>12</v>
          </cell>
          <cell r="W185">
            <v>12</v>
          </cell>
          <cell r="X185">
            <v>6.5</v>
          </cell>
          <cell r="Y185">
            <v>12</v>
          </cell>
          <cell r="Z185">
            <v>12</v>
          </cell>
          <cell r="AA185">
            <v>12</v>
          </cell>
          <cell r="AB185">
            <v>12</v>
          </cell>
          <cell r="AC185">
            <v>12</v>
          </cell>
          <cell r="AD185" t="str">
            <v>休</v>
          </cell>
          <cell r="AE185">
            <v>12</v>
          </cell>
          <cell r="AF185">
            <v>12</v>
          </cell>
          <cell r="AG185">
            <v>12</v>
          </cell>
        </row>
        <row r="185">
          <cell r="AI185">
            <v>27</v>
          </cell>
          <cell r="AJ185">
            <v>314.5</v>
          </cell>
          <cell r="AK185">
            <v>0</v>
          </cell>
          <cell r="AL185">
            <v>314.5</v>
          </cell>
        </row>
        <row r="186">
          <cell r="C186" t="str">
            <v>夜</v>
          </cell>
        </row>
        <row r="187">
          <cell r="B187" t="str">
            <v>加班</v>
          </cell>
        </row>
        <row r="188">
          <cell r="B188" t="str">
            <v>田高峰</v>
          </cell>
          <cell r="C188" t="str">
            <v>白</v>
          </cell>
          <cell r="D188">
            <v>14</v>
          </cell>
          <cell r="E188">
            <v>12</v>
          </cell>
          <cell r="F188">
            <v>12</v>
          </cell>
          <cell r="G188">
            <v>12</v>
          </cell>
          <cell r="H188">
            <v>12</v>
          </cell>
          <cell r="I188" t="str">
            <v>放</v>
          </cell>
          <cell r="J188" t="str">
            <v>放</v>
          </cell>
          <cell r="K188">
            <v>12</v>
          </cell>
          <cell r="L188">
            <v>12</v>
          </cell>
          <cell r="M188">
            <v>12</v>
          </cell>
          <cell r="N188">
            <v>13</v>
          </cell>
          <cell r="O188">
            <v>6</v>
          </cell>
          <cell r="P188">
            <v>12</v>
          </cell>
          <cell r="Q188">
            <v>6</v>
          </cell>
          <cell r="R188" t="str">
            <v>休</v>
          </cell>
          <cell r="S188" t="str">
            <v>休</v>
          </cell>
          <cell r="T188" t="str">
            <v>休</v>
          </cell>
          <cell r="U188" t="str">
            <v>休</v>
          </cell>
          <cell r="V188" t="str">
            <v>休</v>
          </cell>
          <cell r="W188" t="str">
            <v>休</v>
          </cell>
          <cell r="X188" t="str">
            <v>放</v>
          </cell>
          <cell r="Y188" t="str">
            <v>休</v>
          </cell>
          <cell r="Z188" t="str">
            <v>休</v>
          </cell>
          <cell r="AA188" t="str">
            <v>休</v>
          </cell>
          <cell r="AB188" t="str">
            <v>休</v>
          </cell>
          <cell r="AC188">
            <v>12</v>
          </cell>
          <cell r="AD188">
            <v>12</v>
          </cell>
          <cell r="AE188">
            <v>12</v>
          </cell>
          <cell r="AF188">
            <v>13.5</v>
          </cell>
          <cell r="AG188">
            <v>12</v>
          </cell>
        </row>
        <row r="188">
          <cell r="AI188">
            <v>17</v>
          </cell>
          <cell r="AJ188">
            <v>196.5</v>
          </cell>
          <cell r="AK188">
            <v>0</v>
          </cell>
          <cell r="AL188">
            <v>196.5</v>
          </cell>
        </row>
        <row r="189">
          <cell r="C189" t="str">
            <v>夜</v>
          </cell>
        </row>
        <row r="190">
          <cell r="B190" t="str">
            <v>加班</v>
          </cell>
        </row>
        <row r="191">
          <cell r="B191" t="str">
            <v>范泽英</v>
          </cell>
          <cell r="C191" t="str">
            <v>白</v>
          </cell>
          <cell r="D191">
            <v>12</v>
          </cell>
          <cell r="E191">
            <v>14</v>
          </cell>
          <cell r="F191">
            <v>12</v>
          </cell>
          <cell r="G191">
            <v>12</v>
          </cell>
          <cell r="H191">
            <v>12</v>
          </cell>
          <cell r="I191" t="str">
            <v>放</v>
          </cell>
          <cell r="J191" t="str">
            <v>放</v>
          </cell>
          <cell r="K191">
            <v>12</v>
          </cell>
          <cell r="L191">
            <v>12</v>
          </cell>
          <cell r="M191">
            <v>12</v>
          </cell>
          <cell r="N191">
            <v>12</v>
          </cell>
          <cell r="O191">
            <v>12</v>
          </cell>
          <cell r="P191">
            <v>12</v>
          </cell>
          <cell r="Q191">
            <v>10</v>
          </cell>
          <cell r="R191">
            <v>13</v>
          </cell>
          <cell r="S191">
            <v>13</v>
          </cell>
          <cell r="T191">
            <v>12</v>
          </cell>
          <cell r="U191">
            <v>12</v>
          </cell>
          <cell r="V191">
            <v>9</v>
          </cell>
          <cell r="W191">
            <v>12</v>
          </cell>
          <cell r="X191">
            <v>10</v>
          </cell>
          <cell r="Y191">
            <v>12</v>
          </cell>
          <cell r="Z191">
            <v>12</v>
          </cell>
          <cell r="AA191">
            <v>12</v>
          </cell>
          <cell r="AB191">
            <v>12</v>
          </cell>
          <cell r="AC191">
            <v>12</v>
          </cell>
          <cell r="AD191">
            <v>12</v>
          </cell>
          <cell r="AE191">
            <v>12</v>
          </cell>
          <cell r="AF191">
            <v>12</v>
          </cell>
          <cell r="AG191">
            <v>12</v>
          </cell>
        </row>
        <row r="191">
          <cell r="AI191">
            <v>28</v>
          </cell>
          <cell r="AJ191">
            <v>333</v>
          </cell>
          <cell r="AK191">
            <v>0</v>
          </cell>
          <cell r="AL191">
            <v>333</v>
          </cell>
        </row>
        <row r="192">
          <cell r="C192" t="str">
            <v>夜</v>
          </cell>
        </row>
        <row r="193">
          <cell r="B193" t="str">
            <v>加班</v>
          </cell>
        </row>
        <row r="194">
          <cell r="B194" t="str">
            <v>苏以红</v>
          </cell>
          <cell r="C194" t="str">
            <v>白</v>
          </cell>
          <cell r="D194">
            <v>12</v>
          </cell>
          <cell r="E194">
            <v>14</v>
          </cell>
          <cell r="F194">
            <v>12</v>
          </cell>
          <cell r="G194">
            <v>12</v>
          </cell>
          <cell r="H194">
            <v>12</v>
          </cell>
          <cell r="I194" t="str">
            <v>放</v>
          </cell>
          <cell r="J194" t="str">
            <v>放</v>
          </cell>
          <cell r="K194" t="str">
            <v>休</v>
          </cell>
          <cell r="L194">
            <v>12</v>
          </cell>
          <cell r="M194">
            <v>12</v>
          </cell>
          <cell r="N194">
            <v>10</v>
          </cell>
          <cell r="O194">
            <v>7</v>
          </cell>
          <cell r="P194">
            <v>12</v>
          </cell>
          <cell r="Q194">
            <v>10</v>
          </cell>
          <cell r="R194">
            <v>12</v>
          </cell>
          <cell r="S194">
            <v>5</v>
          </cell>
          <cell r="T194">
            <v>12</v>
          </cell>
        </row>
        <row r="194">
          <cell r="AB194">
            <v>12</v>
          </cell>
          <cell r="AC194">
            <v>12</v>
          </cell>
          <cell r="AD194">
            <v>12</v>
          </cell>
          <cell r="AE194">
            <v>10</v>
          </cell>
          <cell r="AF194">
            <v>12</v>
          </cell>
          <cell r="AG194">
            <v>12</v>
          </cell>
        </row>
        <row r="194">
          <cell r="AI194">
            <v>25</v>
          </cell>
          <cell r="AJ194">
            <v>284</v>
          </cell>
          <cell r="AK194">
            <v>0</v>
          </cell>
          <cell r="AL194">
            <v>284</v>
          </cell>
        </row>
        <row r="195">
          <cell r="C195" t="str">
            <v>夜</v>
          </cell>
        </row>
        <row r="195">
          <cell r="U195">
            <v>12</v>
          </cell>
          <cell r="V195">
            <v>12</v>
          </cell>
          <cell r="W195">
            <v>12</v>
          </cell>
          <cell r="X195" t="str">
            <v>放</v>
          </cell>
          <cell r="Y195">
            <v>12</v>
          </cell>
          <cell r="Z195">
            <v>12</v>
          </cell>
          <cell r="AA195" t="str">
            <v>放</v>
          </cell>
        </row>
        <row r="196">
          <cell r="B196" t="str">
            <v>加班</v>
          </cell>
        </row>
        <row r="197">
          <cell r="B197" t="str">
            <v>赵登</v>
          </cell>
          <cell r="C197" t="str">
            <v>白</v>
          </cell>
          <cell r="D197">
            <v>14</v>
          </cell>
          <cell r="E197">
            <v>12</v>
          </cell>
          <cell r="F197">
            <v>12</v>
          </cell>
          <cell r="G197">
            <v>12</v>
          </cell>
          <cell r="H197">
            <v>12</v>
          </cell>
          <cell r="I197" t="str">
            <v>放</v>
          </cell>
          <cell r="J197" t="str">
            <v>放</v>
          </cell>
          <cell r="K197" t="str">
            <v>休</v>
          </cell>
          <cell r="L197">
            <v>12</v>
          </cell>
          <cell r="M197">
            <v>12</v>
          </cell>
          <cell r="N197">
            <v>12.5</v>
          </cell>
          <cell r="O197">
            <v>12</v>
          </cell>
          <cell r="P197">
            <v>12</v>
          </cell>
          <cell r="Q197" t="str">
            <v>休</v>
          </cell>
          <cell r="R197">
            <v>12</v>
          </cell>
          <cell r="S197">
            <v>13</v>
          </cell>
          <cell r="T197">
            <v>12</v>
          </cell>
          <cell r="U197">
            <v>12</v>
          </cell>
          <cell r="V197">
            <v>12</v>
          </cell>
          <cell r="W197">
            <v>12</v>
          </cell>
          <cell r="X197">
            <v>10</v>
          </cell>
          <cell r="Y197">
            <v>12</v>
          </cell>
          <cell r="Z197">
            <v>12</v>
          </cell>
          <cell r="AA197">
            <v>13.5</v>
          </cell>
          <cell r="AB197">
            <v>12</v>
          </cell>
          <cell r="AC197">
            <v>12</v>
          </cell>
          <cell r="AD197">
            <v>12</v>
          </cell>
          <cell r="AE197">
            <v>13.5</v>
          </cell>
          <cell r="AF197">
            <v>7</v>
          </cell>
          <cell r="AG197">
            <v>7</v>
          </cell>
        </row>
        <row r="197">
          <cell r="AI197">
            <v>26</v>
          </cell>
          <cell r="AJ197">
            <v>306.5</v>
          </cell>
          <cell r="AK197">
            <v>0</v>
          </cell>
          <cell r="AL197">
            <v>306.5</v>
          </cell>
        </row>
        <row r="198">
          <cell r="C198" t="str">
            <v>夜</v>
          </cell>
        </row>
        <row r="199">
          <cell r="B199" t="str">
            <v>加班</v>
          </cell>
        </row>
      </sheetData>
      <sheetData sheetId="16"/>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月薪"/>
      <sheetName val="时薪"/>
      <sheetName val="数据源"/>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张亚霖"/>
      <sheetName val="组装线"/>
      <sheetName val="数据源"/>
    </sheetNames>
    <sheetDataSet>
      <sheetData sheetId="0"/>
      <sheetData sheetId="1"/>
      <sheetData sheetId="2"/>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Sheet1"/>
      <sheetName val="劳务"/>
      <sheetName val="Sheet2"/>
    </sheetNames>
    <sheetDataSet>
      <sheetData sheetId="0"/>
      <sheetData sheetId="1">
        <row r="1">
          <cell r="A1" t="str">
            <v>孙明明</v>
          </cell>
          <cell r="B1" t="str">
            <v>焊接</v>
          </cell>
          <cell r="C1" t="str">
            <v>上午</v>
          </cell>
        </row>
        <row r="1">
          <cell r="AF1">
            <v>4</v>
          </cell>
          <cell r="AG1">
            <v>4</v>
          </cell>
        </row>
        <row r="1">
          <cell r="AI1">
            <v>2</v>
          </cell>
          <cell r="AJ1">
            <v>16</v>
          </cell>
          <cell r="AK1">
            <v>5</v>
          </cell>
          <cell r="AL1">
            <v>0</v>
          </cell>
          <cell r="AM1">
            <v>21</v>
          </cell>
        </row>
        <row r="2">
          <cell r="C2" t="str">
            <v>下午</v>
          </cell>
        </row>
        <row r="2">
          <cell r="AF2">
            <v>4</v>
          </cell>
          <cell r="AG2">
            <v>4</v>
          </cell>
        </row>
        <row r="3">
          <cell r="C3" t="str">
            <v>加班</v>
          </cell>
        </row>
        <row r="3">
          <cell r="AF3">
            <v>2</v>
          </cell>
          <cell r="AG3">
            <v>3</v>
          </cell>
        </row>
        <row r="4">
          <cell r="A4" t="str">
            <v>陈洪义</v>
          </cell>
          <cell r="B4" t="str">
            <v>焊接</v>
          </cell>
          <cell r="C4" t="str">
            <v>上午</v>
          </cell>
        </row>
        <row r="4">
          <cell r="AG4">
            <v>4</v>
          </cell>
        </row>
        <row r="4">
          <cell r="AI4">
            <v>1</v>
          </cell>
          <cell r="AJ4">
            <v>8</v>
          </cell>
          <cell r="AK4">
            <v>3</v>
          </cell>
          <cell r="AL4">
            <v>0</v>
          </cell>
          <cell r="AM4">
            <v>11</v>
          </cell>
        </row>
        <row r="5">
          <cell r="C5" t="str">
            <v>下午</v>
          </cell>
        </row>
        <row r="5">
          <cell r="AG5">
            <v>4</v>
          </cell>
        </row>
        <row r="6">
          <cell r="C6" t="str">
            <v>加班</v>
          </cell>
        </row>
        <row r="6">
          <cell r="AG6">
            <v>3</v>
          </cell>
        </row>
        <row r="7">
          <cell r="A7" t="str">
            <v>贾启磊</v>
          </cell>
          <cell r="B7" t="str">
            <v>焊接</v>
          </cell>
          <cell r="C7" t="str">
            <v>上午</v>
          </cell>
        </row>
        <row r="7">
          <cell r="AF7">
            <v>4</v>
          </cell>
          <cell r="AG7">
            <v>4</v>
          </cell>
        </row>
        <row r="7">
          <cell r="AI7">
            <v>2</v>
          </cell>
          <cell r="AJ7">
            <v>16</v>
          </cell>
          <cell r="AK7">
            <v>4</v>
          </cell>
          <cell r="AL7">
            <v>0</v>
          </cell>
          <cell r="AM7">
            <v>20</v>
          </cell>
        </row>
        <row r="8">
          <cell r="C8" t="str">
            <v>下午</v>
          </cell>
        </row>
        <row r="8">
          <cell r="AF8">
            <v>4</v>
          </cell>
          <cell r="AG8">
            <v>4</v>
          </cell>
        </row>
        <row r="9">
          <cell r="C9" t="str">
            <v>加班</v>
          </cell>
        </row>
        <row r="9">
          <cell r="AF9">
            <v>1</v>
          </cell>
          <cell r="AG9">
            <v>3</v>
          </cell>
        </row>
        <row r="10">
          <cell r="A10" t="str">
            <v>臧洪梅</v>
          </cell>
          <cell r="B10" t="str">
            <v>冲压</v>
          </cell>
          <cell r="C10" t="str">
            <v>上午</v>
          </cell>
        </row>
        <row r="10">
          <cell r="AF10">
            <v>4</v>
          </cell>
          <cell r="AG10">
            <v>4</v>
          </cell>
        </row>
        <row r="10">
          <cell r="AI10">
            <v>2</v>
          </cell>
          <cell r="AJ10">
            <v>16</v>
          </cell>
          <cell r="AK10">
            <v>4</v>
          </cell>
          <cell r="AL10">
            <v>0</v>
          </cell>
          <cell r="AM10">
            <v>20</v>
          </cell>
        </row>
        <row r="11">
          <cell r="C11" t="str">
            <v>下午</v>
          </cell>
        </row>
        <row r="11">
          <cell r="AF11">
            <v>4</v>
          </cell>
          <cell r="AG11">
            <v>4</v>
          </cell>
        </row>
        <row r="12">
          <cell r="C12" t="str">
            <v>加班</v>
          </cell>
        </row>
        <row r="12">
          <cell r="AF12">
            <v>2</v>
          </cell>
          <cell r="AG12">
            <v>2</v>
          </cell>
        </row>
        <row r="13">
          <cell r="A13" t="str">
            <v>韩振芝</v>
          </cell>
          <cell r="B13" t="str">
            <v>冲压</v>
          </cell>
          <cell r="C13" t="str">
            <v>上午</v>
          </cell>
        </row>
        <row r="13">
          <cell r="AF13">
            <v>4</v>
          </cell>
          <cell r="AG13">
            <v>4</v>
          </cell>
        </row>
        <row r="13">
          <cell r="AI13">
            <v>2</v>
          </cell>
          <cell r="AJ13">
            <v>16</v>
          </cell>
          <cell r="AK13">
            <v>4</v>
          </cell>
          <cell r="AL13">
            <v>0</v>
          </cell>
          <cell r="AM13">
            <v>20</v>
          </cell>
        </row>
        <row r="14">
          <cell r="C14" t="str">
            <v>下午</v>
          </cell>
        </row>
        <row r="14">
          <cell r="AF14">
            <v>4</v>
          </cell>
          <cell r="AG14">
            <v>4</v>
          </cell>
        </row>
        <row r="15">
          <cell r="C15" t="str">
            <v>加班</v>
          </cell>
        </row>
        <row r="15">
          <cell r="AF15">
            <v>2</v>
          </cell>
          <cell r="AG15">
            <v>2</v>
          </cell>
        </row>
        <row r="16">
          <cell r="A16" t="str">
            <v>何香溯</v>
          </cell>
          <cell r="B16" t="str">
            <v>骨架</v>
          </cell>
          <cell r="C16" t="str">
            <v>上午</v>
          </cell>
        </row>
        <row r="16">
          <cell r="AF16">
            <v>4</v>
          </cell>
          <cell r="AG16">
            <v>4</v>
          </cell>
        </row>
        <row r="16">
          <cell r="AI16">
            <v>2</v>
          </cell>
          <cell r="AJ16">
            <v>16</v>
          </cell>
          <cell r="AK16">
            <v>3.5</v>
          </cell>
          <cell r="AL16">
            <v>0</v>
          </cell>
          <cell r="AM16">
            <v>19.5</v>
          </cell>
        </row>
        <row r="17">
          <cell r="C17" t="str">
            <v>下午</v>
          </cell>
        </row>
        <row r="17">
          <cell r="AF17">
            <v>4</v>
          </cell>
          <cell r="AG17">
            <v>4</v>
          </cell>
        </row>
        <row r="18">
          <cell r="C18" t="str">
            <v>加班</v>
          </cell>
        </row>
        <row r="18">
          <cell r="AF18">
            <v>0.5</v>
          </cell>
          <cell r="AG18">
            <v>3</v>
          </cell>
        </row>
        <row r="19">
          <cell r="A19" t="str">
            <v>张风艳</v>
          </cell>
          <cell r="B19" t="str">
            <v>骨架</v>
          </cell>
          <cell r="C19" t="str">
            <v>上午</v>
          </cell>
        </row>
        <row r="19">
          <cell r="AF19">
            <v>4</v>
          </cell>
          <cell r="AG19">
            <v>4</v>
          </cell>
        </row>
        <row r="19">
          <cell r="AI19">
            <v>2</v>
          </cell>
          <cell r="AJ19">
            <v>16</v>
          </cell>
          <cell r="AK19">
            <v>3.5</v>
          </cell>
          <cell r="AL19">
            <v>0</v>
          </cell>
          <cell r="AM19">
            <v>19.5</v>
          </cell>
        </row>
        <row r="20">
          <cell r="C20" t="str">
            <v>下午</v>
          </cell>
        </row>
        <row r="20">
          <cell r="AF20">
            <v>4</v>
          </cell>
          <cell r="AG20">
            <v>4</v>
          </cell>
        </row>
        <row r="21">
          <cell r="C21" t="str">
            <v>加班</v>
          </cell>
        </row>
        <row r="21">
          <cell r="AF21">
            <v>0.5</v>
          </cell>
          <cell r="AG21">
            <v>3</v>
          </cell>
        </row>
        <row r="22">
          <cell r="A22" t="str">
            <v>张洪亮</v>
          </cell>
          <cell r="B22" t="str">
            <v>骨架</v>
          </cell>
          <cell r="C22" t="str">
            <v>上午</v>
          </cell>
        </row>
        <row r="22">
          <cell r="AF22">
            <v>4</v>
          </cell>
          <cell r="AG22">
            <v>4</v>
          </cell>
        </row>
        <row r="22">
          <cell r="AI22">
            <v>2</v>
          </cell>
          <cell r="AJ22">
            <v>16</v>
          </cell>
          <cell r="AK22">
            <v>3.5</v>
          </cell>
          <cell r="AL22">
            <v>0</v>
          </cell>
          <cell r="AM22">
            <v>19.5</v>
          </cell>
        </row>
        <row r="23">
          <cell r="C23" t="str">
            <v>下午</v>
          </cell>
        </row>
        <row r="23">
          <cell r="AF23">
            <v>4</v>
          </cell>
          <cell r="AG23">
            <v>4</v>
          </cell>
        </row>
        <row r="24">
          <cell r="C24" t="str">
            <v>加班</v>
          </cell>
        </row>
        <row r="24">
          <cell r="AF24">
            <v>0.5</v>
          </cell>
          <cell r="AG24">
            <v>3</v>
          </cell>
        </row>
        <row r="25">
          <cell r="A25" t="str">
            <v>张成义</v>
          </cell>
          <cell r="B25" t="str">
            <v>骨架</v>
          </cell>
          <cell r="C25" t="str">
            <v>上午</v>
          </cell>
        </row>
        <row r="25">
          <cell r="AF25">
            <v>4</v>
          </cell>
          <cell r="AG25">
            <v>4</v>
          </cell>
        </row>
        <row r="25">
          <cell r="AI25">
            <v>2</v>
          </cell>
          <cell r="AJ25">
            <v>16</v>
          </cell>
          <cell r="AK25">
            <v>3.5</v>
          </cell>
          <cell r="AL25">
            <v>0</v>
          </cell>
          <cell r="AM25">
            <v>19.5</v>
          </cell>
        </row>
        <row r="26">
          <cell r="C26" t="str">
            <v>下午</v>
          </cell>
        </row>
        <row r="26">
          <cell r="AF26">
            <v>4</v>
          </cell>
          <cell r="AG26">
            <v>4</v>
          </cell>
        </row>
        <row r="27">
          <cell r="C27" t="str">
            <v>加班</v>
          </cell>
        </row>
        <row r="27">
          <cell r="AF27">
            <v>0.5</v>
          </cell>
          <cell r="AG27">
            <v>3</v>
          </cell>
        </row>
        <row r="28">
          <cell r="A28" t="str">
            <v>张魁</v>
          </cell>
          <cell r="B28" t="str">
            <v>骨架</v>
          </cell>
          <cell r="C28" t="str">
            <v>上午</v>
          </cell>
        </row>
        <row r="28">
          <cell r="AF28">
            <v>4</v>
          </cell>
          <cell r="AG28">
            <v>4</v>
          </cell>
        </row>
        <row r="28">
          <cell r="AI28">
            <v>2</v>
          </cell>
          <cell r="AJ28">
            <v>16</v>
          </cell>
          <cell r="AK28">
            <v>3.5</v>
          </cell>
          <cell r="AL28">
            <v>0</v>
          </cell>
          <cell r="AM28">
            <v>19.5</v>
          </cell>
        </row>
        <row r="29">
          <cell r="C29" t="str">
            <v>下午</v>
          </cell>
        </row>
        <row r="29">
          <cell r="AF29">
            <v>4</v>
          </cell>
          <cell r="AG29">
            <v>4</v>
          </cell>
        </row>
        <row r="30">
          <cell r="C30" t="str">
            <v>加班</v>
          </cell>
        </row>
        <row r="30">
          <cell r="AF30">
            <v>0.5</v>
          </cell>
          <cell r="AG30">
            <v>3</v>
          </cell>
        </row>
        <row r="31">
          <cell r="A31" t="str">
            <v>刘军</v>
          </cell>
          <cell r="B31" t="str">
            <v>骨架</v>
          </cell>
          <cell r="C31" t="str">
            <v>上午</v>
          </cell>
        </row>
        <row r="31">
          <cell r="AG31">
            <v>4</v>
          </cell>
        </row>
        <row r="31">
          <cell r="AI31">
            <v>1</v>
          </cell>
          <cell r="AJ31">
            <v>8</v>
          </cell>
          <cell r="AK31">
            <v>3</v>
          </cell>
          <cell r="AL31">
            <v>0</v>
          </cell>
          <cell r="AM31">
            <v>11</v>
          </cell>
        </row>
        <row r="32">
          <cell r="C32" t="str">
            <v>下午</v>
          </cell>
        </row>
        <row r="32">
          <cell r="AG32">
            <v>4</v>
          </cell>
        </row>
        <row r="33">
          <cell r="C33" t="str">
            <v>加班</v>
          </cell>
        </row>
        <row r="33">
          <cell r="AG33">
            <v>3</v>
          </cell>
        </row>
        <row r="34">
          <cell r="A34" t="str">
            <v>冯书生</v>
          </cell>
          <cell r="B34" t="str">
            <v>骨架</v>
          </cell>
          <cell r="C34" t="str">
            <v>上午</v>
          </cell>
        </row>
        <row r="34">
          <cell r="AG34">
            <v>4</v>
          </cell>
        </row>
        <row r="34">
          <cell r="AI34">
            <v>1</v>
          </cell>
          <cell r="AJ34">
            <v>8</v>
          </cell>
          <cell r="AK34">
            <v>3</v>
          </cell>
          <cell r="AL34">
            <v>0</v>
          </cell>
          <cell r="AM34">
            <v>11</v>
          </cell>
        </row>
        <row r="35">
          <cell r="C35" t="str">
            <v>下午</v>
          </cell>
        </row>
        <row r="35">
          <cell r="AG35">
            <v>4</v>
          </cell>
        </row>
        <row r="36">
          <cell r="C36" t="str">
            <v>加班</v>
          </cell>
        </row>
        <row r="36">
          <cell r="AG36">
            <v>3</v>
          </cell>
        </row>
        <row r="37">
          <cell r="A37" t="str">
            <v>梁秀文</v>
          </cell>
          <cell r="B37" t="str">
            <v>骨架</v>
          </cell>
          <cell r="C37" t="str">
            <v>上午</v>
          </cell>
        </row>
        <row r="37">
          <cell r="AG37">
            <v>4</v>
          </cell>
        </row>
        <row r="37">
          <cell r="AI37">
            <v>1</v>
          </cell>
          <cell r="AJ37">
            <v>8</v>
          </cell>
          <cell r="AK37">
            <v>3</v>
          </cell>
          <cell r="AL37">
            <v>0</v>
          </cell>
          <cell r="AM37">
            <v>11</v>
          </cell>
        </row>
        <row r="38">
          <cell r="C38" t="str">
            <v>下午</v>
          </cell>
        </row>
        <row r="38">
          <cell r="AG38">
            <v>4</v>
          </cell>
        </row>
        <row r="39">
          <cell r="C39" t="str">
            <v>加班</v>
          </cell>
        </row>
        <row r="39">
          <cell r="AG39">
            <v>3</v>
          </cell>
        </row>
        <row r="40">
          <cell r="A40" t="str">
            <v>马伟业</v>
          </cell>
          <cell r="B40" t="str">
            <v>重卡</v>
          </cell>
          <cell r="C40" t="str">
            <v>上午</v>
          </cell>
        </row>
        <row r="40">
          <cell r="AF40">
            <v>4</v>
          </cell>
          <cell r="AG40">
            <v>4</v>
          </cell>
        </row>
        <row r="40">
          <cell r="AI40">
            <v>2</v>
          </cell>
          <cell r="AJ40">
            <v>16</v>
          </cell>
          <cell r="AK40">
            <v>10</v>
          </cell>
          <cell r="AL40">
            <v>0</v>
          </cell>
          <cell r="AM40">
            <v>26</v>
          </cell>
        </row>
        <row r="41">
          <cell r="C41" t="str">
            <v>下午</v>
          </cell>
        </row>
        <row r="41">
          <cell r="AF41">
            <v>4</v>
          </cell>
          <cell r="AG41">
            <v>4</v>
          </cell>
        </row>
        <row r="42">
          <cell r="C42" t="str">
            <v>加班</v>
          </cell>
        </row>
        <row r="42">
          <cell r="AF42">
            <v>4</v>
          </cell>
          <cell r="AG42">
            <v>6</v>
          </cell>
        </row>
        <row r="43">
          <cell r="A43" t="str">
            <v>石家林</v>
          </cell>
        </row>
        <row r="43">
          <cell r="C43" t="str">
            <v>上午</v>
          </cell>
        </row>
        <row r="43">
          <cell r="AG43">
            <v>4</v>
          </cell>
        </row>
        <row r="43">
          <cell r="AI43">
            <v>1</v>
          </cell>
          <cell r="AJ43">
            <v>8</v>
          </cell>
          <cell r="AK43">
            <v>5</v>
          </cell>
          <cell r="AL43">
            <v>0</v>
          </cell>
          <cell r="AM43">
            <v>13</v>
          </cell>
        </row>
        <row r="44">
          <cell r="C44" t="str">
            <v>下午</v>
          </cell>
        </row>
        <row r="44">
          <cell r="AG44">
            <v>4</v>
          </cell>
        </row>
        <row r="45">
          <cell r="C45" t="str">
            <v>加班</v>
          </cell>
        </row>
        <row r="45">
          <cell r="AG45">
            <v>5</v>
          </cell>
        </row>
      </sheetData>
      <sheetData sheetId="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4503.5682638889" refreshedBy="MuQun" recordCount="15">
  <cacheSource type="worksheet">
    <worksheetSource ref="A1:C1048576" sheet="分类"/>
  </cacheSource>
  <cacheFields count="3">
    <cacheField name="车间" numFmtId="0">
      <sharedItems containsBlank="1" count="4">
        <s v="喷涂车间"/>
        <s v="注塑车间"/>
        <s v="组装车间"/>
        <m/>
      </sharedItems>
    </cacheField>
    <cacheField name="姓名" numFmtId="0">
      <sharedItems containsBlank="1" count="15">
        <s v="卢静"/>
        <s v="张立芹"/>
        <s v="田淑娟"/>
        <s v="杨琴丽"/>
        <s v="张俊平"/>
        <s v="王保田"/>
        <s v="刘双"/>
        <s v="张伟1"/>
        <s v="赵梅煜"/>
        <s v="时晓冲"/>
        <s v="张伟2"/>
        <s v="滕志鹏"/>
        <s v="左之正"/>
        <s v="李烽杰"/>
        <m/>
      </sharedItems>
    </cacheField>
    <cacheField name="工资合计" numFmtId="0">
      <sharedItems containsString="0" containsBlank="1" containsNumber="1" minValue="0" maxValue="5135.4" count="13">
        <n v="4792.4"/>
        <n v="2996.4"/>
        <n v="3957"/>
        <n v="5135.4"/>
        <n v="4959.8"/>
        <n v="4725.4"/>
        <n v="4272.6"/>
        <n v="3198"/>
        <n v="4707.4"/>
        <n v="3755.4"/>
        <n v="2728.6"/>
        <n v="2069.9"/>
        <m/>
      </sharedItems>
    </cacheField>
  </cacheFields>
</pivotCacheDefinition>
</file>

<file path=xl/pivotCache/pivotCacheRecords1.xml><?xml version="1.0" encoding="utf-8"?>
<pivotCacheRecords xmlns="http://schemas.openxmlformats.org/spreadsheetml/2006/main" xmlns:r="http://schemas.openxmlformats.org/officeDocument/2006/relationships" count="15">
  <r>
    <x v="0"/>
    <x v="0"/>
    <x v="0"/>
  </r>
  <r>
    <x v="0"/>
    <x v="1"/>
    <x v="1"/>
  </r>
  <r>
    <x v="0"/>
    <x v="2"/>
    <x v="2"/>
  </r>
  <r>
    <x v="0"/>
    <x v="3"/>
    <x v="3"/>
  </r>
  <r>
    <x v="0"/>
    <x v="4"/>
    <x v="3"/>
  </r>
  <r>
    <x v="1"/>
    <x v="5"/>
    <x v="4"/>
  </r>
  <r>
    <x v="0"/>
    <x v="6"/>
    <x v="5"/>
  </r>
  <r>
    <x v="0"/>
    <x v="7"/>
    <x v="5"/>
  </r>
  <r>
    <x v="0"/>
    <x v="8"/>
    <x v="6"/>
  </r>
  <r>
    <x v="1"/>
    <x v="9"/>
    <x v="7"/>
  </r>
  <r>
    <x v="0"/>
    <x v="10"/>
    <x v="8"/>
  </r>
  <r>
    <x v="0"/>
    <x v="11"/>
    <x v="9"/>
  </r>
  <r>
    <x v="2"/>
    <x v="12"/>
    <x v="10"/>
  </r>
  <r>
    <x v="0"/>
    <x v="13"/>
    <x v="11"/>
  </r>
  <r>
    <x v="3"/>
    <x v="14"/>
    <x v="1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E12:F17" firstHeaderRow="1" firstDataRow="1" firstDataCol="1"/>
  <pivotFields count="3">
    <pivotField axis="axisRow" compact="0" showAll="0">
      <items count="5">
        <item x="0"/>
        <item x="1"/>
        <item x="2"/>
        <item x="3"/>
        <item t="default"/>
      </items>
    </pivotField>
    <pivotField compact="0" showAll="0"/>
    <pivotField dataField="1" compact="0" showAll="0">
      <items count="14">
        <item x="12"/>
        <item x="0"/>
        <item x="1"/>
        <item x="2"/>
        <item x="3"/>
        <item x="4"/>
        <item x="5"/>
        <item x="6"/>
        <item x="7"/>
        <item x="8"/>
        <item x="9"/>
        <item x="10"/>
        <item x="11"/>
        <item t="default"/>
      </items>
    </pivotField>
  </pivotFields>
  <rowFields count="1">
    <field x="0"/>
  </rowFields>
  <rowItems count="5">
    <i>
      <x/>
    </i>
    <i>
      <x v="1"/>
    </i>
    <i>
      <x v="2"/>
    </i>
    <i>
      <x v="3"/>
    </i>
    <i t="grand">
      <x/>
    </i>
  </rowItems>
  <colItems count="1">
    <i/>
  </colItems>
  <dataFields count="1">
    <dataField name="求和项:工资合计" fld="2" baseField="0" baseItem="0"/>
  </dataField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9" Type="http://schemas.openxmlformats.org/officeDocument/2006/relationships/ctrlProp" Target="../ctrlProps/ctrlProp7.xml"/><Relationship Id="rId8" Type="http://schemas.openxmlformats.org/officeDocument/2006/relationships/ctrlProp" Target="../ctrlProps/ctrlProp6.xml"/><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3" Type="http://schemas.openxmlformats.org/officeDocument/2006/relationships/ctrlProp" Target="../ctrlProps/ctrlProp11.xml"/><Relationship Id="rId12" Type="http://schemas.openxmlformats.org/officeDocument/2006/relationships/ctrlProp" Target="../ctrlProps/ctrlProp10.xml"/><Relationship Id="rId11" Type="http://schemas.openxmlformats.org/officeDocument/2006/relationships/ctrlProp" Target="../ctrlProps/ctrlProp9.xml"/><Relationship Id="rId10" Type="http://schemas.openxmlformats.org/officeDocument/2006/relationships/ctrlProp" Target="../ctrlProps/ctrlProp8.xml"/><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2"/>
  <sheetViews>
    <sheetView workbookViewId="0">
      <selection activeCell="B30" sqref="B30"/>
    </sheetView>
  </sheetViews>
  <sheetFormatPr defaultColWidth="9" defaultRowHeight="18" customHeight="1"/>
  <cols>
    <col min="1" max="1" width="4.5" style="18" customWidth="1"/>
    <col min="2" max="2" width="8.875" style="18"/>
    <col min="3" max="3" width="17.25" style="18"/>
    <col min="4" max="4" width="10.875" style="90" customWidth="1"/>
    <col min="5" max="7" width="8.375" style="18" customWidth="1"/>
    <col min="8" max="8" width="9.375" style="18" customWidth="1"/>
    <col min="9" max="9" width="8.375" style="18" customWidth="1"/>
    <col min="10" max="10" width="6.875" style="18" customWidth="1"/>
    <col min="11" max="11" width="8.375" style="18" customWidth="1"/>
    <col min="12" max="12" width="9.375" style="18" customWidth="1"/>
    <col min="13" max="13" width="8.875" style="18" customWidth="1"/>
    <col min="14" max="14" width="9.625" style="18" customWidth="1"/>
    <col min="15" max="15" width="14" style="18" customWidth="1"/>
    <col min="16" max="16" width="9" style="18"/>
    <col min="17" max="18" width="8.875" style="18"/>
    <col min="19" max="19" width="5.125" style="18"/>
    <col min="20" max="27" width="10.875" style="18"/>
    <col min="28" max="28" width="5.125" style="18"/>
    <col min="29" max="16384" width="9" style="18"/>
  </cols>
  <sheetData>
    <row r="1" s="88" customFormat="1" customHeight="1" spans="1:15">
      <c r="A1" s="19" t="s">
        <v>0</v>
      </c>
      <c r="B1" s="19" t="s">
        <v>1</v>
      </c>
      <c r="C1" s="19" t="s">
        <v>2</v>
      </c>
      <c r="D1" s="91" t="s">
        <v>3</v>
      </c>
      <c r="E1" s="19" t="s">
        <v>4</v>
      </c>
      <c r="F1" s="19" t="s">
        <v>5</v>
      </c>
      <c r="G1" s="19" t="s">
        <v>6</v>
      </c>
      <c r="H1" s="19" t="s">
        <v>7</v>
      </c>
      <c r="I1" s="19" t="s">
        <v>8</v>
      </c>
      <c r="J1" s="19" t="s">
        <v>9</v>
      </c>
      <c r="K1" s="19" t="s">
        <v>10</v>
      </c>
      <c r="L1" s="19" t="s">
        <v>11</v>
      </c>
      <c r="M1" s="19" t="s">
        <v>12</v>
      </c>
      <c r="N1" s="19" t="s">
        <v>13</v>
      </c>
      <c r="O1" s="19" t="s">
        <v>14</v>
      </c>
    </row>
    <row r="2" s="18" customFormat="1" customHeight="1" spans="1:15">
      <c r="A2" s="21">
        <f>ROW()-1</f>
        <v>1</v>
      </c>
      <c r="B2" s="20" t="s">
        <v>15</v>
      </c>
      <c r="C2" s="20" t="s">
        <v>16</v>
      </c>
      <c r="D2" s="92">
        <v>43637</v>
      </c>
      <c r="E2" s="93">
        <f>VLOOKUP(C2,[6]生产考勤!$B$5:$AK$199,34,0)</f>
        <v>26</v>
      </c>
      <c r="F2" s="93">
        <f>VLOOKUP(C2,[6]生产考勤!$B$5:$AL$199,37,0)</f>
        <v>300.5</v>
      </c>
      <c r="G2" s="94">
        <v>18</v>
      </c>
      <c r="H2" s="21">
        <v>0</v>
      </c>
      <c r="I2" s="21" t="str">
        <f>IFERROR(VLOOKUP(B2,其他!A:C,3,0),"0")</f>
        <v>0</v>
      </c>
      <c r="J2" s="21">
        <f>IFERROR(VLOOKUP(C2,其他!B:D,3,0),"0")</f>
        <v>20</v>
      </c>
      <c r="K2" s="21"/>
      <c r="L2" s="21">
        <f>H2*15+(F2-H2-I2)*G2+I2*18*80%+J2+K2</f>
        <v>5429</v>
      </c>
      <c r="M2" s="21">
        <f t="shared" ref="M2:M20" si="0">E2*5</f>
        <v>130</v>
      </c>
      <c r="N2" s="21">
        <f t="shared" ref="N2:N20" si="1">L2+M2</f>
        <v>5559</v>
      </c>
      <c r="O2" s="31" t="s">
        <v>17</v>
      </c>
    </row>
    <row r="3" s="18" customFormat="1" customHeight="1" spans="1:15">
      <c r="A3" s="21">
        <f t="shared" ref="A3:A16" si="2">ROW()-1</f>
        <v>2</v>
      </c>
      <c r="B3" s="20" t="s">
        <v>15</v>
      </c>
      <c r="C3" s="20" t="s">
        <v>18</v>
      </c>
      <c r="D3" s="92">
        <v>43641</v>
      </c>
      <c r="E3" s="93">
        <f>VLOOKUP(C3,[6]生产考勤!$B$5:$AK$199,34,0)</f>
        <v>21.5</v>
      </c>
      <c r="F3" s="93">
        <f>VLOOKUP(C3,[6]生产考勤!$B$5:$AL$199,37,0)</f>
        <v>277</v>
      </c>
      <c r="G3" s="94">
        <v>18</v>
      </c>
      <c r="H3" s="21">
        <v>0</v>
      </c>
      <c r="I3" s="21" t="str">
        <f>IFERROR(VLOOKUP(B3,其他!A:C,3,0),"0")</f>
        <v>0</v>
      </c>
      <c r="J3" s="21">
        <f>IFERROR(VLOOKUP(C3,其他!B:D,3,0),"0")</f>
        <v>20</v>
      </c>
      <c r="K3" s="21"/>
      <c r="L3" s="21">
        <f t="shared" ref="L3:L15" si="3">H3*15+(F3-H3-I3)*G3+I3*18*80%+J3+K3</f>
        <v>5006</v>
      </c>
      <c r="M3" s="21">
        <f t="shared" si="0"/>
        <v>107.5</v>
      </c>
      <c r="N3" s="21">
        <f t="shared" si="1"/>
        <v>5113.5</v>
      </c>
      <c r="O3" s="31" t="s">
        <v>17</v>
      </c>
    </row>
    <row r="4" s="18" customFormat="1" customHeight="1" spans="1:15">
      <c r="A4" s="21">
        <f t="shared" si="2"/>
        <v>3</v>
      </c>
      <c r="B4" s="20" t="s">
        <v>15</v>
      </c>
      <c r="C4" s="20" t="s">
        <v>19</v>
      </c>
      <c r="D4" s="92">
        <v>43720</v>
      </c>
      <c r="E4" s="93">
        <f>VLOOKUP(C4,[6]生产考勤!$B$5:$AK$199,34,0)</f>
        <v>26.5</v>
      </c>
      <c r="F4" s="93">
        <f>VLOOKUP(C4,[6]生产考勤!$B$5:$AL$199,37,0)</f>
        <v>310</v>
      </c>
      <c r="G4" s="94">
        <v>18</v>
      </c>
      <c r="H4" s="21">
        <v>0</v>
      </c>
      <c r="I4" s="21" t="str">
        <f>IFERROR(VLOOKUP(B4,其他!A:C,3,0),"0")</f>
        <v>0</v>
      </c>
      <c r="J4" s="21">
        <f>IFERROR(VLOOKUP(C4,其他!B:D,3,0),"0")</f>
        <v>20</v>
      </c>
      <c r="K4" s="21"/>
      <c r="L4" s="21">
        <f t="shared" si="3"/>
        <v>5600</v>
      </c>
      <c r="M4" s="21">
        <f t="shared" si="0"/>
        <v>132.5</v>
      </c>
      <c r="N4" s="21">
        <f t="shared" si="1"/>
        <v>5732.5</v>
      </c>
      <c r="O4" s="31" t="s">
        <v>17</v>
      </c>
    </row>
    <row r="5" s="18" customFormat="1" customHeight="1" spans="1:15">
      <c r="A5" s="21">
        <f t="shared" si="2"/>
        <v>4</v>
      </c>
      <c r="B5" s="20" t="s">
        <v>15</v>
      </c>
      <c r="C5" s="20" t="s">
        <v>20</v>
      </c>
      <c r="D5" s="92">
        <v>43720</v>
      </c>
      <c r="E5" s="93">
        <f>VLOOKUP(C5,[6]生产考勤!$B$5:$AK$199,34,0)</f>
        <v>26</v>
      </c>
      <c r="F5" s="93">
        <f>VLOOKUP(C5,[6]生产考勤!$B$5:$AL$199,37,0)</f>
        <v>307.5</v>
      </c>
      <c r="G5" s="94">
        <v>18</v>
      </c>
      <c r="H5" s="21">
        <v>0</v>
      </c>
      <c r="I5" s="21" t="str">
        <f>IFERROR(VLOOKUP(B5,其他!A:C,3,0),"0")</f>
        <v>0</v>
      </c>
      <c r="J5" s="21" t="str">
        <f>IFERROR(VLOOKUP(C5,其他!B:D,3,0),"0")</f>
        <v>0</v>
      </c>
      <c r="K5" s="21"/>
      <c r="L5" s="21">
        <f t="shared" si="3"/>
        <v>5535</v>
      </c>
      <c r="M5" s="21">
        <f t="shared" si="0"/>
        <v>130</v>
      </c>
      <c r="N5" s="21">
        <f t="shared" si="1"/>
        <v>5665</v>
      </c>
      <c r="O5" s="31"/>
    </row>
    <row r="6" s="18" customFormat="1" customHeight="1" spans="1:15">
      <c r="A6" s="21">
        <f t="shared" si="2"/>
        <v>5</v>
      </c>
      <c r="B6" s="20" t="s">
        <v>15</v>
      </c>
      <c r="C6" s="20" t="s">
        <v>21</v>
      </c>
      <c r="D6" s="92">
        <v>43720</v>
      </c>
      <c r="E6" s="93">
        <f>VLOOKUP(C6,[6]生产考勤!$B$5:$AK$199,34,0)</f>
        <v>26.5</v>
      </c>
      <c r="F6" s="93">
        <f>VLOOKUP(C6,[6]生产考勤!$B$5:$AL$199,37,0)</f>
        <v>316</v>
      </c>
      <c r="G6" s="94">
        <v>18</v>
      </c>
      <c r="H6" s="21">
        <v>0</v>
      </c>
      <c r="I6" s="21" t="str">
        <f>IFERROR(VLOOKUP(B6,其他!A:C,3,0),"0")</f>
        <v>0</v>
      </c>
      <c r="J6" s="21">
        <f>IFERROR(VLOOKUP(C6,其他!B:D,3,0),"0")</f>
        <v>20</v>
      </c>
      <c r="K6" s="21"/>
      <c r="L6" s="21">
        <f t="shared" si="3"/>
        <v>5708</v>
      </c>
      <c r="M6" s="21">
        <f t="shared" si="0"/>
        <v>132.5</v>
      </c>
      <c r="N6" s="21">
        <f t="shared" si="1"/>
        <v>5840.5</v>
      </c>
      <c r="O6" s="31" t="s">
        <v>17</v>
      </c>
    </row>
    <row r="7" s="18" customFormat="1" customHeight="1" spans="1:15">
      <c r="A7" s="21">
        <f t="shared" si="2"/>
        <v>6</v>
      </c>
      <c r="B7" s="20" t="s">
        <v>22</v>
      </c>
      <c r="C7" s="20" t="s">
        <v>23</v>
      </c>
      <c r="D7" s="92">
        <v>43737</v>
      </c>
      <c r="E7" s="93">
        <f>VLOOKUP(C7,[6]生产考勤!$B$5:$AK$199,34,0)</f>
        <v>27</v>
      </c>
      <c r="F7" s="93">
        <f>VLOOKUP(C7,[6]生产考勤!$B$5:$AL$199,37,0)</f>
        <v>295</v>
      </c>
      <c r="G7" s="94">
        <v>18</v>
      </c>
      <c r="H7" s="21">
        <v>0</v>
      </c>
      <c r="I7" s="21" t="str">
        <f>IFERROR(VLOOKUP(B7,其他!A:C,3,0),"0")</f>
        <v>0</v>
      </c>
      <c r="J7" s="21">
        <f>IFERROR(VLOOKUP(C7,其他!B:D,3,0),"0")</f>
        <v>-45.45</v>
      </c>
      <c r="K7" s="21"/>
      <c r="L7" s="21">
        <f t="shared" si="3"/>
        <v>5264.55</v>
      </c>
      <c r="M7" s="21">
        <f t="shared" si="0"/>
        <v>135</v>
      </c>
      <c r="N7" s="21">
        <f t="shared" si="1"/>
        <v>5399.55</v>
      </c>
      <c r="O7" s="31" t="s">
        <v>24</v>
      </c>
    </row>
    <row r="8" s="18" customFormat="1" customHeight="1" spans="1:15">
      <c r="A8" s="21">
        <f t="shared" si="2"/>
        <v>7</v>
      </c>
      <c r="B8" s="20" t="s">
        <v>15</v>
      </c>
      <c r="C8" s="20" t="s">
        <v>25</v>
      </c>
      <c r="D8" s="92">
        <v>43885</v>
      </c>
      <c r="E8" s="93">
        <f>VLOOKUP(C8,[6]生产考勤!$B$5:$AK$199,34,0)</f>
        <v>26</v>
      </c>
      <c r="F8" s="93">
        <f>VLOOKUP(C8,[6]生产考勤!$B$5:$AL$199,37,0)</f>
        <v>271.5</v>
      </c>
      <c r="G8" s="94">
        <v>18</v>
      </c>
      <c r="H8" s="21">
        <v>0</v>
      </c>
      <c r="I8" s="21" t="str">
        <f>IFERROR(VLOOKUP(B8,其他!A:C,3,0),"0")</f>
        <v>0</v>
      </c>
      <c r="J8" s="21">
        <f>IFERROR(VLOOKUP(C8,其他!B:D,3,0),"0")</f>
        <v>20</v>
      </c>
      <c r="K8" s="21"/>
      <c r="L8" s="21">
        <f t="shared" si="3"/>
        <v>4907</v>
      </c>
      <c r="M8" s="21">
        <f t="shared" si="0"/>
        <v>130</v>
      </c>
      <c r="N8" s="21">
        <f t="shared" si="1"/>
        <v>5037</v>
      </c>
      <c r="O8" s="31" t="s">
        <v>17</v>
      </c>
    </row>
    <row r="9" s="18" customFormat="1" customHeight="1" spans="1:16">
      <c r="A9" s="21">
        <f t="shared" si="2"/>
        <v>8</v>
      </c>
      <c r="B9" s="20" t="s">
        <v>15</v>
      </c>
      <c r="C9" s="20" t="s">
        <v>26</v>
      </c>
      <c r="D9" s="92">
        <v>43886</v>
      </c>
      <c r="E9" s="93">
        <v>26</v>
      </c>
      <c r="F9" s="93">
        <v>278</v>
      </c>
      <c r="G9" s="94">
        <v>18</v>
      </c>
      <c r="H9" s="21">
        <v>0</v>
      </c>
      <c r="I9" s="21" t="str">
        <f>IFERROR(VLOOKUP(B9,其他!A:C,3,0),"0")</f>
        <v>0</v>
      </c>
      <c r="J9" s="21">
        <f>IFERROR(VLOOKUP(C9,其他!B:D,3,0),"0")</f>
        <v>20</v>
      </c>
      <c r="K9" s="21"/>
      <c r="L9" s="21">
        <f t="shared" si="3"/>
        <v>5024</v>
      </c>
      <c r="M9" s="21">
        <f t="shared" si="0"/>
        <v>130</v>
      </c>
      <c r="N9" s="21">
        <f t="shared" si="1"/>
        <v>5154</v>
      </c>
      <c r="O9" s="31" t="s">
        <v>17</v>
      </c>
      <c r="P9" s="18" t="s">
        <v>27</v>
      </c>
    </row>
    <row r="10" s="18" customFormat="1" customHeight="1" spans="1:15">
      <c r="A10" s="21">
        <f t="shared" si="2"/>
        <v>9</v>
      </c>
      <c r="B10" s="20" t="s">
        <v>15</v>
      </c>
      <c r="C10" s="20" t="s">
        <v>28</v>
      </c>
      <c r="D10" s="92">
        <v>44123</v>
      </c>
      <c r="E10" s="93">
        <f>VLOOKUP(C10,[6]生产考勤!$B$5:$AK$199,34,0)</f>
        <v>27.5</v>
      </c>
      <c r="F10" s="93">
        <f>VLOOKUP(C10,[6]生产考勤!$B$5:$AL$199,37,0)</f>
        <v>284</v>
      </c>
      <c r="G10" s="94">
        <v>18</v>
      </c>
      <c r="H10" s="21">
        <v>0</v>
      </c>
      <c r="I10" s="21" t="str">
        <f>IFERROR(VLOOKUP(B10,其他!A:C,3,0),"0")</f>
        <v>0</v>
      </c>
      <c r="J10" s="21" t="str">
        <f>IFERROR(VLOOKUP(C10,其他!B:D,3,0),"0")</f>
        <v>0</v>
      </c>
      <c r="K10" s="21"/>
      <c r="L10" s="21">
        <f t="shared" si="3"/>
        <v>5112</v>
      </c>
      <c r="M10" s="21">
        <f t="shared" si="0"/>
        <v>137.5</v>
      </c>
      <c r="N10" s="21">
        <f t="shared" si="1"/>
        <v>5249.5</v>
      </c>
      <c r="O10" s="31"/>
    </row>
    <row r="11" s="18" customFormat="1" customHeight="1" spans="1:15">
      <c r="A11" s="21">
        <f t="shared" si="2"/>
        <v>10</v>
      </c>
      <c r="B11" s="20" t="s">
        <v>22</v>
      </c>
      <c r="C11" s="20" t="s">
        <v>29</v>
      </c>
      <c r="D11" s="92">
        <v>44256</v>
      </c>
      <c r="E11" s="93">
        <f>VLOOKUP(C11,[6]生产考勤!$B$5:$AK$199,34,0)</f>
        <v>26</v>
      </c>
      <c r="F11" s="93">
        <f>VLOOKUP(C11,[6]生产考勤!$B$5:$AL$199,37,0)</f>
        <v>308</v>
      </c>
      <c r="G11" s="94">
        <v>18</v>
      </c>
      <c r="H11" s="21">
        <v>0</v>
      </c>
      <c r="I11" s="21" t="str">
        <f>IFERROR(VLOOKUP(B11,其他!A:C,3,0),"0")</f>
        <v>0</v>
      </c>
      <c r="J11" s="21">
        <f>IFERROR(VLOOKUP(C11,其他!B:D,3,0),"0")</f>
        <v>-45.45</v>
      </c>
      <c r="K11" s="21"/>
      <c r="L11" s="21">
        <f t="shared" si="3"/>
        <v>5498.55</v>
      </c>
      <c r="M11" s="21">
        <f t="shared" si="0"/>
        <v>130</v>
      </c>
      <c r="N11" s="21">
        <f t="shared" si="1"/>
        <v>5628.55</v>
      </c>
      <c r="O11" s="31" t="s">
        <v>24</v>
      </c>
    </row>
    <row r="12" s="18" customFormat="1" customHeight="1" spans="1:15">
      <c r="A12" s="21">
        <f t="shared" si="2"/>
        <v>11</v>
      </c>
      <c r="B12" s="20" t="s">
        <v>15</v>
      </c>
      <c r="C12" s="20" t="s">
        <v>30</v>
      </c>
      <c r="D12" s="92">
        <v>44271</v>
      </c>
      <c r="E12" s="93">
        <v>28</v>
      </c>
      <c r="F12" s="93">
        <v>314.5</v>
      </c>
      <c r="G12" s="94">
        <v>18</v>
      </c>
      <c r="H12" s="21">
        <v>0</v>
      </c>
      <c r="I12" s="21" t="str">
        <f>IFERROR(VLOOKUP(B12,其他!A:C,3,0),"0")</f>
        <v>0</v>
      </c>
      <c r="J12" s="21" t="str">
        <f>IFERROR(VLOOKUP(C12,其他!B:D,3,0),"0")</f>
        <v>0</v>
      </c>
      <c r="K12" s="21"/>
      <c r="L12" s="21">
        <f t="shared" si="3"/>
        <v>5661</v>
      </c>
      <c r="M12" s="21">
        <f t="shared" si="0"/>
        <v>140</v>
      </c>
      <c r="N12" s="21">
        <f t="shared" si="1"/>
        <v>5801</v>
      </c>
      <c r="O12" s="31"/>
    </row>
    <row r="13" s="18" customFormat="1" customHeight="1" spans="1:15">
      <c r="A13" s="21">
        <f t="shared" si="2"/>
        <v>12</v>
      </c>
      <c r="B13" s="20" t="s">
        <v>15</v>
      </c>
      <c r="C13" s="20" t="s">
        <v>31</v>
      </c>
      <c r="D13" s="92">
        <v>44285</v>
      </c>
      <c r="E13" s="93">
        <f>VLOOKUP(C13,[6]生产考勤!$B$5:$AK$199,34,0)</f>
        <v>22.5</v>
      </c>
      <c r="F13" s="93">
        <f>VLOOKUP(C13,[6]生产考勤!$B$5:$AL$199,37,0)</f>
        <v>228.5</v>
      </c>
      <c r="G13" s="94">
        <v>18</v>
      </c>
      <c r="H13" s="21">
        <v>0</v>
      </c>
      <c r="I13" s="21" t="str">
        <f>IFERROR(VLOOKUP(B13,其他!A:C,3,0),"0")</f>
        <v>0</v>
      </c>
      <c r="J13" s="21" t="str">
        <f>IFERROR(VLOOKUP(C13,其他!B:D,3,0),"0")</f>
        <v>0</v>
      </c>
      <c r="K13" s="21"/>
      <c r="L13" s="21">
        <f t="shared" si="3"/>
        <v>4113</v>
      </c>
      <c r="M13" s="21">
        <f t="shared" si="0"/>
        <v>112.5</v>
      </c>
      <c r="N13" s="21">
        <f t="shared" si="1"/>
        <v>4225.5</v>
      </c>
      <c r="O13" s="31"/>
    </row>
    <row r="14" s="18" customFormat="1" customHeight="1" spans="1:15">
      <c r="A14" s="21">
        <f t="shared" si="2"/>
        <v>13</v>
      </c>
      <c r="B14" s="20" t="s">
        <v>32</v>
      </c>
      <c r="C14" s="20" t="s">
        <v>33</v>
      </c>
      <c r="D14" s="92">
        <v>44323</v>
      </c>
      <c r="E14" s="93">
        <f>VLOOKUP(C14,[6]生产考勤!$B$5:$AK$199,34,0)</f>
        <v>17</v>
      </c>
      <c r="F14" s="93">
        <f>VLOOKUP(C14,[6]生产考勤!$B$5:$AL$199,37,0)</f>
        <v>161</v>
      </c>
      <c r="G14" s="94">
        <v>18</v>
      </c>
      <c r="H14" s="21">
        <v>0</v>
      </c>
      <c r="I14" s="21" t="str">
        <f>IFERROR(VLOOKUP(B14,其他!A:C,3,0),"0")</f>
        <v>0</v>
      </c>
      <c r="J14" s="21" t="str">
        <f>IFERROR(VLOOKUP(C14,其他!B:D,3,0),"0")</f>
        <v>0</v>
      </c>
      <c r="K14" s="21"/>
      <c r="L14" s="21">
        <f t="shared" si="3"/>
        <v>2898</v>
      </c>
      <c r="M14" s="21">
        <f t="shared" si="0"/>
        <v>85</v>
      </c>
      <c r="N14" s="21">
        <f t="shared" si="1"/>
        <v>2983</v>
      </c>
      <c r="O14" s="31"/>
    </row>
    <row r="15" s="18" customFormat="1" customHeight="1" spans="1:15">
      <c r="A15" s="21">
        <f t="shared" si="2"/>
        <v>14</v>
      </c>
      <c r="B15" s="20" t="s">
        <v>15</v>
      </c>
      <c r="C15" s="20" t="s">
        <v>34</v>
      </c>
      <c r="D15" s="92">
        <v>44463</v>
      </c>
      <c r="E15" s="93">
        <f>VLOOKUP(C15,[6]生产考勤!$B$5:$AK$199,34,0)</f>
        <v>29</v>
      </c>
      <c r="F15" s="93">
        <f>VLOOKUP(C15,[6]生产考勤!$B$5:$AL$199,37,0)</f>
        <v>333</v>
      </c>
      <c r="G15" s="94">
        <v>18</v>
      </c>
      <c r="H15" s="21">
        <v>0</v>
      </c>
      <c r="I15" s="21" t="str">
        <f>IFERROR(VLOOKUP(B15,其他!A:C,3,0),"0")</f>
        <v>0</v>
      </c>
      <c r="J15" s="21" t="str">
        <f>IFERROR(VLOOKUP(C15,其他!B:D,3,0),"0")</f>
        <v>0</v>
      </c>
      <c r="K15" s="21"/>
      <c r="L15" s="21">
        <f t="shared" si="3"/>
        <v>5994</v>
      </c>
      <c r="M15" s="21">
        <f t="shared" si="0"/>
        <v>145</v>
      </c>
      <c r="N15" s="21">
        <f t="shared" si="1"/>
        <v>6139</v>
      </c>
      <c r="O15" s="31"/>
    </row>
    <row r="16" s="18" customFormat="1" customHeight="1" spans="1:15">
      <c r="A16" s="21">
        <f t="shared" ref="A16:A29" si="4">ROW()-1</f>
        <v>15</v>
      </c>
      <c r="B16" s="20" t="s">
        <v>35</v>
      </c>
      <c r="C16" s="20" t="s">
        <v>36</v>
      </c>
      <c r="D16" s="92" t="s">
        <v>37</v>
      </c>
      <c r="E16" s="93">
        <v>2</v>
      </c>
      <c r="F16" s="93">
        <v>20</v>
      </c>
      <c r="G16" s="94">
        <v>18</v>
      </c>
      <c r="H16" s="21">
        <v>20</v>
      </c>
      <c r="I16" s="21"/>
      <c r="J16" s="21"/>
      <c r="K16" s="21"/>
      <c r="L16" s="21">
        <f t="shared" ref="L16:L29" si="5">H16*15+(F16-H16-I16)*G16+I16*18*80%+J16+K16</f>
        <v>300</v>
      </c>
      <c r="M16" s="21">
        <f t="shared" ref="M16:M29" si="6">E16*5</f>
        <v>10</v>
      </c>
      <c r="N16" s="21">
        <f t="shared" ref="N16:N29" si="7">L16+M16</f>
        <v>310</v>
      </c>
      <c r="O16" s="31"/>
    </row>
    <row r="17" s="18" customFormat="1" customHeight="1" spans="1:15">
      <c r="A17" s="21">
        <f t="shared" si="4"/>
        <v>16</v>
      </c>
      <c r="B17" s="20" t="s">
        <v>35</v>
      </c>
      <c r="C17" s="20" t="s">
        <v>38</v>
      </c>
      <c r="D17" s="92" t="s">
        <v>37</v>
      </c>
      <c r="E17" s="93">
        <v>2</v>
      </c>
      <c r="F17" s="93">
        <v>20</v>
      </c>
      <c r="G17" s="94">
        <v>18</v>
      </c>
      <c r="H17" s="21">
        <v>20</v>
      </c>
      <c r="I17" s="21"/>
      <c r="J17" s="21"/>
      <c r="K17" s="21"/>
      <c r="L17" s="21">
        <f t="shared" si="5"/>
        <v>300</v>
      </c>
      <c r="M17" s="21">
        <f t="shared" si="6"/>
        <v>10</v>
      </c>
      <c r="N17" s="21">
        <f t="shared" si="7"/>
        <v>310</v>
      </c>
      <c r="O17" s="31"/>
    </row>
    <row r="18" s="18" customFormat="1" customHeight="1" spans="1:15">
      <c r="A18" s="21">
        <f t="shared" si="4"/>
        <v>17</v>
      </c>
      <c r="B18" s="20" t="s">
        <v>39</v>
      </c>
      <c r="C18" s="20" t="s">
        <v>40</v>
      </c>
      <c r="D18" s="92" t="s">
        <v>37</v>
      </c>
      <c r="E18" s="93">
        <f>VLOOKUP(C18,[9]劳务!$A$1:$AI$45,35,0)</f>
        <v>2</v>
      </c>
      <c r="F18" s="93">
        <f>VLOOKUP(C18,[9]劳务!$A$1:$AN$45,39,0)</f>
        <v>19.5</v>
      </c>
      <c r="G18" s="94">
        <v>18.5</v>
      </c>
      <c r="H18" s="21">
        <v>19.5</v>
      </c>
      <c r="I18" s="21"/>
      <c r="J18" s="21"/>
      <c r="K18" s="21"/>
      <c r="L18" s="21">
        <f t="shared" si="5"/>
        <v>292.5</v>
      </c>
      <c r="M18" s="21">
        <f t="shared" si="6"/>
        <v>10</v>
      </c>
      <c r="N18" s="21">
        <f t="shared" si="7"/>
        <v>302.5</v>
      </c>
      <c r="O18" s="31"/>
    </row>
    <row r="19" s="18" customFormat="1" customHeight="1" spans="1:15">
      <c r="A19" s="21">
        <f t="shared" si="4"/>
        <v>18</v>
      </c>
      <c r="B19" s="20" t="s">
        <v>39</v>
      </c>
      <c r="C19" s="20" t="s">
        <v>41</v>
      </c>
      <c r="D19" s="92" t="s">
        <v>37</v>
      </c>
      <c r="E19" s="93">
        <f>VLOOKUP(C19,[9]劳务!$A$1:$AI$45,35,0)</f>
        <v>2</v>
      </c>
      <c r="F19" s="93">
        <f>VLOOKUP(C19,[9]劳务!$A$1:$AN$45,39,0)</f>
        <v>19.5</v>
      </c>
      <c r="G19" s="94">
        <v>18.5</v>
      </c>
      <c r="H19" s="21">
        <v>19.5</v>
      </c>
      <c r="I19" s="21"/>
      <c r="J19" s="21"/>
      <c r="K19" s="21"/>
      <c r="L19" s="21">
        <f t="shared" si="5"/>
        <v>292.5</v>
      </c>
      <c r="M19" s="21">
        <f t="shared" si="6"/>
        <v>10</v>
      </c>
      <c r="N19" s="21">
        <f t="shared" si="7"/>
        <v>302.5</v>
      </c>
      <c r="O19" s="31"/>
    </row>
    <row r="20" s="18" customFormat="1" customHeight="1" spans="1:15">
      <c r="A20" s="21">
        <f t="shared" si="4"/>
        <v>19</v>
      </c>
      <c r="B20" s="20" t="s">
        <v>39</v>
      </c>
      <c r="C20" s="20" t="s">
        <v>42</v>
      </c>
      <c r="D20" s="92" t="s">
        <v>37</v>
      </c>
      <c r="E20" s="93">
        <f>VLOOKUP(C20,[9]劳务!$A$1:$AI$45,35,0)</f>
        <v>2</v>
      </c>
      <c r="F20" s="93">
        <f>VLOOKUP(C20,[9]劳务!$A$1:$AN$45,39,0)</f>
        <v>19.5</v>
      </c>
      <c r="G20" s="94">
        <v>18.5</v>
      </c>
      <c r="H20" s="21">
        <v>19.5</v>
      </c>
      <c r="I20" s="21"/>
      <c r="J20" s="21"/>
      <c r="K20" s="21"/>
      <c r="L20" s="21">
        <f t="shared" si="5"/>
        <v>292.5</v>
      </c>
      <c r="M20" s="21">
        <f t="shared" si="6"/>
        <v>10</v>
      </c>
      <c r="N20" s="21">
        <f t="shared" si="7"/>
        <v>302.5</v>
      </c>
      <c r="O20" s="31"/>
    </row>
    <row r="21" s="18" customFormat="1" customHeight="1" spans="1:15">
      <c r="A21" s="21">
        <f t="shared" si="4"/>
        <v>20</v>
      </c>
      <c r="B21" s="20" t="s">
        <v>39</v>
      </c>
      <c r="C21" s="20" t="s">
        <v>43</v>
      </c>
      <c r="D21" s="92" t="s">
        <v>37</v>
      </c>
      <c r="E21" s="93">
        <f>VLOOKUP(C21,[9]劳务!$A$1:$AI$45,35,0)</f>
        <v>2</v>
      </c>
      <c r="F21" s="93">
        <f>VLOOKUP(C21,[9]劳务!$A$1:$AN$45,39,0)</f>
        <v>19.5</v>
      </c>
      <c r="G21" s="94">
        <v>18.5</v>
      </c>
      <c r="H21" s="21">
        <v>19.5</v>
      </c>
      <c r="I21" s="21"/>
      <c r="J21" s="21"/>
      <c r="K21" s="21"/>
      <c r="L21" s="21">
        <f t="shared" si="5"/>
        <v>292.5</v>
      </c>
      <c r="M21" s="21">
        <f t="shared" si="6"/>
        <v>10</v>
      </c>
      <c r="N21" s="21">
        <f t="shared" si="7"/>
        <v>302.5</v>
      </c>
      <c r="O21" s="31"/>
    </row>
    <row r="22" s="18" customFormat="1" customHeight="1" spans="1:15">
      <c r="A22" s="21">
        <f t="shared" si="4"/>
        <v>21</v>
      </c>
      <c r="B22" s="20" t="s">
        <v>39</v>
      </c>
      <c r="C22" s="20" t="s">
        <v>44</v>
      </c>
      <c r="D22" s="92" t="s">
        <v>37</v>
      </c>
      <c r="E22" s="93">
        <f>VLOOKUP(C22,[9]劳务!$A$1:$AI$45,35,0)</f>
        <v>2</v>
      </c>
      <c r="F22" s="93">
        <f>VLOOKUP(C22,[9]劳务!$A$1:$AN$45,39,0)</f>
        <v>19.5</v>
      </c>
      <c r="G22" s="94">
        <v>18.5</v>
      </c>
      <c r="H22" s="21">
        <v>19.5</v>
      </c>
      <c r="I22" s="21"/>
      <c r="J22" s="21"/>
      <c r="K22" s="21"/>
      <c r="L22" s="21">
        <f t="shared" si="5"/>
        <v>292.5</v>
      </c>
      <c r="M22" s="21">
        <f t="shared" si="6"/>
        <v>10</v>
      </c>
      <c r="N22" s="21">
        <f t="shared" si="7"/>
        <v>302.5</v>
      </c>
      <c r="O22" s="31"/>
    </row>
    <row r="23" s="18" customFormat="1" customHeight="1" spans="1:15">
      <c r="A23" s="21">
        <f t="shared" si="4"/>
        <v>22</v>
      </c>
      <c r="B23" s="20" t="s">
        <v>39</v>
      </c>
      <c r="C23" s="20" t="s">
        <v>45</v>
      </c>
      <c r="D23" s="92" t="s">
        <v>37</v>
      </c>
      <c r="E23" s="93">
        <v>2</v>
      </c>
      <c r="F23" s="93">
        <v>21</v>
      </c>
      <c r="G23" s="94">
        <v>18.5</v>
      </c>
      <c r="H23" s="21">
        <v>11</v>
      </c>
      <c r="I23" s="21"/>
      <c r="J23" s="21"/>
      <c r="K23" s="21"/>
      <c r="L23" s="21">
        <f t="shared" si="5"/>
        <v>350</v>
      </c>
      <c r="M23" s="21">
        <f t="shared" si="6"/>
        <v>10</v>
      </c>
      <c r="N23" s="21">
        <f t="shared" si="7"/>
        <v>360</v>
      </c>
      <c r="O23" s="31"/>
    </row>
    <row r="24" s="18" customFormat="1" customHeight="1" spans="1:15">
      <c r="A24" s="21">
        <f t="shared" si="4"/>
        <v>23</v>
      </c>
      <c r="B24" s="20" t="s">
        <v>46</v>
      </c>
      <c r="C24" s="20" t="s">
        <v>47</v>
      </c>
      <c r="D24" s="92" t="s">
        <v>37</v>
      </c>
      <c r="E24" s="93">
        <f>VLOOKUP(C24,[9]劳务!$A$1:$AI$45,35,0)</f>
        <v>2</v>
      </c>
      <c r="F24" s="93">
        <f>VLOOKUP(C24,[9]劳务!$A$1:$AN$45,39,0)</f>
        <v>20</v>
      </c>
      <c r="G24" s="94">
        <v>18</v>
      </c>
      <c r="H24" s="21">
        <v>20</v>
      </c>
      <c r="I24" s="21"/>
      <c r="J24" s="21"/>
      <c r="K24" s="21"/>
      <c r="L24" s="21">
        <f t="shared" si="5"/>
        <v>300</v>
      </c>
      <c r="M24" s="21">
        <f t="shared" si="6"/>
        <v>10</v>
      </c>
      <c r="N24" s="21">
        <f t="shared" si="7"/>
        <v>310</v>
      </c>
      <c r="O24" s="31"/>
    </row>
    <row r="25" s="18" customFormat="1" customHeight="1" spans="1:15">
      <c r="A25" s="21">
        <f t="shared" si="4"/>
        <v>24</v>
      </c>
      <c r="B25" s="20" t="s">
        <v>46</v>
      </c>
      <c r="C25" s="20" t="s">
        <v>48</v>
      </c>
      <c r="D25" s="92" t="s">
        <v>37</v>
      </c>
      <c r="E25" s="93">
        <f>VLOOKUP(C25,[9]劳务!$A$1:$AI$45,35,0)</f>
        <v>2</v>
      </c>
      <c r="F25" s="93">
        <f>VLOOKUP(C25,[9]劳务!$A$1:$AN$45,39,0)</f>
        <v>21</v>
      </c>
      <c r="G25" s="94">
        <v>18</v>
      </c>
      <c r="H25" s="21">
        <v>21</v>
      </c>
      <c r="I25" s="21"/>
      <c r="J25" s="21"/>
      <c r="K25" s="21"/>
      <c r="L25" s="21">
        <f t="shared" si="5"/>
        <v>315</v>
      </c>
      <c r="M25" s="21">
        <f t="shared" si="6"/>
        <v>10</v>
      </c>
      <c r="N25" s="21">
        <f t="shared" si="7"/>
        <v>325</v>
      </c>
      <c r="O25" s="31"/>
    </row>
    <row r="26" s="18" customFormat="1" customHeight="1" spans="1:15">
      <c r="A26" s="21">
        <f t="shared" si="4"/>
        <v>25</v>
      </c>
      <c r="B26" s="20" t="s">
        <v>46</v>
      </c>
      <c r="C26" s="20" t="s">
        <v>49</v>
      </c>
      <c r="D26" s="92" t="s">
        <v>50</v>
      </c>
      <c r="E26" s="93">
        <f>VLOOKUP(C26,[9]劳务!$A$1:$AI$45,35,0)</f>
        <v>1</v>
      </c>
      <c r="F26" s="93">
        <f>VLOOKUP(C26,[9]劳务!$A$1:$AN$45,39,0)</f>
        <v>11</v>
      </c>
      <c r="G26" s="94">
        <v>18</v>
      </c>
      <c r="H26" s="21">
        <v>11</v>
      </c>
      <c r="I26" s="21"/>
      <c r="J26" s="21"/>
      <c r="K26" s="21"/>
      <c r="L26" s="21">
        <f t="shared" si="5"/>
        <v>165</v>
      </c>
      <c r="M26" s="21">
        <f t="shared" si="6"/>
        <v>5</v>
      </c>
      <c r="N26" s="21">
        <f t="shared" si="7"/>
        <v>170</v>
      </c>
      <c r="O26" s="31"/>
    </row>
    <row r="27" s="18" customFormat="1" customHeight="1" spans="1:15">
      <c r="A27" s="21">
        <f t="shared" si="4"/>
        <v>26</v>
      </c>
      <c r="B27" s="20" t="s">
        <v>46</v>
      </c>
      <c r="C27" s="20" t="s">
        <v>51</v>
      </c>
      <c r="D27" s="92" t="s">
        <v>50</v>
      </c>
      <c r="E27" s="93">
        <f>VLOOKUP(C27,[9]劳务!$A$1:$AI$45,35,0)</f>
        <v>1</v>
      </c>
      <c r="F27" s="93">
        <f>VLOOKUP(C27,[9]劳务!$A$1:$AN$45,39,0)</f>
        <v>11</v>
      </c>
      <c r="G27" s="94">
        <v>18</v>
      </c>
      <c r="H27" s="21">
        <v>11</v>
      </c>
      <c r="I27" s="21"/>
      <c r="J27" s="21"/>
      <c r="K27" s="21"/>
      <c r="L27" s="21">
        <f t="shared" si="5"/>
        <v>165</v>
      </c>
      <c r="M27" s="21">
        <f t="shared" si="6"/>
        <v>5</v>
      </c>
      <c r="N27" s="21">
        <f t="shared" si="7"/>
        <v>170</v>
      </c>
      <c r="O27" s="31"/>
    </row>
    <row r="28" s="18" customFormat="1" customHeight="1" spans="1:15">
      <c r="A28" s="21">
        <f t="shared" si="4"/>
        <v>27</v>
      </c>
      <c r="B28" s="20" t="s">
        <v>46</v>
      </c>
      <c r="C28" s="20" t="s">
        <v>52</v>
      </c>
      <c r="D28" s="92" t="s">
        <v>50</v>
      </c>
      <c r="E28" s="93">
        <f>VLOOKUP(C28,[9]劳务!$A$1:$AI$45,35,0)</f>
        <v>1</v>
      </c>
      <c r="F28" s="93">
        <f>VLOOKUP(C28,[9]劳务!$A$1:$AN$45,39,0)</f>
        <v>11</v>
      </c>
      <c r="G28" s="94">
        <v>18</v>
      </c>
      <c r="H28" s="21">
        <v>11</v>
      </c>
      <c r="I28" s="21"/>
      <c r="J28" s="21"/>
      <c r="K28" s="21"/>
      <c r="L28" s="21">
        <f t="shared" si="5"/>
        <v>165</v>
      </c>
      <c r="M28" s="21">
        <f t="shared" si="6"/>
        <v>5</v>
      </c>
      <c r="N28" s="21">
        <f t="shared" si="7"/>
        <v>170</v>
      </c>
      <c r="O28" s="31"/>
    </row>
    <row r="29" s="18" customFormat="1" customHeight="1" spans="1:15">
      <c r="A29" s="21">
        <f t="shared" si="4"/>
        <v>28</v>
      </c>
      <c r="B29" s="20" t="s">
        <v>53</v>
      </c>
      <c r="C29" s="20" t="s">
        <v>54</v>
      </c>
      <c r="D29" s="92" t="s">
        <v>37</v>
      </c>
      <c r="E29" s="93">
        <f>VLOOKUP(C29,[9]劳务!$A$1:$AI$45,35,0)</f>
        <v>1</v>
      </c>
      <c r="F29" s="93">
        <f>VLOOKUP(C29,[9]劳务!$A$1:$AN$45,39,0)</f>
        <v>13</v>
      </c>
      <c r="G29" s="94">
        <v>19.5</v>
      </c>
      <c r="H29" s="21">
        <v>13</v>
      </c>
      <c r="I29" s="21"/>
      <c r="J29" s="21"/>
      <c r="K29" s="21"/>
      <c r="L29" s="21">
        <f t="shared" si="5"/>
        <v>195</v>
      </c>
      <c r="M29" s="21">
        <f t="shared" si="6"/>
        <v>5</v>
      </c>
      <c r="N29" s="21">
        <f t="shared" si="7"/>
        <v>200</v>
      </c>
      <c r="O29" s="31"/>
    </row>
    <row r="30" s="18" customFormat="1" ht="24" customHeight="1" spans="1:15">
      <c r="A30" s="21"/>
      <c r="B30" s="20" t="s">
        <v>55</v>
      </c>
      <c r="C30" s="20"/>
      <c r="D30" s="92"/>
      <c r="E30" s="93"/>
      <c r="F30" s="93"/>
      <c r="G30" s="93"/>
      <c r="H30" s="21"/>
      <c r="I30" s="21"/>
      <c r="J30" s="21"/>
      <c r="K30" s="21"/>
      <c r="L30" s="21"/>
      <c r="M30" s="21"/>
      <c r="N30" s="21">
        <v>400</v>
      </c>
      <c r="O30" s="99"/>
    </row>
    <row r="31" s="22" customFormat="1" ht="21" customHeight="1" spans="1:28">
      <c r="A31" s="95" t="s">
        <v>56</v>
      </c>
      <c r="B31" s="95"/>
      <c r="C31" s="95"/>
      <c r="D31" s="96"/>
      <c r="E31" s="21">
        <f>SUM(E2:E30)</f>
        <v>379.5</v>
      </c>
      <c r="F31" s="21">
        <f t="shared" ref="F31:N31" si="8">SUM(F2:F30)</f>
        <v>4230</v>
      </c>
      <c r="G31" s="21">
        <f t="shared" si="8"/>
        <v>508.5</v>
      </c>
      <c r="H31" s="21">
        <f t="shared" si="8"/>
        <v>235.5</v>
      </c>
      <c r="I31" s="21">
        <f t="shared" si="8"/>
        <v>0</v>
      </c>
      <c r="J31" s="21">
        <f t="shared" si="8"/>
        <v>29.1</v>
      </c>
      <c r="K31" s="21">
        <f t="shared" si="8"/>
        <v>0</v>
      </c>
      <c r="L31" s="21">
        <f t="shared" si="8"/>
        <v>75467.6</v>
      </c>
      <c r="M31" s="21">
        <f t="shared" si="8"/>
        <v>1897.5</v>
      </c>
      <c r="N31" s="21">
        <f t="shared" si="8"/>
        <v>77765.1</v>
      </c>
      <c r="O31" s="21"/>
      <c r="P31" s="18"/>
      <c r="Q31" s="18"/>
      <c r="R31" s="18"/>
      <c r="S31" s="18"/>
      <c r="T31" s="18"/>
      <c r="U31" s="18"/>
      <c r="V31" s="18"/>
      <c r="W31" s="18"/>
      <c r="X31" s="18"/>
      <c r="Y31" s="18"/>
      <c r="Z31" s="18"/>
      <c r="AA31" s="18"/>
      <c r="AB31" s="18"/>
    </row>
    <row r="32" s="22" customFormat="1" ht="21" customHeight="1" spans="1:26">
      <c r="A32" s="97" t="s">
        <v>57</v>
      </c>
      <c r="D32" s="98"/>
      <c r="Q32"/>
      <c r="R32"/>
      <c r="S32"/>
      <c r="T32"/>
      <c r="U32"/>
      <c r="V32"/>
      <c r="W32"/>
      <c r="X32"/>
      <c r="Y32"/>
      <c r="Z32"/>
    </row>
    <row r="33" s="22" customFormat="1" ht="13.5" spans="4:26">
      <c r="D33" s="98"/>
      <c r="P33"/>
      <c r="Q33"/>
      <c r="R33"/>
      <c r="S33"/>
      <c r="T33"/>
      <c r="U33"/>
      <c r="V33"/>
      <c r="W33"/>
      <c r="X33"/>
      <c r="Y33"/>
      <c r="Z33"/>
    </row>
    <row r="34" s="89" customFormat="1" customHeight="1" spans="1:15">
      <c r="A34" s="24"/>
      <c r="B34" s="23" t="s">
        <v>58</v>
      </c>
      <c r="C34" s="23" t="s">
        <v>59</v>
      </c>
      <c r="D34" s="23"/>
      <c r="E34" s="23"/>
      <c r="F34" s="23"/>
      <c r="G34" s="23"/>
      <c r="H34" s="23" t="s">
        <v>60</v>
      </c>
      <c r="I34" s="24"/>
      <c r="J34" s="24"/>
      <c r="K34" s="24"/>
      <c r="L34" s="24"/>
      <c r="M34" s="24"/>
      <c r="N34" s="24"/>
      <c r="O34" s="24"/>
    </row>
    <row r="35" customHeight="1" spans="16:28">
      <c r="P35"/>
      <c r="Q35"/>
      <c r="R35"/>
      <c r="S35"/>
      <c r="T35"/>
      <c r="U35"/>
      <c r="V35"/>
      <c r="W35"/>
      <c r="X35"/>
      <c r="Y35"/>
      <c r="Z35"/>
      <c r="AA35"/>
      <c r="AB35"/>
    </row>
    <row r="36" customHeight="1" spans="16:28">
      <c r="P36"/>
      <c r="Q36"/>
      <c r="R36"/>
      <c r="S36"/>
      <c r="T36"/>
      <c r="U36"/>
      <c r="V36"/>
      <c r="W36"/>
      <c r="X36"/>
      <c r="Y36"/>
      <c r="Z36"/>
      <c r="AA36"/>
      <c r="AB36"/>
    </row>
    <row r="37" customHeight="1" spans="16:28">
      <c r="P37"/>
      <c r="Q37"/>
      <c r="R37"/>
      <c r="S37"/>
      <c r="T37"/>
      <c r="U37"/>
      <c r="V37"/>
      <c r="W37"/>
      <c r="X37"/>
      <c r="Y37"/>
      <c r="Z37"/>
      <c r="AA37"/>
      <c r="AB37"/>
    </row>
    <row r="38" customHeight="1" spans="16:19">
      <c r="P38"/>
      <c r="Q38"/>
      <c r="R38"/>
      <c r="S38"/>
    </row>
    <row r="39" customHeight="1" spans="16:19">
      <c r="P39"/>
      <c r="Q39"/>
      <c r="R39"/>
      <c r="S39"/>
    </row>
    <row r="40" customHeight="1" spans="16:19">
      <c r="P40"/>
      <c r="Q40"/>
      <c r="R40"/>
      <c r="S40"/>
    </row>
    <row r="41" customHeight="1" spans="2:4">
      <c r="B41"/>
      <c r="C41"/>
      <c r="D41"/>
    </row>
    <row r="42" customHeight="1" spans="2:4">
      <c r="B42"/>
      <c r="C42"/>
      <c r="D42"/>
    </row>
    <row r="43" customHeight="1" spans="2:4">
      <c r="B43"/>
      <c r="C43"/>
      <c r="D43"/>
    </row>
    <row r="44" customHeight="1" spans="2:4">
      <c r="B44"/>
      <c r="C44"/>
      <c r="D44"/>
    </row>
    <row r="45" customHeight="1" spans="2:4">
      <c r="B45"/>
      <c r="C45"/>
      <c r="D45"/>
    </row>
    <row r="46" customHeight="1" spans="2:4">
      <c r="B46"/>
      <c r="C46"/>
      <c r="D46"/>
    </row>
    <row r="47" customHeight="1" spans="2:4">
      <c r="B47"/>
      <c r="C47"/>
      <c r="D47"/>
    </row>
    <row r="48" customHeight="1" spans="2:4">
      <c r="B48"/>
      <c r="C48"/>
      <c r="D48"/>
    </row>
    <row r="49" customHeight="1" spans="2:4">
      <c r="B49"/>
      <c r="C49"/>
      <c r="D49"/>
    </row>
    <row r="50" customHeight="1" spans="2:4">
      <c r="B50"/>
      <c r="C50"/>
      <c r="D50"/>
    </row>
    <row r="51" customHeight="1" spans="2:4">
      <c r="B51"/>
      <c r="C51"/>
      <c r="D51"/>
    </row>
    <row r="52" customHeight="1" spans="2:4">
      <c r="B52"/>
      <c r="C52"/>
      <c r="D52"/>
    </row>
  </sheetData>
  <conditionalFormatting sqref="C2">
    <cfRule type="duplicateValues" dxfId="0" priority="56"/>
    <cfRule type="duplicateValues" dxfId="0" priority="28"/>
  </conditionalFormatting>
  <conditionalFormatting sqref="C3">
    <cfRule type="duplicateValues" dxfId="0" priority="55"/>
    <cfRule type="duplicateValues" dxfId="0" priority="27"/>
  </conditionalFormatting>
  <conditionalFormatting sqref="C4">
    <cfRule type="duplicateValues" dxfId="0" priority="54"/>
    <cfRule type="duplicateValues" dxfId="0" priority="26"/>
  </conditionalFormatting>
  <conditionalFormatting sqref="C5">
    <cfRule type="duplicateValues" dxfId="0" priority="53"/>
    <cfRule type="duplicateValues" dxfId="0" priority="25"/>
  </conditionalFormatting>
  <conditionalFormatting sqref="C6">
    <cfRule type="duplicateValues" dxfId="0" priority="52"/>
    <cfRule type="duplicateValues" dxfId="0" priority="24"/>
  </conditionalFormatting>
  <conditionalFormatting sqref="C7">
    <cfRule type="duplicateValues" dxfId="0" priority="51"/>
    <cfRule type="duplicateValues" dxfId="0" priority="23"/>
  </conditionalFormatting>
  <conditionalFormatting sqref="C8">
    <cfRule type="duplicateValues" dxfId="0" priority="50"/>
    <cfRule type="duplicateValues" dxfId="0" priority="22"/>
  </conditionalFormatting>
  <conditionalFormatting sqref="C9">
    <cfRule type="duplicateValues" dxfId="0" priority="49"/>
    <cfRule type="duplicateValues" dxfId="0" priority="21"/>
  </conditionalFormatting>
  <conditionalFormatting sqref="C10">
    <cfRule type="duplicateValues" dxfId="0" priority="48"/>
    <cfRule type="duplicateValues" dxfId="0" priority="20"/>
  </conditionalFormatting>
  <conditionalFormatting sqref="C11">
    <cfRule type="duplicateValues" dxfId="0" priority="47"/>
    <cfRule type="duplicateValues" dxfId="0" priority="19"/>
  </conditionalFormatting>
  <conditionalFormatting sqref="C12">
    <cfRule type="duplicateValues" dxfId="0" priority="46"/>
    <cfRule type="duplicateValues" dxfId="0" priority="18"/>
  </conditionalFormatting>
  <conditionalFormatting sqref="C13">
    <cfRule type="duplicateValues" dxfId="0" priority="45"/>
    <cfRule type="duplicateValues" dxfId="0" priority="17"/>
  </conditionalFormatting>
  <conditionalFormatting sqref="C14">
    <cfRule type="duplicateValues" dxfId="0" priority="44"/>
    <cfRule type="duplicateValues" dxfId="0" priority="16"/>
  </conditionalFormatting>
  <conditionalFormatting sqref="C15">
    <cfRule type="duplicateValues" dxfId="0" priority="43"/>
    <cfRule type="duplicateValues" dxfId="0" priority="15"/>
  </conditionalFormatting>
  <conditionalFormatting sqref="C16">
    <cfRule type="duplicateValues" dxfId="0" priority="42"/>
    <cfRule type="duplicateValues" dxfId="0" priority="14"/>
  </conditionalFormatting>
  <conditionalFormatting sqref="C17">
    <cfRule type="duplicateValues" dxfId="0" priority="41"/>
    <cfRule type="duplicateValues" dxfId="0" priority="13"/>
  </conditionalFormatting>
  <conditionalFormatting sqref="C18">
    <cfRule type="duplicateValues" dxfId="0" priority="40"/>
    <cfRule type="duplicateValues" dxfId="0" priority="12"/>
  </conditionalFormatting>
  <conditionalFormatting sqref="C19">
    <cfRule type="duplicateValues" dxfId="0" priority="39"/>
    <cfRule type="duplicateValues" dxfId="0" priority="11"/>
  </conditionalFormatting>
  <conditionalFormatting sqref="C20">
    <cfRule type="duplicateValues" dxfId="0" priority="38"/>
    <cfRule type="duplicateValues" dxfId="0" priority="10"/>
  </conditionalFormatting>
  <conditionalFormatting sqref="C21">
    <cfRule type="duplicateValues" dxfId="0" priority="37"/>
    <cfRule type="duplicateValues" dxfId="0" priority="9"/>
  </conditionalFormatting>
  <conditionalFormatting sqref="C22">
    <cfRule type="duplicateValues" dxfId="0" priority="36"/>
    <cfRule type="duplicateValues" dxfId="0" priority="8"/>
  </conditionalFormatting>
  <conditionalFormatting sqref="C23">
    <cfRule type="duplicateValues" dxfId="0" priority="35"/>
    <cfRule type="duplicateValues" dxfId="0" priority="7"/>
  </conditionalFormatting>
  <conditionalFormatting sqref="C24">
    <cfRule type="duplicateValues" dxfId="0" priority="34"/>
    <cfRule type="duplicateValues" dxfId="0" priority="6"/>
  </conditionalFormatting>
  <conditionalFormatting sqref="C25">
    <cfRule type="duplicateValues" dxfId="0" priority="33"/>
    <cfRule type="duplicateValues" dxfId="0" priority="5"/>
  </conditionalFormatting>
  <conditionalFormatting sqref="C26">
    <cfRule type="duplicateValues" dxfId="0" priority="32"/>
    <cfRule type="duplicateValues" dxfId="0" priority="4"/>
  </conditionalFormatting>
  <conditionalFormatting sqref="C27">
    <cfRule type="duplicateValues" dxfId="0" priority="31"/>
    <cfRule type="duplicateValues" dxfId="0" priority="3"/>
  </conditionalFormatting>
  <conditionalFormatting sqref="C28">
    <cfRule type="duplicateValues" dxfId="0" priority="30"/>
    <cfRule type="duplicateValues" dxfId="0" priority="2"/>
  </conditionalFormatting>
  <conditionalFormatting sqref="C29">
    <cfRule type="duplicateValues" dxfId="0" priority="29"/>
    <cfRule type="duplicateValues" dxfId="0" priority="1"/>
  </conditionalFormatting>
  <conditionalFormatting sqref="B34">
    <cfRule type="duplicateValues" dxfId="0" priority="94"/>
  </conditionalFormatting>
  <conditionalFormatting sqref="C34">
    <cfRule type="duplicateValues" dxfId="0" priority="93"/>
  </conditionalFormatting>
  <conditionalFormatting sqref="D31:D32">
    <cfRule type="duplicateValues" dxfId="0" priority="120"/>
    <cfRule type="duplicateValues" dxfId="0" priority="121"/>
    <cfRule type="duplicateValues" dxfId="0" priority="122"/>
  </conditionalFormatting>
  <conditionalFormatting sqref="D31:D33">
    <cfRule type="duplicateValues" dxfId="0" priority="119"/>
  </conditionalFormatting>
  <conditionalFormatting sqref="C1 C30:C1048576">
    <cfRule type="duplicateValues" dxfId="0" priority="88"/>
  </conditionalFormatting>
  <conditionalFormatting sqref="C1 C31:C33 P32:P33 P35:P40 C35:C1048576">
    <cfRule type="duplicateValues" dxfId="0" priority="105"/>
  </conditionalFormatting>
  <conditionalFormatting sqref="C1 C35:C1048576 C30:C33">
    <cfRule type="duplicateValues" dxfId="0" priority="95"/>
  </conditionalFormatting>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69"/>
  <sheetViews>
    <sheetView workbookViewId="0">
      <pane xSplit="3" ySplit="4" topLeftCell="D25" activePane="bottomRight" state="frozen"/>
      <selection/>
      <selection pane="topRight"/>
      <selection pane="bottomLeft"/>
      <selection pane="bottomRight" activeCell="AT18" sqref="AT18"/>
    </sheetView>
  </sheetViews>
  <sheetFormatPr defaultColWidth="9" defaultRowHeight="13.5"/>
  <cols>
    <col min="1" max="1" width="5.875" style="37" customWidth="1"/>
    <col min="2" max="2" width="8.75" style="37" customWidth="1"/>
    <col min="3" max="3" width="7.375" style="37" customWidth="1"/>
    <col min="4" max="33" width="2.875" style="37" customWidth="1"/>
    <col min="34" max="34" width="4.625" style="37" customWidth="1"/>
    <col min="35" max="38" width="6.625" style="37" customWidth="1"/>
    <col min="39" max="39" width="5.875" style="37" customWidth="1"/>
    <col min="40" max="40" width="11.25" style="37" customWidth="1"/>
    <col min="41" max="41" width="6.625" style="37" customWidth="1"/>
    <col min="42" max="42" width="7.375" style="37" customWidth="1"/>
    <col min="43" max="16384" width="9" style="37"/>
  </cols>
  <sheetData>
    <row r="1" s="36" customFormat="1" ht="30" customHeight="1" spans="2:16384">
      <c r="B1" s="38" t="s">
        <v>61</v>
      </c>
      <c r="C1" s="38"/>
      <c r="D1" s="39"/>
      <c r="E1" s="39"/>
      <c r="F1" s="39"/>
      <c r="G1" s="40"/>
      <c r="H1" s="39"/>
      <c r="I1" s="39"/>
      <c r="J1" s="39"/>
      <c r="K1" s="39"/>
      <c r="L1" s="39"/>
      <c r="M1" s="40"/>
      <c r="N1" s="40"/>
      <c r="O1" s="39"/>
      <c r="P1" s="39"/>
      <c r="Q1" s="39"/>
      <c r="R1" s="39"/>
      <c r="S1" s="39"/>
      <c r="T1" s="39"/>
      <c r="U1" s="40"/>
      <c r="V1" s="39"/>
      <c r="W1" s="39"/>
      <c r="X1" s="39"/>
      <c r="Y1" s="39"/>
      <c r="Z1" s="39"/>
      <c r="AA1" s="40"/>
      <c r="AB1" s="40"/>
      <c r="AC1" s="39"/>
      <c r="AD1" s="39"/>
      <c r="AE1" s="39"/>
      <c r="AF1" s="39"/>
      <c r="AG1" s="39"/>
      <c r="AH1" s="39"/>
      <c r="AI1" s="38"/>
      <c r="AJ1" s="38"/>
      <c r="AK1" s="38"/>
      <c r="AL1" s="38"/>
      <c r="AM1" s="38"/>
      <c r="AN1" s="63">
        <v>2021</v>
      </c>
      <c r="AO1" s="75">
        <v>11</v>
      </c>
      <c r="AP1" s="76"/>
      <c r="XFC1" s="86"/>
      <c r="XFD1" s="86"/>
    </row>
    <row r="2" s="36" customFormat="1" ht="21" customHeight="1" spans="1:16384">
      <c r="A2" s="41" t="s">
        <v>62</v>
      </c>
      <c r="B2" s="42"/>
      <c r="C2" s="42"/>
      <c r="D2" s="43"/>
      <c r="E2" s="43"/>
      <c r="F2" s="43"/>
      <c r="G2" s="44"/>
      <c r="H2" s="43"/>
      <c r="I2" s="43"/>
      <c r="J2" s="43"/>
      <c r="K2" s="43"/>
      <c r="L2" s="43"/>
      <c r="M2" s="44"/>
      <c r="N2" s="44"/>
      <c r="O2" s="43"/>
      <c r="P2" s="43"/>
      <c r="Q2" s="43"/>
      <c r="R2" s="43"/>
      <c r="S2" s="43"/>
      <c r="T2" s="43"/>
      <c r="U2" s="44"/>
      <c r="V2" s="43"/>
      <c r="W2" s="43"/>
      <c r="X2" s="43"/>
      <c r="Y2" s="43"/>
      <c r="Z2" s="43"/>
      <c r="AA2" s="44"/>
      <c r="AB2" s="44"/>
      <c r="AC2" s="43"/>
      <c r="AD2" s="43"/>
      <c r="AE2" s="43"/>
      <c r="AF2" s="43"/>
      <c r="AG2" s="43"/>
      <c r="AH2" s="43"/>
      <c r="AI2" s="42"/>
      <c r="AJ2" s="42"/>
      <c r="AK2" s="42"/>
      <c r="AL2" s="42"/>
      <c r="AM2" s="42"/>
      <c r="AN2" s="64" t="s">
        <v>63</v>
      </c>
      <c r="AO2" s="77">
        <v>23</v>
      </c>
      <c r="AP2" s="76"/>
      <c r="XFC2" s="86"/>
      <c r="XFD2" s="86"/>
    </row>
    <row r="3" s="36" customFormat="1" ht="15" customHeight="1" spans="1:16384">
      <c r="A3" s="45" t="s">
        <v>0</v>
      </c>
      <c r="B3" s="46" t="s">
        <v>64</v>
      </c>
      <c r="C3" s="47" t="s">
        <v>65</v>
      </c>
      <c r="D3" s="48">
        <f t="shared" ref="D3:AE3" si="0">DAY(DATE($AN$1,$AO$1,1)+COLUMN(A:A)-1)</f>
        <v>1</v>
      </c>
      <c r="E3" s="48">
        <f t="shared" si="0"/>
        <v>2</v>
      </c>
      <c r="F3" s="48">
        <f t="shared" si="0"/>
        <v>3</v>
      </c>
      <c r="G3" s="49">
        <f t="shared" si="0"/>
        <v>4</v>
      </c>
      <c r="H3" s="48">
        <f t="shared" si="0"/>
        <v>5</v>
      </c>
      <c r="I3" s="48">
        <f t="shared" si="0"/>
        <v>6</v>
      </c>
      <c r="J3" s="48">
        <f t="shared" si="0"/>
        <v>7</v>
      </c>
      <c r="K3" s="48">
        <f t="shared" si="0"/>
        <v>8</v>
      </c>
      <c r="L3" s="48">
        <f t="shared" si="0"/>
        <v>9</v>
      </c>
      <c r="M3" s="49">
        <f t="shared" si="0"/>
        <v>10</v>
      </c>
      <c r="N3" s="49">
        <f t="shared" si="0"/>
        <v>11</v>
      </c>
      <c r="O3" s="48">
        <f t="shared" si="0"/>
        <v>12</v>
      </c>
      <c r="P3" s="48">
        <f t="shared" si="0"/>
        <v>13</v>
      </c>
      <c r="Q3" s="48">
        <f t="shared" si="0"/>
        <v>14</v>
      </c>
      <c r="R3" s="48">
        <f t="shared" si="0"/>
        <v>15</v>
      </c>
      <c r="S3" s="48">
        <f t="shared" si="0"/>
        <v>16</v>
      </c>
      <c r="T3" s="48">
        <f t="shared" si="0"/>
        <v>17</v>
      </c>
      <c r="U3" s="49">
        <f t="shared" si="0"/>
        <v>18</v>
      </c>
      <c r="V3" s="48">
        <f t="shared" si="0"/>
        <v>19</v>
      </c>
      <c r="W3" s="48">
        <f t="shared" si="0"/>
        <v>20</v>
      </c>
      <c r="X3" s="48">
        <f t="shared" si="0"/>
        <v>21</v>
      </c>
      <c r="Y3" s="48">
        <f t="shared" si="0"/>
        <v>22</v>
      </c>
      <c r="Z3" s="48">
        <f t="shared" si="0"/>
        <v>23</v>
      </c>
      <c r="AA3" s="49">
        <f t="shared" si="0"/>
        <v>24</v>
      </c>
      <c r="AB3" s="49">
        <f t="shared" si="0"/>
        <v>25</v>
      </c>
      <c r="AC3" s="48">
        <f t="shared" si="0"/>
        <v>26</v>
      </c>
      <c r="AD3" s="48">
        <f t="shared" si="0"/>
        <v>27</v>
      </c>
      <c r="AE3" s="48">
        <f t="shared" si="0"/>
        <v>28</v>
      </c>
      <c r="AF3" s="48">
        <f>IF(DAY(DATE($AN$1,$AO$1,1)+COLUMN(AC:AC)-1)&lt;28,"",DAY(DATE($AN$1,$AO$1,1)+COLUMN(AC:AC)-1))</f>
        <v>29</v>
      </c>
      <c r="AG3" s="48">
        <f>IF(DAY(DATE($AN$1,$AO$1,1)+COLUMN(AD:AD)-1)&lt;28,"",DAY(DATE($AN$1,$AO$1,1)+COLUMN(AD:AD)-1))</f>
        <v>30</v>
      </c>
      <c r="AH3" s="48" t="str">
        <f>IF(DAY(DATE($AN$1,$AO$1,1)+COLUMN(AE:AE)-1)&lt;28,"",DAY(DATE($AN$1,$AO$1,1)+COLUMN(AE:AE)-1))</f>
        <v/>
      </c>
      <c r="AI3" s="65" t="s">
        <v>66</v>
      </c>
      <c r="AJ3" s="47" t="s">
        <v>67</v>
      </c>
      <c r="AK3" s="47" t="s">
        <v>68</v>
      </c>
      <c r="AL3" s="66" t="s">
        <v>69</v>
      </c>
      <c r="AM3" s="46" t="s">
        <v>70</v>
      </c>
      <c r="AN3" s="67" t="s">
        <v>71</v>
      </c>
      <c r="AO3" s="78" t="s">
        <v>72</v>
      </c>
      <c r="AP3" s="45" t="s">
        <v>73</v>
      </c>
      <c r="XFB3" s="86"/>
      <c r="XFC3" s="86"/>
      <c r="XFD3" s="86"/>
    </row>
    <row r="4" s="36" customFormat="1" ht="15" customHeight="1" spans="1:16384">
      <c r="A4" s="45"/>
      <c r="B4" s="46" t="s">
        <v>2</v>
      </c>
      <c r="C4" s="47"/>
      <c r="D4" s="50">
        <f t="shared" ref="D4:AE4" si="1">DATE($AN$1,$AO$1,1)+COLUMN(A:A)-1</f>
        <v>44501</v>
      </c>
      <c r="E4" s="50">
        <f t="shared" si="1"/>
        <v>44502</v>
      </c>
      <c r="F4" s="50">
        <f t="shared" si="1"/>
        <v>44503</v>
      </c>
      <c r="G4" s="51">
        <f t="shared" si="1"/>
        <v>44504</v>
      </c>
      <c r="H4" s="50">
        <f t="shared" si="1"/>
        <v>44505</v>
      </c>
      <c r="I4" s="50">
        <f t="shared" si="1"/>
        <v>44506</v>
      </c>
      <c r="J4" s="50">
        <f t="shared" si="1"/>
        <v>44507</v>
      </c>
      <c r="K4" s="50">
        <f t="shared" si="1"/>
        <v>44508</v>
      </c>
      <c r="L4" s="50">
        <f t="shared" si="1"/>
        <v>44509</v>
      </c>
      <c r="M4" s="51">
        <f t="shared" si="1"/>
        <v>44510</v>
      </c>
      <c r="N4" s="51">
        <f t="shared" si="1"/>
        <v>44511</v>
      </c>
      <c r="O4" s="50">
        <f t="shared" si="1"/>
        <v>44512</v>
      </c>
      <c r="P4" s="50">
        <f t="shared" si="1"/>
        <v>44513</v>
      </c>
      <c r="Q4" s="50">
        <f t="shared" si="1"/>
        <v>44514</v>
      </c>
      <c r="R4" s="50">
        <f t="shared" si="1"/>
        <v>44515</v>
      </c>
      <c r="S4" s="50">
        <f t="shared" si="1"/>
        <v>44516</v>
      </c>
      <c r="T4" s="50">
        <f t="shared" si="1"/>
        <v>44517</v>
      </c>
      <c r="U4" s="51">
        <f t="shared" si="1"/>
        <v>44518</v>
      </c>
      <c r="V4" s="50">
        <f t="shared" si="1"/>
        <v>44519</v>
      </c>
      <c r="W4" s="50">
        <f t="shared" si="1"/>
        <v>44520</v>
      </c>
      <c r="X4" s="50">
        <f t="shared" si="1"/>
        <v>44521</v>
      </c>
      <c r="Y4" s="50">
        <f t="shared" si="1"/>
        <v>44522</v>
      </c>
      <c r="Z4" s="50">
        <f t="shared" si="1"/>
        <v>44523</v>
      </c>
      <c r="AA4" s="51">
        <f t="shared" si="1"/>
        <v>44524</v>
      </c>
      <c r="AB4" s="51">
        <f t="shared" si="1"/>
        <v>44525</v>
      </c>
      <c r="AC4" s="50">
        <f t="shared" si="1"/>
        <v>44526</v>
      </c>
      <c r="AD4" s="50">
        <f t="shared" si="1"/>
        <v>44527</v>
      </c>
      <c r="AE4" s="50">
        <f t="shared" si="1"/>
        <v>44528</v>
      </c>
      <c r="AF4" s="50">
        <f>IF(AF3="","",DATE($AN$1,$AO$1,1)+COLUMN(AC:AC)-1)</f>
        <v>44529</v>
      </c>
      <c r="AG4" s="50">
        <f>IF(AG3="","",DATE($AN$1,$AO$1,1)+COLUMN(AD:AD)-1)</f>
        <v>44530</v>
      </c>
      <c r="AH4" s="50" t="str">
        <f>IF(AH3="","",DATE($AN$1,$AO$1,1)+COLUMN(AE:AE)-1)</f>
        <v/>
      </c>
      <c r="AI4" s="65"/>
      <c r="AJ4" s="47"/>
      <c r="AK4" s="47"/>
      <c r="AL4" s="68"/>
      <c r="AM4" s="46"/>
      <c r="AN4" s="67"/>
      <c r="AO4" s="78"/>
      <c r="AP4" s="45"/>
      <c r="XFB4" s="86"/>
      <c r="XFC4" s="86"/>
      <c r="XFD4" s="86"/>
    </row>
    <row r="5" s="36" customFormat="1" ht="18" customHeight="1" spans="1:16383">
      <c r="A5" s="45">
        <v>8</v>
      </c>
      <c r="B5" s="52" t="s">
        <v>23</v>
      </c>
      <c r="C5" s="52" t="s">
        <v>74</v>
      </c>
      <c r="D5" s="52">
        <v>11</v>
      </c>
      <c r="E5" s="52">
        <v>11</v>
      </c>
      <c r="F5" s="52">
        <v>11</v>
      </c>
      <c r="G5" s="52">
        <v>11</v>
      </c>
      <c r="H5" s="52">
        <v>11</v>
      </c>
      <c r="I5" s="52" t="s">
        <v>75</v>
      </c>
      <c r="J5" s="52" t="s">
        <v>75</v>
      </c>
      <c r="K5" s="52" t="s">
        <v>76</v>
      </c>
      <c r="L5" s="52">
        <v>11</v>
      </c>
      <c r="M5" s="52">
        <v>11</v>
      </c>
      <c r="N5" s="52">
        <v>11</v>
      </c>
      <c r="O5" s="52">
        <v>11</v>
      </c>
      <c r="P5" s="52">
        <v>11</v>
      </c>
      <c r="Q5" s="52">
        <v>10</v>
      </c>
      <c r="R5" s="52">
        <v>11</v>
      </c>
      <c r="S5" s="52">
        <v>11</v>
      </c>
      <c r="T5" s="52">
        <v>11</v>
      </c>
      <c r="U5" s="52">
        <v>11</v>
      </c>
      <c r="V5" s="52">
        <v>11</v>
      </c>
      <c r="W5" s="52">
        <v>11</v>
      </c>
      <c r="X5" s="52">
        <v>10</v>
      </c>
      <c r="Y5" s="52">
        <v>11</v>
      </c>
      <c r="Z5" s="52">
        <v>11</v>
      </c>
      <c r="AA5" s="52">
        <v>11</v>
      </c>
      <c r="AB5" s="52">
        <v>11</v>
      </c>
      <c r="AC5" s="52">
        <v>11</v>
      </c>
      <c r="AD5" s="52">
        <v>11</v>
      </c>
      <c r="AE5" s="52">
        <v>11</v>
      </c>
      <c r="AF5" s="52">
        <v>11</v>
      </c>
      <c r="AG5" s="52">
        <v>11</v>
      </c>
      <c r="AI5" s="69">
        <f>IF(B5="","",COUNTIF(D5:AG6,"&gt;2"))</f>
        <v>27</v>
      </c>
      <c r="AJ5" s="69">
        <f>SUM(D5:AG6)</f>
        <v>295</v>
      </c>
      <c r="AK5" s="69">
        <f>SUM(E7:AG7)</f>
        <v>0</v>
      </c>
      <c r="AL5" s="69">
        <f>AJ5+AK5</f>
        <v>295</v>
      </c>
      <c r="AM5" s="70" t="str">
        <f>IFERROR(AI5/$AN$2,"")</f>
        <v/>
      </c>
      <c r="AN5" s="71" t="s">
        <v>77</v>
      </c>
      <c r="AO5" s="70" t="str">
        <f>IFERROR(#REF!/$AM$2,"")</f>
        <v/>
      </c>
      <c r="AP5" s="79" t="s">
        <v>78</v>
      </c>
      <c r="XFA5" s="86"/>
      <c r="XFB5" s="86"/>
      <c r="XFC5" s="86"/>
    </row>
    <row r="6" s="36" customFormat="1" ht="18" customHeight="1" spans="1:16383">
      <c r="A6" s="45"/>
      <c r="B6" s="52"/>
      <c r="C6" s="52" t="s">
        <v>79</v>
      </c>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I6" s="72"/>
      <c r="AJ6" s="72"/>
      <c r="AK6" s="72"/>
      <c r="AL6" s="72"/>
      <c r="AM6" s="70"/>
      <c r="AN6" s="71"/>
      <c r="AO6" s="70"/>
      <c r="AP6" s="80"/>
      <c r="XFA6" s="86"/>
      <c r="XFB6" s="86"/>
      <c r="XFC6" s="86"/>
    </row>
    <row r="7" s="36" customFormat="1" ht="18" customHeight="1" spans="1:16383">
      <c r="A7" s="45"/>
      <c r="B7" s="46" t="str">
        <f>IF(B5="","","加班")</f>
        <v>加班</v>
      </c>
      <c r="C7" s="20"/>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I7" s="73"/>
      <c r="AJ7" s="73"/>
      <c r="AK7" s="73"/>
      <c r="AL7" s="73"/>
      <c r="AM7" s="70"/>
      <c r="AN7" s="71"/>
      <c r="AO7" s="70"/>
      <c r="AP7" s="81"/>
      <c r="XFA7" s="86"/>
      <c r="XFB7" s="86"/>
      <c r="XFC7" s="86"/>
    </row>
    <row r="8" s="36" customFormat="1" ht="18" customHeight="1" spans="1:16383">
      <c r="A8" s="45">
        <v>9</v>
      </c>
      <c r="B8" s="52" t="s">
        <v>29</v>
      </c>
      <c r="C8" s="52" t="s">
        <v>74</v>
      </c>
      <c r="D8" s="52">
        <v>14</v>
      </c>
      <c r="E8" s="52">
        <v>12</v>
      </c>
      <c r="F8" s="52">
        <v>12</v>
      </c>
      <c r="G8" s="52">
        <v>12</v>
      </c>
      <c r="H8" s="52">
        <v>12</v>
      </c>
      <c r="I8" s="52" t="s">
        <v>75</v>
      </c>
      <c r="J8" s="52" t="s">
        <v>75</v>
      </c>
      <c r="K8" s="52" t="s">
        <v>76</v>
      </c>
      <c r="L8" s="52">
        <v>12</v>
      </c>
      <c r="M8" s="52">
        <v>12</v>
      </c>
      <c r="N8" s="52">
        <v>12</v>
      </c>
      <c r="O8" s="52">
        <v>12</v>
      </c>
      <c r="P8" s="52">
        <v>12</v>
      </c>
      <c r="Q8" s="52">
        <v>10</v>
      </c>
      <c r="R8" s="52">
        <v>12</v>
      </c>
      <c r="S8" s="52">
        <v>12</v>
      </c>
      <c r="T8" s="52">
        <v>12</v>
      </c>
      <c r="U8" s="52">
        <v>12</v>
      </c>
      <c r="V8" s="52">
        <v>12</v>
      </c>
      <c r="W8" s="52">
        <v>12</v>
      </c>
      <c r="X8" s="52">
        <v>10</v>
      </c>
      <c r="Y8" s="52">
        <v>12</v>
      </c>
      <c r="Z8" s="52">
        <v>12</v>
      </c>
      <c r="AA8" s="52">
        <v>13.5</v>
      </c>
      <c r="AB8" s="52">
        <v>12</v>
      </c>
      <c r="AC8" s="52">
        <v>13.5</v>
      </c>
      <c r="AD8" s="52">
        <v>12</v>
      </c>
      <c r="AE8" s="52">
        <v>12</v>
      </c>
      <c r="AF8" s="52">
        <v>7</v>
      </c>
      <c r="AG8" s="52" t="s">
        <v>76</v>
      </c>
      <c r="AI8" s="69">
        <f>IF(B8="","",COUNTIF(D8:AG9,"&gt;2"))</f>
        <v>26</v>
      </c>
      <c r="AJ8" s="69">
        <f>SUM(D8:AG9)</f>
        <v>308</v>
      </c>
      <c r="AK8" s="69">
        <f>SUM(E10:AG10)</f>
        <v>0</v>
      </c>
      <c r="AL8" s="69">
        <f>AJ8+AK8</f>
        <v>308</v>
      </c>
      <c r="AM8" s="70" t="str">
        <f>IFERROR(AI8/$AN$2,"")</f>
        <v/>
      </c>
      <c r="AN8" s="71" t="s">
        <v>77</v>
      </c>
      <c r="AO8" s="82"/>
      <c r="AP8" s="79" t="s">
        <v>78</v>
      </c>
      <c r="XFA8" s="86"/>
      <c r="XFB8" s="86"/>
      <c r="XFC8" s="86"/>
    </row>
    <row r="9" s="36" customFormat="1" ht="18" customHeight="1" spans="1:16383">
      <c r="A9" s="45"/>
      <c r="B9" s="52"/>
      <c r="C9" s="52" t="s">
        <v>79</v>
      </c>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I9" s="72"/>
      <c r="AJ9" s="72"/>
      <c r="AK9" s="72"/>
      <c r="AL9" s="72"/>
      <c r="AM9" s="70"/>
      <c r="AN9" s="71"/>
      <c r="AO9" s="82"/>
      <c r="AP9" s="80"/>
      <c r="XFA9" s="86"/>
      <c r="XFB9" s="86"/>
      <c r="XFC9" s="86"/>
    </row>
    <row r="10" s="36" customFormat="1" ht="18" customHeight="1" spans="1:16383">
      <c r="A10" s="45"/>
      <c r="B10" s="46" t="str">
        <f>IF(B8="","","加班")</f>
        <v>加班</v>
      </c>
      <c r="C10" s="20"/>
      <c r="D10" s="52"/>
      <c r="E10" s="52"/>
      <c r="F10" s="52"/>
      <c r="G10" s="52"/>
      <c r="H10" s="52"/>
      <c r="I10" s="52"/>
      <c r="J10" s="52"/>
      <c r="K10" s="52"/>
      <c r="L10" s="52"/>
      <c r="M10" s="52"/>
      <c r="N10" s="52"/>
      <c r="O10" s="52"/>
      <c r="P10" s="52"/>
      <c r="Q10" s="52"/>
      <c r="S10" s="52"/>
      <c r="T10" s="52"/>
      <c r="U10" s="52"/>
      <c r="V10" s="52"/>
      <c r="W10" s="52"/>
      <c r="X10" s="52"/>
      <c r="Y10" s="52"/>
      <c r="Z10" s="52"/>
      <c r="AA10" s="52"/>
      <c r="AB10" s="52"/>
      <c r="AC10" s="52"/>
      <c r="AD10" s="52"/>
      <c r="AE10" s="52"/>
      <c r="AF10" s="52"/>
      <c r="AG10" s="52"/>
      <c r="AI10" s="73"/>
      <c r="AJ10" s="73"/>
      <c r="AK10" s="73"/>
      <c r="AL10" s="73"/>
      <c r="AM10" s="70"/>
      <c r="AN10" s="71"/>
      <c r="AO10" s="82"/>
      <c r="AP10" s="81"/>
      <c r="XFA10" s="86"/>
      <c r="XFB10" s="86"/>
      <c r="XFC10" s="86"/>
    </row>
    <row r="11" s="36" customFormat="1" ht="18" customHeight="1" spans="1:16384">
      <c r="A11" s="45">
        <v>6</v>
      </c>
      <c r="B11" s="53" t="s">
        <v>20</v>
      </c>
      <c r="C11" s="53" t="s">
        <v>80</v>
      </c>
      <c r="D11" s="54">
        <v>4</v>
      </c>
      <c r="E11" s="54">
        <v>4</v>
      </c>
      <c r="F11" s="54">
        <v>4</v>
      </c>
      <c r="G11" s="54">
        <v>4</v>
      </c>
      <c r="H11" s="54">
        <v>4</v>
      </c>
      <c r="I11" s="62" t="s">
        <v>75</v>
      </c>
      <c r="J11" s="62" t="s">
        <v>75</v>
      </c>
      <c r="K11" s="54" t="s">
        <v>75</v>
      </c>
      <c r="L11" s="54" t="s">
        <v>81</v>
      </c>
      <c r="M11" s="54">
        <v>2.5</v>
      </c>
      <c r="N11" s="54">
        <v>4</v>
      </c>
      <c r="O11" s="54">
        <v>4</v>
      </c>
      <c r="P11" s="54">
        <v>4</v>
      </c>
      <c r="Q11" s="62">
        <v>4</v>
      </c>
      <c r="R11" s="54">
        <v>4</v>
      </c>
      <c r="S11" s="54">
        <v>4</v>
      </c>
      <c r="T11" s="54">
        <v>4</v>
      </c>
      <c r="U11" s="54">
        <v>4</v>
      </c>
      <c r="V11" s="54">
        <v>4</v>
      </c>
      <c r="W11" s="54">
        <v>4</v>
      </c>
      <c r="X11" s="54">
        <v>4</v>
      </c>
      <c r="Y11" s="54">
        <v>4</v>
      </c>
      <c r="Z11" s="54">
        <v>4</v>
      </c>
      <c r="AA11" s="54">
        <v>4</v>
      </c>
      <c r="AB11" s="54">
        <v>4</v>
      </c>
      <c r="AC11" s="54">
        <v>4</v>
      </c>
      <c r="AD11" s="54">
        <v>4</v>
      </c>
      <c r="AE11" s="62">
        <v>4</v>
      </c>
      <c r="AF11" s="54">
        <v>4</v>
      </c>
      <c r="AG11" s="54">
        <v>4</v>
      </c>
      <c r="AH11" s="54"/>
      <c r="AI11" s="69">
        <f>IF(B11="","",COUNTIF(D11:AH12,"&gt;2")/2)</f>
        <v>26</v>
      </c>
      <c r="AJ11" s="69">
        <f>SUM(D11:AH12)</f>
        <v>206.5</v>
      </c>
      <c r="AK11" s="69">
        <f>SUM(D13:AH13)</f>
        <v>101</v>
      </c>
      <c r="AL11" s="69">
        <f>AJ11+AK11</f>
        <v>307.5</v>
      </c>
      <c r="AM11" s="70">
        <f>IFERROR(AI11/$AO$2,"")</f>
        <v>1.1304347826087</v>
      </c>
      <c r="AN11" s="71" t="s">
        <v>77</v>
      </c>
      <c r="AO11" s="82"/>
      <c r="AP11" s="83" t="s">
        <v>78</v>
      </c>
      <c r="XFB11" s="87"/>
      <c r="XFC11" s="87"/>
      <c r="XFD11" s="87"/>
    </row>
    <row r="12" s="36" customFormat="1" ht="18" customHeight="1" spans="1:16384">
      <c r="A12" s="45"/>
      <c r="B12" s="53"/>
      <c r="C12" s="53"/>
      <c r="D12" s="54">
        <v>4</v>
      </c>
      <c r="E12" s="54">
        <v>4</v>
      </c>
      <c r="F12" s="54">
        <v>4</v>
      </c>
      <c r="G12" s="54">
        <v>4</v>
      </c>
      <c r="H12" s="54">
        <v>4</v>
      </c>
      <c r="I12" s="62" t="s">
        <v>75</v>
      </c>
      <c r="J12" s="62" t="s">
        <v>75</v>
      </c>
      <c r="K12" s="54" t="s">
        <v>75</v>
      </c>
      <c r="L12" s="54" t="s">
        <v>81</v>
      </c>
      <c r="M12" s="54">
        <v>4</v>
      </c>
      <c r="N12" s="54">
        <v>4</v>
      </c>
      <c r="O12" s="54">
        <v>4</v>
      </c>
      <c r="P12" s="54">
        <v>4</v>
      </c>
      <c r="Q12" s="62">
        <v>4</v>
      </c>
      <c r="R12" s="54">
        <v>4</v>
      </c>
      <c r="S12" s="54">
        <v>4</v>
      </c>
      <c r="T12" s="54">
        <v>4</v>
      </c>
      <c r="U12" s="54">
        <v>4</v>
      </c>
      <c r="V12" s="54">
        <v>4</v>
      </c>
      <c r="W12" s="54">
        <v>4</v>
      </c>
      <c r="X12" s="54">
        <v>4</v>
      </c>
      <c r="Y12" s="54">
        <v>4</v>
      </c>
      <c r="Z12" s="54">
        <v>4</v>
      </c>
      <c r="AA12" s="54">
        <v>4</v>
      </c>
      <c r="AB12" s="54">
        <v>4</v>
      </c>
      <c r="AC12" s="54">
        <v>4</v>
      </c>
      <c r="AD12" s="54">
        <v>4</v>
      </c>
      <c r="AE12" s="62">
        <v>4</v>
      </c>
      <c r="AF12" s="54">
        <v>4</v>
      </c>
      <c r="AG12" s="54">
        <v>4</v>
      </c>
      <c r="AH12" s="54"/>
      <c r="AI12" s="72"/>
      <c r="AJ12" s="72"/>
      <c r="AK12" s="72"/>
      <c r="AL12" s="72"/>
      <c r="AM12" s="70"/>
      <c r="AN12" s="71"/>
      <c r="AO12" s="82"/>
      <c r="AP12" s="84"/>
      <c r="XFB12" s="87"/>
      <c r="XFC12" s="87"/>
      <c r="XFD12" s="87"/>
    </row>
    <row r="13" s="36" customFormat="1" ht="18" customHeight="1" spans="1:16384">
      <c r="A13" s="45"/>
      <c r="B13" s="55" t="str">
        <f>IF(B11="","","加班")</f>
        <v>加班</v>
      </c>
      <c r="C13" s="53"/>
      <c r="D13" s="54">
        <v>3</v>
      </c>
      <c r="E13" s="54">
        <v>3</v>
      </c>
      <c r="F13" s="54">
        <v>3</v>
      </c>
      <c r="G13" s="54">
        <v>3</v>
      </c>
      <c r="H13" s="54">
        <v>3</v>
      </c>
      <c r="I13" s="62"/>
      <c r="J13" s="62"/>
      <c r="K13" s="54"/>
      <c r="L13" s="54"/>
      <c r="M13" s="54">
        <v>5</v>
      </c>
      <c r="N13" s="54">
        <v>5</v>
      </c>
      <c r="O13" s="54">
        <v>1.5</v>
      </c>
      <c r="P13" s="54">
        <v>5</v>
      </c>
      <c r="Q13" s="62">
        <v>3</v>
      </c>
      <c r="R13" s="54">
        <v>3</v>
      </c>
      <c r="S13" s="54">
        <v>5</v>
      </c>
      <c r="T13" s="54">
        <v>5</v>
      </c>
      <c r="U13" s="54">
        <v>5</v>
      </c>
      <c r="V13" s="54">
        <v>5</v>
      </c>
      <c r="W13" s="54">
        <v>3</v>
      </c>
      <c r="X13" s="54">
        <v>1</v>
      </c>
      <c r="Y13" s="54">
        <v>3</v>
      </c>
      <c r="Z13" s="54">
        <v>5</v>
      </c>
      <c r="AA13" s="54">
        <v>5</v>
      </c>
      <c r="AB13" s="54">
        <v>5</v>
      </c>
      <c r="AC13" s="54">
        <v>1.5</v>
      </c>
      <c r="AD13" s="54">
        <v>5</v>
      </c>
      <c r="AE13" s="62">
        <v>5</v>
      </c>
      <c r="AF13" s="54">
        <v>5</v>
      </c>
      <c r="AG13" s="54">
        <v>5</v>
      </c>
      <c r="AH13" s="54"/>
      <c r="AI13" s="73"/>
      <c r="AJ13" s="73"/>
      <c r="AK13" s="73"/>
      <c r="AL13" s="73"/>
      <c r="AM13" s="70"/>
      <c r="AN13" s="71"/>
      <c r="AO13" s="82"/>
      <c r="AP13" s="85"/>
      <c r="XFB13" s="87"/>
      <c r="XFC13" s="87"/>
      <c r="XFD13" s="87"/>
    </row>
    <row r="14" s="36" customFormat="1" ht="18" customHeight="1" spans="1:16384">
      <c r="A14" s="45">
        <v>7</v>
      </c>
      <c r="B14" s="56" t="s">
        <v>16</v>
      </c>
      <c r="C14" s="53" t="s">
        <v>80</v>
      </c>
      <c r="D14" s="54">
        <v>4</v>
      </c>
      <c r="E14" s="54">
        <v>4</v>
      </c>
      <c r="F14" s="54">
        <v>4</v>
      </c>
      <c r="G14" s="54">
        <v>4</v>
      </c>
      <c r="H14" s="54">
        <v>4</v>
      </c>
      <c r="I14" s="62" t="s">
        <v>75</v>
      </c>
      <c r="J14" s="62" t="s">
        <v>75</v>
      </c>
      <c r="K14" s="54" t="s">
        <v>75</v>
      </c>
      <c r="L14" s="54">
        <v>3.5</v>
      </c>
      <c r="M14" s="54">
        <v>4</v>
      </c>
      <c r="N14" s="54">
        <v>4</v>
      </c>
      <c r="O14" s="54">
        <v>4</v>
      </c>
      <c r="P14" s="54">
        <v>4</v>
      </c>
      <c r="Q14" s="62">
        <v>4</v>
      </c>
      <c r="R14" s="54">
        <v>4</v>
      </c>
      <c r="S14" s="54">
        <v>4</v>
      </c>
      <c r="T14" s="54">
        <v>4</v>
      </c>
      <c r="U14" s="54">
        <v>4</v>
      </c>
      <c r="V14" s="54">
        <v>4</v>
      </c>
      <c r="W14" s="54">
        <v>4</v>
      </c>
      <c r="X14" s="54">
        <v>4</v>
      </c>
      <c r="Y14" s="54">
        <v>4</v>
      </c>
      <c r="Z14" s="54">
        <v>4</v>
      </c>
      <c r="AA14" s="54">
        <v>4</v>
      </c>
      <c r="AB14" s="54">
        <v>4</v>
      </c>
      <c r="AC14" s="54">
        <v>4</v>
      </c>
      <c r="AD14" s="54">
        <v>4</v>
      </c>
      <c r="AE14" s="62" t="s">
        <v>75</v>
      </c>
      <c r="AF14" s="54">
        <v>4</v>
      </c>
      <c r="AG14" s="54">
        <v>4</v>
      </c>
      <c r="AH14" s="54"/>
      <c r="AI14" s="69">
        <f>IF(B14="","",COUNTIF(D14:AH15,"&gt;2")/2)</f>
        <v>26</v>
      </c>
      <c r="AJ14" s="69">
        <f>SUM(D14:AH15)</f>
        <v>206</v>
      </c>
      <c r="AK14" s="69">
        <f>SUM(D16:AH16)</f>
        <v>94.5</v>
      </c>
      <c r="AL14" s="69">
        <f>AJ14+AK14</f>
        <v>300.5</v>
      </c>
      <c r="AM14" s="70">
        <f>IFERROR(AI14/$AO$2,"")</f>
        <v>1.1304347826087</v>
      </c>
      <c r="AN14" s="71" t="s">
        <v>77</v>
      </c>
      <c r="AO14" s="70" t="str">
        <f>IFERROR(#REF!/$AN$2,"")</f>
        <v/>
      </c>
      <c r="AP14" s="83" t="s">
        <v>78</v>
      </c>
      <c r="XFB14" s="87"/>
      <c r="XFC14" s="87"/>
      <c r="XFD14" s="87"/>
    </row>
    <row r="15" s="36" customFormat="1" ht="18" customHeight="1" spans="1:16384">
      <c r="A15" s="45"/>
      <c r="B15" s="57"/>
      <c r="C15" s="53"/>
      <c r="D15" s="54">
        <v>4</v>
      </c>
      <c r="E15" s="54">
        <v>2.5</v>
      </c>
      <c r="F15" s="54">
        <v>4</v>
      </c>
      <c r="G15" s="54">
        <v>4</v>
      </c>
      <c r="H15" s="54">
        <v>4</v>
      </c>
      <c r="I15" s="62" t="s">
        <v>75</v>
      </c>
      <c r="J15" s="62" t="s">
        <v>75</v>
      </c>
      <c r="K15" s="54" t="s">
        <v>75</v>
      </c>
      <c r="L15" s="54">
        <v>4</v>
      </c>
      <c r="M15" s="54">
        <v>4</v>
      </c>
      <c r="N15" s="54">
        <v>4</v>
      </c>
      <c r="O15" s="54">
        <v>4</v>
      </c>
      <c r="P15" s="54">
        <v>4</v>
      </c>
      <c r="Q15" s="62">
        <v>4</v>
      </c>
      <c r="R15" s="54">
        <v>4</v>
      </c>
      <c r="S15" s="54">
        <v>4</v>
      </c>
      <c r="T15" s="54">
        <v>4</v>
      </c>
      <c r="U15" s="54">
        <v>4</v>
      </c>
      <c r="V15" s="54">
        <v>4</v>
      </c>
      <c r="W15" s="54">
        <v>4</v>
      </c>
      <c r="X15" s="54">
        <v>4</v>
      </c>
      <c r="Y15" s="54">
        <v>4</v>
      </c>
      <c r="Z15" s="54">
        <v>4</v>
      </c>
      <c r="AA15" s="54">
        <v>4</v>
      </c>
      <c r="AB15" s="54">
        <v>4</v>
      </c>
      <c r="AC15" s="54">
        <v>4</v>
      </c>
      <c r="AD15" s="54">
        <v>4</v>
      </c>
      <c r="AE15" s="62" t="s">
        <v>75</v>
      </c>
      <c r="AF15" s="54">
        <v>4</v>
      </c>
      <c r="AG15" s="54">
        <v>4</v>
      </c>
      <c r="AH15" s="54"/>
      <c r="AI15" s="72"/>
      <c r="AJ15" s="72"/>
      <c r="AK15" s="72"/>
      <c r="AL15" s="72"/>
      <c r="AM15" s="70"/>
      <c r="AN15" s="71"/>
      <c r="AO15" s="70"/>
      <c r="AP15" s="84"/>
      <c r="XFB15" s="87"/>
      <c r="XFC15" s="87"/>
      <c r="XFD15" s="87"/>
    </row>
    <row r="16" s="36" customFormat="1" ht="18" customHeight="1" spans="1:16384">
      <c r="A16" s="45"/>
      <c r="B16" s="55" t="str">
        <f>IF(B14="","","加班")</f>
        <v>加班</v>
      </c>
      <c r="C16" s="53"/>
      <c r="D16" s="54">
        <v>3</v>
      </c>
      <c r="E16" s="54">
        <v>0</v>
      </c>
      <c r="F16" s="54">
        <v>3</v>
      </c>
      <c r="G16" s="54">
        <v>3</v>
      </c>
      <c r="H16" s="54">
        <v>3</v>
      </c>
      <c r="I16" s="62"/>
      <c r="J16" s="62"/>
      <c r="K16" s="54"/>
      <c r="L16" s="54">
        <v>5</v>
      </c>
      <c r="M16" s="54">
        <v>5</v>
      </c>
      <c r="N16" s="54">
        <v>5</v>
      </c>
      <c r="O16" s="54">
        <v>1.5</v>
      </c>
      <c r="P16" s="54">
        <v>5</v>
      </c>
      <c r="Q16" s="62">
        <v>3</v>
      </c>
      <c r="R16" s="54">
        <v>3</v>
      </c>
      <c r="S16" s="54">
        <v>5</v>
      </c>
      <c r="T16" s="54">
        <v>5</v>
      </c>
      <c r="U16" s="54">
        <v>5</v>
      </c>
      <c r="V16" s="54">
        <v>5</v>
      </c>
      <c r="W16" s="54">
        <v>3</v>
      </c>
      <c r="X16" s="54">
        <v>1</v>
      </c>
      <c r="Y16" s="54">
        <v>3</v>
      </c>
      <c r="Z16" s="54">
        <v>5</v>
      </c>
      <c r="AA16" s="54">
        <v>5</v>
      </c>
      <c r="AB16" s="54">
        <v>5</v>
      </c>
      <c r="AC16" s="54">
        <v>1.5</v>
      </c>
      <c r="AD16" s="54">
        <v>1.5</v>
      </c>
      <c r="AE16" s="62"/>
      <c r="AF16" s="54">
        <v>5</v>
      </c>
      <c r="AG16" s="54">
        <v>5</v>
      </c>
      <c r="AH16" s="54"/>
      <c r="AI16" s="73"/>
      <c r="AJ16" s="73"/>
      <c r="AK16" s="73"/>
      <c r="AL16" s="73"/>
      <c r="AM16" s="70"/>
      <c r="AN16" s="71"/>
      <c r="AO16" s="70"/>
      <c r="AP16" s="85"/>
      <c r="XFB16" s="87"/>
      <c r="XFC16" s="87"/>
      <c r="XFD16" s="87"/>
    </row>
    <row r="17" s="36" customFormat="1" ht="18" customHeight="1" spans="1:16384">
      <c r="A17" s="45">
        <v>8</v>
      </c>
      <c r="B17" s="56" t="s">
        <v>18</v>
      </c>
      <c r="C17" s="53" t="s">
        <v>80</v>
      </c>
      <c r="D17" s="54">
        <v>4</v>
      </c>
      <c r="E17" s="54">
        <v>4</v>
      </c>
      <c r="F17" s="54">
        <v>4</v>
      </c>
      <c r="G17" s="54">
        <v>4</v>
      </c>
      <c r="H17" s="54" t="s">
        <v>81</v>
      </c>
      <c r="I17" s="62" t="s">
        <v>75</v>
      </c>
      <c r="J17" s="62" t="s">
        <v>75</v>
      </c>
      <c r="K17" s="54">
        <v>4</v>
      </c>
      <c r="L17" s="54">
        <v>4</v>
      </c>
      <c r="M17" s="54">
        <v>4</v>
      </c>
      <c r="N17" s="54">
        <v>4</v>
      </c>
      <c r="O17" s="54" t="s">
        <v>81</v>
      </c>
      <c r="P17" s="54">
        <v>4</v>
      </c>
      <c r="Q17" s="62">
        <v>4</v>
      </c>
      <c r="R17" s="54">
        <v>4</v>
      </c>
      <c r="S17" s="54">
        <v>4</v>
      </c>
      <c r="T17" s="54">
        <v>4</v>
      </c>
      <c r="U17" s="54">
        <v>4</v>
      </c>
      <c r="V17" s="54">
        <v>4</v>
      </c>
      <c r="W17" s="54" t="s">
        <v>81</v>
      </c>
      <c r="X17" s="54" t="s">
        <v>81</v>
      </c>
      <c r="Y17" s="54" t="s">
        <v>81</v>
      </c>
      <c r="Z17" s="54" t="s">
        <v>81</v>
      </c>
      <c r="AA17" s="54">
        <v>4</v>
      </c>
      <c r="AB17" s="54">
        <v>4</v>
      </c>
      <c r="AC17" s="54">
        <v>4</v>
      </c>
      <c r="AD17" s="54">
        <v>4</v>
      </c>
      <c r="AE17" s="62">
        <v>1.5</v>
      </c>
      <c r="AF17" s="54" t="s">
        <v>81</v>
      </c>
      <c r="AG17" s="54" t="s">
        <v>81</v>
      </c>
      <c r="AH17" s="54"/>
      <c r="AI17" s="69">
        <f>IF(B17="","",COUNTIF(D17:AH18,"&gt;2")/2)</f>
        <v>21.5</v>
      </c>
      <c r="AJ17" s="69">
        <f>SUM(D17:AH18)</f>
        <v>177</v>
      </c>
      <c r="AK17" s="69">
        <f>SUM(D19:AH19)</f>
        <v>100</v>
      </c>
      <c r="AL17" s="69">
        <f>AJ17+AK17</f>
        <v>277</v>
      </c>
      <c r="AM17" s="70">
        <f>IFERROR(AI17/$AO$2,"")</f>
        <v>0.934782608695652</v>
      </c>
      <c r="AN17" s="71" t="s">
        <v>77</v>
      </c>
      <c r="AO17" s="82"/>
      <c r="AP17" s="83" t="s">
        <v>78</v>
      </c>
      <c r="XFB17" s="87"/>
      <c r="XFC17" s="87"/>
      <c r="XFD17" s="87"/>
    </row>
    <row r="18" s="36" customFormat="1" ht="18" customHeight="1" spans="1:16384">
      <c r="A18" s="45"/>
      <c r="B18" s="57"/>
      <c r="C18" s="53"/>
      <c r="D18" s="54">
        <v>4</v>
      </c>
      <c r="E18" s="54">
        <v>4</v>
      </c>
      <c r="F18" s="54">
        <v>4</v>
      </c>
      <c r="G18" s="54">
        <v>1.5</v>
      </c>
      <c r="H18" s="54" t="s">
        <v>81</v>
      </c>
      <c r="I18" s="62" t="s">
        <v>75</v>
      </c>
      <c r="J18" s="62" t="s">
        <v>75</v>
      </c>
      <c r="K18" s="54">
        <v>4</v>
      </c>
      <c r="L18" s="54">
        <v>4</v>
      </c>
      <c r="M18" s="54">
        <v>4</v>
      </c>
      <c r="N18" s="54">
        <v>4</v>
      </c>
      <c r="O18" s="54">
        <v>4</v>
      </c>
      <c r="P18" s="54">
        <v>4</v>
      </c>
      <c r="Q18" s="62">
        <v>4</v>
      </c>
      <c r="R18" s="54">
        <v>4</v>
      </c>
      <c r="S18" s="54">
        <v>4</v>
      </c>
      <c r="T18" s="54">
        <v>4</v>
      </c>
      <c r="U18" s="54">
        <v>4</v>
      </c>
      <c r="V18" s="54">
        <v>2</v>
      </c>
      <c r="W18" s="54">
        <v>4</v>
      </c>
      <c r="X18" s="54">
        <v>4</v>
      </c>
      <c r="Y18" s="54">
        <v>4</v>
      </c>
      <c r="Z18" s="54">
        <v>4</v>
      </c>
      <c r="AA18" s="54">
        <v>4</v>
      </c>
      <c r="AB18" s="54">
        <v>4</v>
      </c>
      <c r="AC18" s="54">
        <v>4</v>
      </c>
      <c r="AD18" s="54">
        <v>4</v>
      </c>
      <c r="AE18" s="62">
        <v>4</v>
      </c>
      <c r="AF18" s="54" t="s">
        <v>81</v>
      </c>
      <c r="AG18" s="54">
        <v>4</v>
      </c>
      <c r="AH18" s="54"/>
      <c r="AI18" s="72"/>
      <c r="AJ18" s="72"/>
      <c r="AK18" s="72"/>
      <c r="AL18" s="72"/>
      <c r="AM18" s="70"/>
      <c r="AN18" s="71"/>
      <c r="AO18" s="82"/>
      <c r="AP18" s="84"/>
      <c r="XFB18" s="87"/>
      <c r="XFC18" s="87"/>
      <c r="XFD18" s="87"/>
    </row>
    <row r="19" s="36" customFormat="1" ht="18" customHeight="1" spans="1:16384">
      <c r="A19" s="45"/>
      <c r="B19" s="55" t="str">
        <f>IF(B17="","","加班")</f>
        <v>加班</v>
      </c>
      <c r="C19" s="53"/>
      <c r="D19" s="54">
        <v>3</v>
      </c>
      <c r="E19" s="54">
        <v>3</v>
      </c>
      <c r="F19" s="54">
        <v>3</v>
      </c>
      <c r="G19" s="54">
        <v>0</v>
      </c>
      <c r="H19" s="54"/>
      <c r="I19" s="62"/>
      <c r="J19" s="62"/>
      <c r="K19" s="54">
        <v>3</v>
      </c>
      <c r="L19" s="54">
        <v>5</v>
      </c>
      <c r="M19" s="54">
        <v>5</v>
      </c>
      <c r="N19" s="54">
        <v>5</v>
      </c>
      <c r="O19" s="54">
        <v>2</v>
      </c>
      <c r="P19" s="54">
        <v>5</v>
      </c>
      <c r="Q19" s="62">
        <v>3</v>
      </c>
      <c r="R19" s="54">
        <v>3</v>
      </c>
      <c r="S19" s="54">
        <v>5</v>
      </c>
      <c r="T19" s="54">
        <v>5</v>
      </c>
      <c r="U19" s="54">
        <v>5</v>
      </c>
      <c r="V19" s="54">
        <v>4</v>
      </c>
      <c r="W19" s="54">
        <v>3.5</v>
      </c>
      <c r="X19" s="54">
        <v>1.5</v>
      </c>
      <c r="Y19" s="54">
        <v>3.5</v>
      </c>
      <c r="Z19" s="54">
        <v>5.5</v>
      </c>
      <c r="AA19" s="54">
        <v>5</v>
      </c>
      <c r="AB19" s="54">
        <v>5</v>
      </c>
      <c r="AC19" s="54">
        <v>1.5</v>
      </c>
      <c r="AD19" s="54">
        <v>5</v>
      </c>
      <c r="AE19" s="62">
        <v>5</v>
      </c>
      <c r="AF19" s="54" t="s">
        <v>82</v>
      </c>
      <c r="AG19" s="54">
        <v>5.5</v>
      </c>
      <c r="AH19" s="54"/>
      <c r="AI19" s="73"/>
      <c r="AJ19" s="73"/>
      <c r="AK19" s="73"/>
      <c r="AL19" s="73"/>
      <c r="AM19" s="70"/>
      <c r="AN19" s="71"/>
      <c r="AO19" s="82"/>
      <c r="AP19" s="85"/>
      <c r="XFB19" s="87"/>
      <c r="XFC19" s="87"/>
      <c r="XFD19" s="87"/>
    </row>
    <row r="20" s="36" customFormat="1" ht="18" customHeight="1" spans="1:16384">
      <c r="A20" s="45">
        <v>9</v>
      </c>
      <c r="B20" s="56" t="s">
        <v>21</v>
      </c>
      <c r="C20" s="53" t="s">
        <v>80</v>
      </c>
      <c r="D20" s="54">
        <v>4</v>
      </c>
      <c r="E20" s="54">
        <v>4</v>
      </c>
      <c r="F20" s="54">
        <v>4</v>
      </c>
      <c r="G20" s="54">
        <v>4</v>
      </c>
      <c r="H20" s="54">
        <v>4</v>
      </c>
      <c r="I20" s="62" t="s">
        <v>75</v>
      </c>
      <c r="J20" s="62" t="s">
        <v>75</v>
      </c>
      <c r="K20" s="54" t="s">
        <v>75</v>
      </c>
      <c r="L20" s="54" t="s">
        <v>81</v>
      </c>
      <c r="M20" s="54">
        <v>4</v>
      </c>
      <c r="N20" s="54">
        <v>4</v>
      </c>
      <c r="O20" s="54">
        <v>4</v>
      </c>
      <c r="P20" s="54">
        <v>4</v>
      </c>
      <c r="Q20" s="62">
        <v>4</v>
      </c>
      <c r="R20" s="54">
        <v>4</v>
      </c>
      <c r="S20" s="54">
        <v>4</v>
      </c>
      <c r="T20" s="54">
        <v>4</v>
      </c>
      <c r="U20" s="54">
        <v>4</v>
      </c>
      <c r="V20" s="54">
        <v>4</v>
      </c>
      <c r="W20" s="54">
        <v>4</v>
      </c>
      <c r="X20" s="54">
        <v>4</v>
      </c>
      <c r="Y20" s="54">
        <v>4</v>
      </c>
      <c r="Z20" s="54">
        <v>4</v>
      </c>
      <c r="AA20" s="54">
        <v>4</v>
      </c>
      <c r="AB20" s="54">
        <v>4</v>
      </c>
      <c r="AC20" s="54">
        <v>4</v>
      </c>
      <c r="AD20" s="54">
        <v>4</v>
      </c>
      <c r="AE20" s="62">
        <v>4</v>
      </c>
      <c r="AF20" s="54">
        <v>4</v>
      </c>
      <c r="AG20" s="54">
        <v>4</v>
      </c>
      <c r="AH20" s="54"/>
      <c r="AI20" s="69">
        <f>IF(B20="","",COUNTIF(D20:AH21,"&gt;2")/2)</f>
        <v>26.5</v>
      </c>
      <c r="AJ20" s="69">
        <f>SUM(D20:AH21)</f>
        <v>211</v>
      </c>
      <c r="AK20" s="69">
        <f>SUM(D22:AH22)</f>
        <v>105</v>
      </c>
      <c r="AL20" s="69">
        <f>AJ20+AK20</f>
        <v>316</v>
      </c>
      <c r="AM20" s="70">
        <f>IFERROR(AI20/$AO$2,"")</f>
        <v>1.15217391304348</v>
      </c>
      <c r="AN20" s="71" t="s">
        <v>77</v>
      </c>
      <c r="AO20" s="82"/>
      <c r="AP20" s="83" t="s">
        <v>78</v>
      </c>
      <c r="XFB20" s="87"/>
      <c r="XFC20" s="87"/>
      <c r="XFD20" s="87"/>
    </row>
    <row r="21" s="36" customFormat="1" ht="18" customHeight="1" spans="1:16384">
      <c r="A21" s="45"/>
      <c r="B21" s="57"/>
      <c r="C21" s="53"/>
      <c r="D21" s="54">
        <v>4</v>
      </c>
      <c r="E21" s="54">
        <v>4</v>
      </c>
      <c r="F21" s="54">
        <v>4</v>
      </c>
      <c r="G21" s="54">
        <v>4</v>
      </c>
      <c r="H21" s="54">
        <v>4</v>
      </c>
      <c r="I21" s="62" t="s">
        <v>75</v>
      </c>
      <c r="J21" s="62" t="s">
        <v>75</v>
      </c>
      <c r="K21" s="54" t="s">
        <v>75</v>
      </c>
      <c r="L21" s="54">
        <v>3</v>
      </c>
      <c r="M21" s="54">
        <v>4</v>
      </c>
      <c r="N21" s="54">
        <v>4</v>
      </c>
      <c r="O21" s="54">
        <v>4</v>
      </c>
      <c r="P21" s="54">
        <v>4</v>
      </c>
      <c r="Q21" s="62">
        <v>4</v>
      </c>
      <c r="R21" s="54">
        <v>4</v>
      </c>
      <c r="S21" s="54">
        <v>4</v>
      </c>
      <c r="T21" s="54">
        <v>4</v>
      </c>
      <c r="U21" s="54">
        <v>4</v>
      </c>
      <c r="V21" s="54">
        <v>4</v>
      </c>
      <c r="W21" s="54">
        <v>4</v>
      </c>
      <c r="X21" s="54">
        <v>4</v>
      </c>
      <c r="Y21" s="54">
        <v>4</v>
      </c>
      <c r="Z21" s="54">
        <v>4</v>
      </c>
      <c r="AA21" s="54">
        <v>4</v>
      </c>
      <c r="AB21" s="54">
        <v>4</v>
      </c>
      <c r="AC21" s="54">
        <v>4</v>
      </c>
      <c r="AD21" s="54">
        <v>4</v>
      </c>
      <c r="AE21" s="62">
        <v>4</v>
      </c>
      <c r="AF21" s="54">
        <v>4</v>
      </c>
      <c r="AG21" s="54">
        <v>4</v>
      </c>
      <c r="AH21" s="54"/>
      <c r="AI21" s="72"/>
      <c r="AJ21" s="72"/>
      <c r="AK21" s="72"/>
      <c r="AL21" s="72"/>
      <c r="AM21" s="70"/>
      <c r="AN21" s="71"/>
      <c r="AO21" s="82"/>
      <c r="AP21" s="84"/>
      <c r="XFB21" s="87"/>
      <c r="XFC21" s="87"/>
      <c r="XFD21" s="87"/>
    </row>
    <row r="22" s="36" customFormat="1" ht="18" customHeight="1" spans="1:16384">
      <c r="A22" s="45"/>
      <c r="B22" s="55" t="str">
        <f>IF(B20="","","加班")</f>
        <v>加班</v>
      </c>
      <c r="C22" s="53"/>
      <c r="D22" s="54">
        <v>3</v>
      </c>
      <c r="E22" s="54">
        <v>3</v>
      </c>
      <c r="F22" s="54">
        <v>3</v>
      </c>
      <c r="G22" s="54">
        <v>3</v>
      </c>
      <c r="H22" s="54">
        <v>3</v>
      </c>
      <c r="I22" s="62"/>
      <c r="J22" s="62"/>
      <c r="K22" s="54"/>
      <c r="L22" s="54">
        <v>5</v>
      </c>
      <c r="M22" s="54">
        <v>5</v>
      </c>
      <c r="N22" s="54">
        <v>5</v>
      </c>
      <c r="O22" s="54">
        <v>1.5</v>
      </c>
      <c r="P22" s="54">
        <v>5</v>
      </c>
      <c r="Q22" s="62">
        <v>3</v>
      </c>
      <c r="R22" s="54">
        <v>3</v>
      </c>
      <c r="S22" s="54">
        <v>5</v>
      </c>
      <c r="T22" s="54">
        <v>5</v>
      </c>
      <c r="U22" s="54">
        <v>5</v>
      </c>
      <c r="V22" s="54">
        <v>5</v>
      </c>
      <c r="W22" s="54">
        <v>3</v>
      </c>
      <c r="X22" s="54">
        <v>1</v>
      </c>
      <c r="Y22" s="54">
        <v>3</v>
      </c>
      <c r="Z22" s="54">
        <v>5</v>
      </c>
      <c r="AA22" s="54">
        <v>5</v>
      </c>
      <c r="AB22" s="54">
        <v>5</v>
      </c>
      <c r="AC22" s="54">
        <v>0.5</v>
      </c>
      <c r="AD22" s="54">
        <v>5</v>
      </c>
      <c r="AE22" s="62">
        <v>5</v>
      </c>
      <c r="AF22" s="54">
        <v>5</v>
      </c>
      <c r="AG22" s="54">
        <v>5</v>
      </c>
      <c r="AH22" s="54"/>
      <c r="AI22" s="73"/>
      <c r="AJ22" s="73"/>
      <c r="AK22" s="73"/>
      <c r="AL22" s="73"/>
      <c r="AM22" s="70"/>
      <c r="AN22" s="71"/>
      <c r="AO22" s="82"/>
      <c r="AP22" s="85"/>
      <c r="XFB22" s="87"/>
      <c r="XFC22" s="87"/>
      <c r="XFD22" s="87"/>
    </row>
    <row r="23" s="36" customFormat="1" ht="18" customHeight="1" spans="1:16384">
      <c r="A23" s="45">
        <v>10</v>
      </c>
      <c r="B23" s="56" t="s">
        <v>19</v>
      </c>
      <c r="C23" s="53" t="s">
        <v>80</v>
      </c>
      <c r="D23" s="54">
        <v>4</v>
      </c>
      <c r="E23" s="54">
        <v>4</v>
      </c>
      <c r="F23" s="54">
        <v>4</v>
      </c>
      <c r="G23" s="54">
        <v>4</v>
      </c>
      <c r="H23" s="54">
        <v>4</v>
      </c>
      <c r="I23" s="62" t="s">
        <v>75</v>
      </c>
      <c r="J23" s="62" t="s">
        <v>75</v>
      </c>
      <c r="K23" s="54" t="s">
        <v>75</v>
      </c>
      <c r="L23" s="54" t="s">
        <v>81</v>
      </c>
      <c r="M23" s="54">
        <v>4</v>
      </c>
      <c r="N23" s="54">
        <v>4</v>
      </c>
      <c r="O23" s="54">
        <v>4</v>
      </c>
      <c r="P23" s="54">
        <v>4</v>
      </c>
      <c r="Q23" s="62">
        <v>4</v>
      </c>
      <c r="R23" s="54">
        <v>4</v>
      </c>
      <c r="S23" s="54">
        <v>4</v>
      </c>
      <c r="T23" s="54">
        <v>4</v>
      </c>
      <c r="U23" s="54">
        <v>4</v>
      </c>
      <c r="V23" s="54">
        <v>4</v>
      </c>
      <c r="W23" s="54">
        <v>4</v>
      </c>
      <c r="X23" s="54">
        <v>4</v>
      </c>
      <c r="Y23" s="54">
        <v>4</v>
      </c>
      <c r="Z23" s="54">
        <v>4</v>
      </c>
      <c r="AA23" s="54">
        <v>3.5</v>
      </c>
      <c r="AB23" s="54">
        <v>4</v>
      </c>
      <c r="AC23" s="54">
        <v>4</v>
      </c>
      <c r="AD23" s="54">
        <v>4</v>
      </c>
      <c r="AE23" s="62">
        <v>4</v>
      </c>
      <c r="AF23" s="54">
        <v>4</v>
      </c>
      <c r="AG23" s="54">
        <v>4</v>
      </c>
      <c r="AH23" s="54"/>
      <c r="AI23" s="69">
        <f>IF(B23="","",COUNTIF(D23:AH24,"&gt;2")/2)</f>
        <v>26.5</v>
      </c>
      <c r="AJ23" s="69">
        <f>SUM(D23:AH24)</f>
        <v>209</v>
      </c>
      <c r="AK23" s="69">
        <f>SUM(D25:AH25)</f>
        <v>101</v>
      </c>
      <c r="AL23" s="69">
        <f>AJ23+AK23</f>
        <v>310</v>
      </c>
      <c r="AM23" s="70">
        <f>IFERROR(AI23/$AO$2,"")</f>
        <v>1.15217391304348</v>
      </c>
      <c r="AN23" s="71" t="s">
        <v>77</v>
      </c>
      <c r="AO23" s="70" t="str">
        <f>IFERROR(#REF!/$AN$2,"")</f>
        <v/>
      </c>
      <c r="AP23" s="83" t="s">
        <v>78</v>
      </c>
      <c r="XFB23" s="87"/>
      <c r="XFC23" s="87"/>
      <c r="XFD23" s="87"/>
    </row>
    <row r="24" s="36" customFormat="1" ht="18" customHeight="1" spans="1:16384">
      <c r="A24" s="45"/>
      <c r="B24" s="57"/>
      <c r="C24" s="53"/>
      <c r="D24" s="54">
        <v>4</v>
      </c>
      <c r="E24" s="54">
        <v>4</v>
      </c>
      <c r="F24" s="54">
        <v>4</v>
      </c>
      <c r="G24" s="54">
        <v>4</v>
      </c>
      <c r="H24" s="54">
        <v>4</v>
      </c>
      <c r="I24" s="62" t="s">
        <v>75</v>
      </c>
      <c r="J24" s="62" t="s">
        <v>75</v>
      </c>
      <c r="K24" s="54" t="s">
        <v>75</v>
      </c>
      <c r="L24" s="54">
        <v>3</v>
      </c>
      <c r="M24" s="54">
        <v>4</v>
      </c>
      <c r="N24" s="54">
        <v>4</v>
      </c>
      <c r="O24" s="54">
        <v>4</v>
      </c>
      <c r="P24" s="54">
        <v>4</v>
      </c>
      <c r="Q24" s="62">
        <v>4</v>
      </c>
      <c r="R24" s="54">
        <v>4</v>
      </c>
      <c r="S24" s="54">
        <v>4</v>
      </c>
      <c r="T24" s="54">
        <v>4</v>
      </c>
      <c r="U24" s="54">
        <v>4</v>
      </c>
      <c r="V24" s="54">
        <v>4</v>
      </c>
      <c r="W24" s="54">
        <v>4</v>
      </c>
      <c r="X24" s="54">
        <v>4</v>
      </c>
      <c r="Y24" s="54">
        <v>4</v>
      </c>
      <c r="Z24" s="54">
        <v>2.5</v>
      </c>
      <c r="AA24" s="54">
        <v>4</v>
      </c>
      <c r="AB24" s="54">
        <v>4</v>
      </c>
      <c r="AC24" s="54">
        <v>4</v>
      </c>
      <c r="AD24" s="54">
        <v>4</v>
      </c>
      <c r="AE24" s="62">
        <v>4</v>
      </c>
      <c r="AF24" s="54">
        <v>4</v>
      </c>
      <c r="AG24" s="54">
        <v>4</v>
      </c>
      <c r="AH24" s="54"/>
      <c r="AI24" s="72"/>
      <c r="AJ24" s="72"/>
      <c r="AK24" s="72"/>
      <c r="AL24" s="72"/>
      <c r="AM24" s="70"/>
      <c r="AN24" s="71"/>
      <c r="AO24" s="70"/>
      <c r="AP24" s="84"/>
      <c r="XFB24" s="87"/>
      <c r="XFC24" s="87"/>
      <c r="XFD24" s="87"/>
    </row>
    <row r="25" s="36" customFormat="1" ht="18" customHeight="1" spans="1:16384">
      <c r="A25" s="45"/>
      <c r="B25" s="55" t="str">
        <f>IF(B23="","","加班")</f>
        <v>加班</v>
      </c>
      <c r="C25" s="53"/>
      <c r="D25" s="54">
        <v>3</v>
      </c>
      <c r="E25" s="54">
        <v>3</v>
      </c>
      <c r="F25" s="54">
        <v>3</v>
      </c>
      <c r="G25" s="54">
        <v>3</v>
      </c>
      <c r="H25" s="54">
        <v>3</v>
      </c>
      <c r="I25" s="62"/>
      <c r="J25" s="62"/>
      <c r="K25" s="54"/>
      <c r="L25" s="54">
        <v>5</v>
      </c>
      <c r="M25" s="54">
        <v>5</v>
      </c>
      <c r="N25" s="54">
        <v>5</v>
      </c>
      <c r="O25" s="54">
        <v>1.5</v>
      </c>
      <c r="P25" s="54">
        <v>5</v>
      </c>
      <c r="Q25" s="62">
        <v>3</v>
      </c>
      <c r="R25" s="54">
        <v>3</v>
      </c>
      <c r="S25" s="54">
        <v>5</v>
      </c>
      <c r="T25" s="54">
        <v>5</v>
      </c>
      <c r="U25" s="54">
        <v>5</v>
      </c>
      <c r="V25" s="54">
        <v>5</v>
      </c>
      <c r="W25" s="54">
        <v>3</v>
      </c>
      <c r="X25" s="54">
        <v>1</v>
      </c>
      <c r="Y25" s="54">
        <v>3</v>
      </c>
      <c r="Z25" s="54">
        <v>0</v>
      </c>
      <c r="AA25" s="54">
        <v>5</v>
      </c>
      <c r="AB25" s="54">
        <v>5</v>
      </c>
      <c r="AC25" s="54">
        <v>1.5</v>
      </c>
      <c r="AD25" s="54">
        <v>5</v>
      </c>
      <c r="AE25" s="62">
        <v>5</v>
      </c>
      <c r="AF25" s="54">
        <v>5</v>
      </c>
      <c r="AG25" s="54">
        <v>5</v>
      </c>
      <c r="AH25" s="54"/>
      <c r="AI25" s="73"/>
      <c r="AJ25" s="73"/>
      <c r="AK25" s="73"/>
      <c r="AL25" s="73"/>
      <c r="AM25" s="70"/>
      <c r="AN25" s="71"/>
      <c r="AO25" s="70"/>
      <c r="AP25" s="85"/>
      <c r="XFB25" s="87"/>
      <c r="XFC25" s="87"/>
      <c r="XFD25" s="87"/>
    </row>
    <row r="26" s="36" customFormat="1" ht="18" customHeight="1" spans="1:16384">
      <c r="A26" s="45">
        <v>11</v>
      </c>
      <c r="B26" s="56" t="s">
        <v>25</v>
      </c>
      <c r="C26" s="53" t="s">
        <v>80</v>
      </c>
      <c r="D26" s="54">
        <v>4</v>
      </c>
      <c r="E26" s="54">
        <v>4</v>
      </c>
      <c r="F26" s="54">
        <v>4</v>
      </c>
      <c r="G26" s="54">
        <v>4</v>
      </c>
      <c r="H26" s="54" t="s">
        <v>81</v>
      </c>
      <c r="I26" s="62" t="s">
        <v>75</v>
      </c>
      <c r="J26" s="62" t="s">
        <v>75</v>
      </c>
      <c r="K26" s="54" t="s">
        <v>75</v>
      </c>
      <c r="L26" s="54">
        <v>4</v>
      </c>
      <c r="M26" s="54">
        <v>4</v>
      </c>
      <c r="N26" s="54">
        <v>4</v>
      </c>
      <c r="O26" s="54">
        <v>4</v>
      </c>
      <c r="P26" s="54">
        <v>4</v>
      </c>
      <c r="Q26" s="62">
        <v>4</v>
      </c>
      <c r="R26" s="54">
        <v>4</v>
      </c>
      <c r="S26" s="54">
        <v>4</v>
      </c>
      <c r="T26" s="54">
        <v>4</v>
      </c>
      <c r="U26" s="54">
        <v>4</v>
      </c>
      <c r="V26" s="54">
        <v>3.5</v>
      </c>
      <c r="W26" s="54">
        <v>4</v>
      </c>
      <c r="X26" s="54">
        <v>4</v>
      </c>
      <c r="Y26" s="54">
        <v>4</v>
      </c>
      <c r="Z26" s="54">
        <v>4</v>
      </c>
      <c r="AA26" s="54">
        <v>4</v>
      </c>
      <c r="AB26" s="54">
        <v>4</v>
      </c>
      <c r="AC26" s="54">
        <v>4</v>
      </c>
      <c r="AD26" s="54">
        <v>4</v>
      </c>
      <c r="AE26" s="62">
        <v>4</v>
      </c>
      <c r="AF26" s="54">
        <v>4</v>
      </c>
      <c r="AG26" s="54">
        <v>4</v>
      </c>
      <c r="AH26" s="54"/>
      <c r="AI26" s="69">
        <f>IF(B26="","",COUNTIF(D26:AH27,"&gt;2")/2)</f>
        <v>26</v>
      </c>
      <c r="AJ26" s="69">
        <f>SUM(D26:AH27)</f>
        <v>207.5</v>
      </c>
      <c r="AK26" s="69">
        <f>SUM(D28:AH28)</f>
        <v>64</v>
      </c>
      <c r="AL26" s="69">
        <f>AJ26+AK26</f>
        <v>271.5</v>
      </c>
      <c r="AM26" s="70">
        <f>IFERROR(AI26/$AO$2,"")</f>
        <v>1.1304347826087</v>
      </c>
      <c r="AN26" s="71" t="s">
        <v>77</v>
      </c>
      <c r="AO26" s="82"/>
      <c r="AP26" s="83" t="s">
        <v>78</v>
      </c>
      <c r="XFB26" s="87"/>
      <c r="XFC26" s="87"/>
      <c r="XFD26" s="87"/>
    </row>
    <row r="27" s="36" customFormat="1" ht="18" customHeight="1" spans="1:16384">
      <c r="A27" s="45"/>
      <c r="B27" s="57"/>
      <c r="C27" s="53"/>
      <c r="D27" s="54">
        <v>4</v>
      </c>
      <c r="E27" s="54">
        <v>4</v>
      </c>
      <c r="F27" s="54">
        <v>4</v>
      </c>
      <c r="G27" s="54">
        <v>4</v>
      </c>
      <c r="H27" s="54" t="s">
        <v>81</v>
      </c>
      <c r="I27" s="62" t="s">
        <v>75</v>
      </c>
      <c r="J27" s="62" t="s">
        <v>75</v>
      </c>
      <c r="K27" s="54" t="s">
        <v>75</v>
      </c>
      <c r="L27" s="54">
        <v>4</v>
      </c>
      <c r="M27" s="54">
        <v>4</v>
      </c>
      <c r="N27" s="54">
        <v>4</v>
      </c>
      <c r="O27" s="54">
        <v>4</v>
      </c>
      <c r="P27" s="54">
        <v>4</v>
      </c>
      <c r="Q27" s="62">
        <v>4</v>
      </c>
      <c r="R27" s="54">
        <v>4</v>
      </c>
      <c r="S27" s="54">
        <v>4</v>
      </c>
      <c r="T27" s="54">
        <v>4</v>
      </c>
      <c r="U27" s="54">
        <v>4</v>
      </c>
      <c r="V27" s="54">
        <v>4</v>
      </c>
      <c r="W27" s="54">
        <v>4</v>
      </c>
      <c r="X27" s="54">
        <v>4</v>
      </c>
      <c r="Y27" s="54">
        <v>4</v>
      </c>
      <c r="Z27" s="54">
        <v>4</v>
      </c>
      <c r="AA27" s="54">
        <v>4</v>
      </c>
      <c r="AB27" s="54">
        <v>4</v>
      </c>
      <c r="AC27" s="54">
        <v>4</v>
      </c>
      <c r="AD27" s="54">
        <v>4</v>
      </c>
      <c r="AE27" s="62">
        <v>4</v>
      </c>
      <c r="AF27" s="54">
        <v>4</v>
      </c>
      <c r="AG27" s="54">
        <v>4</v>
      </c>
      <c r="AH27" s="54"/>
      <c r="AI27" s="72"/>
      <c r="AJ27" s="72"/>
      <c r="AK27" s="72"/>
      <c r="AL27" s="72"/>
      <c r="AM27" s="70"/>
      <c r="AN27" s="71"/>
      <c r="AO27" s="82"/>
      <c r="AP27" s="84"/>
      <c r="XFB27" s="87"/>
      <c r="XFC27" s="87"/>
      <c r="XFD27" s="87"/>
    </row>
    <row r="28" s="36" customFormat="1" ht="18" customHeight="1" spans="1:16384">
      <c r="A28" s="45"/>
      <c r="B28" s="55" t="str">
        <f>IF(B26="","","加班")</f>
        <v>加班</v>
      </c>
      <c r="C28" s="53"/>
      <c r="D28" s="54">
        <v>3</v>
      </c>
      <c r="E28" s="54">
        <v>3</v>
      </c>
      <c r="F28" s="54">
        <v>3</v>
      </c>
      <c r="G28" s="54">
        <v>3</v>
      </c>
      <c r="H28" s="54"/>
      <c r="I28" s="62"/>
      <c r="J28" s="62"/>
      <c r="K28" s="54"/>
      <c r="L28" s="54">
        <v>1.5</v>
      </c>
      <c r="M28" s="54">
        <v>3</v>
      </c>
      <c r="N28" s="54">
        <v>3</v>
      </c>
      <c r="O28" s="54">
        <v>1.5</v>
      </c>
      <c r="P28" s="54">
        <v>5</v>
      </c>
      <c r="Q28" s="62">
        <v>3</v>
      </c>
      <c r="R28" s="54">
        <v>1</v>
      </c>
      <c r="S28" s="54">
        <v>5</v>
      </c>
      <c r="T28" s="54">
        <v>3</v>
      </c>
      <c r="U28" s="54">
        <v>3</v>
      </c>
      <c r="V28" s="54">
        <v>1</v>
      </c>
      <c r="W28" s="54">
        <v>1</v>
      </c>
      <c r="X28" s="54">
        <v>1</v>
      </c>
      <c r="Y28" s="54">
        <v>1</v>
      </c>
      <c r="Z28" s="54">
        <v>3</v>
      </c>
      <c r="AA28" s="54">
        <v>3</v>
      </c>
      <c r="AB28" s="54">
        <v>1</v>
      </c>
      <c r="AC28" s="54">
        <v>1.5</v>
      </c>
      <c r="AD28" s="54">
        <v>3.5</v>
      </c>
      <c r="AE28" s="62">
        <v>3</v>
      </c>
      <c r="AF28" s="54">
        <v>1</v>
      </c>
      <c r="AG28" s="54">
        <v>3</v>
      </c>
      <c r="AH28" s="54"/>
      <c r="AI28" s="73"/>
      <c r="AJ28" s="73"/>
      <c r="AK28" s="73"/>
      <c r="AL28" s="73"/>
      <c r="AM28" s="70"/>
      <c r="AN28" s="71"/>
      <c r="AO28" s="82"/>
      <c r="AP28" s="85"/>
      <c r="XFB28" s="87"/>
      <c r="XFC28" s="87"/>
      <c r="XFD28" s="87"/>
    </row>
    <row r="29" s="36" customFormat="1" ht="18" customHeight="1" spans="1:16384">
      <c r="A29" s="45">
        <v>12</v>
      </c>
      <c r="B29" s="58" t="s">
        <v>83</v>
      </c>
      <c r="C29" s="53" t="s">
        <v>80</v>
      </c>
      <c r="D29" s="54">
        <v>4</v>
      </c>
      <c r="E29" s="54">
        <v>4</v>
      </c>
      <c r="F29" s="54">
        <v>4</v>
      </c>
      <c r="G29" s="54">
        <v>4</v>
      </c>
      <c r="H29" s="54" t="s">
        <v>81</v>
      </c>
      <c r="I29" s="62" t="s">
        <v>75</v>
      </c>
      <c r="J29" s="62" t="s">
        <v>75</v>
      </c>
      <c r="K29" s="54" t="s">
        <v>75</v>
      </c>
      <c r="L29" s="54">
        <v>4</v>
      </c>
      <c r="M29" s="54">
        <v>4</v>
      </c>
      <c r="N29" s="54">
        <v>4</v>
      </c>
      <c r="O29" s="54">
        <v>4</v>
      </c>
      <c r="P29" s="54">
        <v>4</v>
      </c>
      <c r="Q29" s="62">
        <v>4</v>
      </c>
      <c r="R29" s="54">
        <v>4</v>
      </c>
      <c r="S29" s="54">
        <v>4</v>
      </c>
      <c r="T29" s="54">
        <v>4</v>
      </c>
      <c r="U29" s="54">
        <v>4</v>
      </c>
      <c r="V29" s="54">
        <v>4</v>
      </c>
      <c r="W29" s="54">
        <v>4</v>
      </c>
      <c r="X29" s="54">
        <v>4</v>
      </c>
      <c r="Y29" s="54">
        <v>4</v>
      </c>
      <c r="Z29" s="54">
        <v>4</v>
      </c>
      <c r="AA29" s="54">
        <v>4</v>
      </c>
      <c r="AB29" s="54">
        <v>4</v>
      </c>
      <c r="AC29" s="54">
        <v>4</v>
      </c>
      <c r="AD29" s="54">
        <v>4</v>
      </c>
      <c r="AE29" s="62">
        <v>4</v>
      </c>
      <c r="AF29" s="54">
        <v>4</v>
      </c>
      <c r="AG29" s="54">
        <v>4</v>
      </c>
      <c r="AH29" s="54"/>
      <c r="AI29" s="69">
        <f>IF(B29="","",COUNTIF(D29:AH30,"&gt;2")/2)</f>
        <v>26</v>
      </c>
      <c r="AJ29" s="69">
        <f>SUM(D29:AH30)</f>
        <v>208</v>
      </c>
      <c r="AK29" s="69">
        <f>SUM(D31:AH31)</f>
        <v>70</v>
      </c>
      <c r="AL29" s="69">
        <f>AJ29+AK29</f>
        <v>278</v>
      </c>
      <c r="AM29" s="70">
        <f>IFERROR(AI29/$AO$2,"")</f>
        <v>1.1304347826087</v>
      </c>
      <c r="AN29" s="71" t="s">
        <v>77</v>
      </c>
      <c r="AO29" s="82"/>
      <c r="AP29" s="83" t="s">
        <v>78</v>
      </c>
      <c r="XFB29" s="87"/>
      <c r="XFC29" s="87"/>
      <c r="XFD29" s="87"/>
    </row>
    <row r="30" s="36" customFormat="1" ht="18" customHeight="1" spans="1:16384">
      <c r="A30" s="45"/>
      <c r="B30" s="59"/>
      <c r="C30" s="53"/>
      <c r="D30" s="54">
        <v>4</v>
      </c>
      <c r="E30" s="54">
        <v>4</v>
      </c>
      <c r="F30" s="54">
        <v>4</v>
      </c>
      <c r="G30" s="54">
        <v>4</v>
      </c>
      <c r="H30" s="54" t="s">
        <v>81</v>
      </c>
      <c r="I30" s="62" t="s">
        <v>75</v>
      </c>
      <c r="J30" s="62" t="s">
        <v>75</v>
      </c>
      <c r="K30" s="54" t="s">
        <v>75</v>
      </c>
      <c r="L30" s="54">
        <v>4</v>
      </c>
      <c r="M30" s="54">
        <v>4</v>
      </c>
      <c r="N30" s="54">
        <v>4</v>
      </c>
      <c r="O30" s="54">
        <v>4</v>
      </c>
      <c r="P30" s="54">
        <v>4</v>
      </c>
      <c r="Q30" s="62">
        <v>4</v>
      </c>
      <c r="R30" s="54">
        <v>4</v>
      </c>
      <c r="S30" s="54">
        <v>4</v>
      </c>
      <c r="T30" s="54">
        <v>4</v>
      </c>
      <c r="U30" s="54">
        <v>4</v>
      </c>
      <c r="V30" s="54">
        <v>4</v>
      </c>
      <c r="W30" s="54">
        <v>4</v>
      </c>
      <c r="X30" s="54">
        <v>4</v>
      </c>
      <c r="Y30" s="54">
        <v>4</v>
      </c>
      <c r="Z30" s="54">
        <v>4</v>
      </c>
      <c r="AA30" s="54">
        <v>4</v>
      </c>
      <c r="AB30" s="54">
        <v>4</v>
      </c>
      <c r="AC30" s="54">
        <v>4</v>
      </c>
      <c r="AD30" s="54">
        <v>4</v>
      </c>
      <c r="AE30" s="62">
        <v>4</v>
      </c>
      <c r="AF30" s="54">
        <v>4</v>
      </c>
      <c r="AG30" s="54">
        <v>4</v>
      </c>
      <c r="AH30" s="54"/>
      <c r="AI30" s="72"/>
      <c r="AJ30" s="72"/>
      <c r="AK30" s="72"/>
      <c r="AL30" s="72"/>
      <c r="AM30" s="70"/>
      <c r="AN30" s="71"/>
      <c r="AO30" s="82"/>
      <c r="AP30" s="84"/>
      <c r="XFB30" s="87"/>
      <c r="XFC30" s="87"/>
      <c r="XFD30" s="87"/>
    </row>
    <row r="31" s="36" customFormat="1" ht="18" customHeight="1" spans="1:16384">
      <c r="A31" s="45"/>
      <c r="B31" s="55" t="str">
        <f>IF(B29="","","加班")</f>
        <v>加班</v>
      </c>
      <c r="C31" s="53"/>
      <c r="D31" s="54">
        <v>3</v>
      </c>
      <c r="E31" s="54">
        <v>3</v>
      </c>
      <c r="F31" s="54">
        <v>3</v>
      </c>
      <c r="G31" s="54">
        <v>3</v>
      </c>
      <c r="H31" s="54"/>
      <c r="I31" s="62"/>
      <c r="J31" s="62"/>
      <c r="K31" s="54"/>
      <c r="L31" s="54">
        <v>1.5</v>
      </c>
      <c r="M31" s="54">
        <v>3</v>
      </c>
      <c r="N31" s="54">
        <v>3</v>
      </c>
      <c r="O31" s="54">
        <v>1.5</v>
      </c>
      <c r="P31" s="54">
        <v>5</v>
      </c>
      <c r="Q31" s="62">
        <v>3</v>
      </c>
      <c r="R31" s="54">
        <v>1</v>
      </c>
      <c r="S31" s="54">
        <v>5</v>
      </c>
      <c r="T31" s="54">
        <v>5</v>
      </c>
      <c r="U31" s="54">
        <v>3</v>
      </c>
      <c r="V31" s="54">
        <v>5</v>
      </c>
      <c r="W31" s="54">
        <v>1</v>
      </c>
      <c r="X31" s="54">
        <v>1</v>
      </c>
      <c r="Y31" s="54">
        <v>1</v>
      </c>
      <c r="Z31" s="54">
        <v>1</v>
      </c>
      <c r="AA31" s="54">
        <v>3</v>
      </c>
      <c r="AB31" s="54">
        <v>3</v>
      </c>
      <c r="AC31" s="54">
        <v>1.5</v>
      </c>
      <c r="AD31" s="54">
        <v>3.5</v>
      </c>
      <c r="AE31" s="62">
        <v>3</v>
      </c>
      <c r="AF31" s="54">
        <v>1</v>
      </c>
      <c r="AG31" s="54">
        <v>3</v>
      </c>
      <c r="AH31" s="54"/>
      <c r="AI31" s="73"/>
      <c r="AJ31" s="73"/>
      <c r="AK31" s="73"/>
      <c r="AL31" s="73"/>
      <c r="AM31" s="70"/>
      <c r="AN31" s="71"/>
      <c r="AO31" s="82"/>
      <c r="AP31" s="85"/>
      <c r="XFB31" s="87"/>
      <c r="XFC31" s="87"/>
      <c r="XFD31" s="87"/>
    </row>
    <row r="32" s="36" customFormat="1" ht="18" customHeight="1" spans="1:16384">
      <c r="A32" s="45">
        <v>13</v>
      </c>
      <c r="B32" s="56" t="s">
        <v>28</v>
      </c>
      <c r="C32" s="53" t="s">
        <v>80</v>
      </c>
      <c r="D32" s="54">
        <v>4</v>
      </c>
      <c r="E32" s="54">
        <v>4</v>
      </c>
      <c r="F32" s="54">
        <v>4</v>
      </c>
      <c r="G32" s="54">
        <v>4</v>
      </c>
      <c r="H32" s="54">
        <v>4</v>
      </c>
      <c r="I32" s="62" t="s">
        <v>75</v>
      </c>
      <c r="J32" s="62" t="s">
        <v>75</v>
      </c>
      <c r="K32" s="54">
        <v>4</v>
      </c>
      <c r="L32" s="54">
        <v>4</v>
      </c>
      <c r="M32" s="54">
        <v>4</v>
      </c>
      <c r="N32" s="54">
        <v>4</v>
      </c>
      <c r="O32" s="54">
        <v>4</v>
      </c>
      <c r="P32" s="54">
        <v>4</v>
      </c>
      <c r="Q32" s="62">
        <v>0.5</v>
      </c>
      <c r="R32" s="54">
        <v>4</v>
      </c>
      <c r="S32" s="54">
        <v>4</v>
      </c>
      <c r="T32" s="54">
        <v>4</v>
      </c>
      <c r="U32" s="54">
        <v>4</v>
      </c>
      <c r="V32" s="54">
        <v>3.5</v>
      </c>
      <c r="W32" s="54">
        <v>4</v>
      </c>
      <c r="X32" s="54">
        <v>4</v>
      </c>
      <c r="Y32" s="54">
        <v>4</v>
      </c>
      <c r="Z32" s="54">
        <v>4</v>
      </c>
      <c r="AA32" s="54">
        <v>4</v>
      </c>
      <c r="AB32" s="54">
        <v>4</v>
      </c>
      <c r="AC32" s="54">
        <v>4</v>
      </c>
      <c r="AD32" s="54">
        <v>4</v>
      </c>
      <c r="AE32" s="62">
        <v>4</v>
      </c>
      <c r="AF32" s="54">
        <v>4</v>
      </c>
      <c r="AG32" s="54">
        <v>4</v>
      </c>
      <c r="AH32" s="54"/>
      <c r="AI32" s="69">
        <f>IF(B32="","",COUNTIF(D32:AH33,"&gt;2")/2)</f>
        <v>27.5</v>
      </c>
      <c r="AJ32" s="69">
        <f>SUM(D32:AH33)</f>
        <v>220</v>
      </c>
      <c r="AK32" s="69">
        <f>SUM(D34:AH34)</f>
        <v>64</v>
      </c>
      <c r="AL32" s="69">
        <f>AJ32+AK32</f>
        <v>284</v>
      </c>
      <c r="AM32" s="70">
        <f>IFERROR(AI32/$AO$2,"")</f>
        <v>1.19565217391304</v>
      </c>
      <c r="AN32" s="71" t="s">
        <v>77</v>
      </c>
      <c r="AO32" s="70" t="str">
        <f>IFERROR(#REF!/$AN$2,"")</f>
        <v/>
      </c>
      <c r="AP32" s="83" t="s">
        <v>78</v>
      </c>
      <c r="XFB32" s="87"/>
      <c r="XFC32" s="87"/>
      <c r="XFD32" s="87"/>
    </row>
    <row r="33" s="36" customFormat="1" ht="18" customHeight="1" spans="1:16384">
      <c r="A33" s="45"/>
      <c r="B33" s="57"/>
      <c r="C33" s="53"/>
      <c r="D33" s="54">
        <v>4</v>
      </c>
      <c r="E33" s="54">
        <v>4</v>
      </c>
      <c r="F33" s="54">
        <v>4</v>
      </c>
      <c r="G33" s="54">
        <v>4</v>
      </c>
      <c r="H33" s="54">
        <v>4</v>
      </c>
      <c r="I33" s="62" t="s">
        <v>75</v>
      </c>
      <c r="J33" s="62" t="s">
        <v>75</v>
      </c>
      <c r="K33" s="54">
        <v>4</v>
      </c>
      <c r="L33" s="54">
        <v>4</v>
      </c>
      <c r="M33" s="54">
        <v>4</v>
      </c>
      <c r="N33" s="54">
        <v>4</v>
      </c>
      <c r="O33" s="54">
        <v>4</v>
      </c>
      <c r="P33" s="54">
        <v>4</v>
      </c>
      <c r="Q33" s="62">
        <v>4</v>
      </c>
      <c r="R33" s="54">
        <v>4</v>
      </c>
      <c r="S33" s="54">
        <v>4</v>
      </c>
      <c r="T33" s="54">
        <v>4</v>
      </c>
      <c r="U33" s="54">
        <v>4</v>
      </c>
      <c r="V33" s="54">
        <v>4</v>
      </c>
      <c r="W33" s="54">
        <v>4</v>
      </c>
      <c r="X33" s="54">
        <v>4</v>
      </c>
      <c r="Y33" s="54">
        <v>4</v>
      </c>
      <c r="Z33" s="54">
        <v>4</v>
      </c>
      <c r="AA33" s="54">
        <v>4</v>
      </c>
      <c r="AB33" s="54">
        <v>4</v>
      </c>
      <c r="AC33" s="54">
        <v>4</v>
      </c>
      <c r="AD33" s="54">
        <v>4</v>
      </c>
      <c r="AE33" s="62">
        <v>4</v>
      </c>
      <c r="AF33" s="54">
        <v>4</v>
      </c>
      <c r="AG33" s="54">
        <v>4</v>
      </c>
      <c r="AH33" s="54"/>
      <c r="AI33" s="72"/>
      <c r="AJ33" s="72"/>
      <c r="AK33" s="72"/>
      <c r="AL33" s="72"/>
      <c r="AM33" s="70"/>
      <c r="AN33" s="71"/>
      <c r="AO33" s="70"/>
      <c r="AP33" s="84"/>
      <c r="XFB33" s="87"/>
      <c r="XFC33" s="87"/>
      <c r="XFD33" s="87"/>
    </row>
    <row r="34" s="36" customFormat="1" ht="18" customHeight="1" spans="1:16384">
      <c r="A34" s="45"/>
      <c r="B34" s="55" t="str">
        <f>IF(B32="","","加班")</f>
        <v>加班</v>
      </c>
      <c r="C34" s="53"/>
      <c r="D34" s="54">
        <v>3</v>
      </c>
      <c r="E34" s="54">
        <v>3</v>
      </c>
      <c r="F34" s="54">
        <v>3</v>
      </c>
      <c r="G34" s="54">
        <v>3</v>
      </c>
      <c r="H34" s="54">
        <v>3</v>
      </c>
      <c r="I34" s="62"/>
      <c r="J34" s="62"/>
      <c r="K34" s="54">
        <v>3</v>
      </c>
      <c r="L34" s="54">
        <v>1.5</v>
      </c>
      <c r="M34" s="54">
        <v>3</v>
      </c>
      <c r="N34" s="54">
        <v>3</v>
      </c>
      <c r="O34" s="54">
        <v>1.5</v>
      </c>
      <c r="P34" s="54">
        <v>5</v>
      </c>
      <c r="Q34" s="62">
        <v>1</v>
      </c>
      <c r="R34" s="54">
        <v>1</v>
      </c>
      <c r="S34" s="54">
        <v>3</v>
      </c>
      <c r="T34" s="54">
        <v>3</v>
      </c>
      <c r="U34" s="54">
        <v>3</v>
      </c>
      <c r="V34" s="54">
        <v>1</v>
      </c>
      <c r="W34" s="54">
        <v>1</v>
      </c>
      <c r="X34" s="54">
        <v>1</v>
      </c>
      <c r="Y34" s="54">
        <v>1</v>
      </c>
      <c r="Z34" s="54">
        <v>1</v>
      </c>
      <c r="AA34" s="54">
        <v>3</v>
      </c>
      <c r="AB34" s="54">
        <v>1</v>
      </c>
      <c r="AC34" s="54">
        <v>1.5</v>
      </c>
      <c r="AD34" s="54">
        <v>3.5</v>
      </c>
      <c r="AE34" s="62">
        <v>3</v>
      </c>
      <c r="AF34" s="54">
        <v>1</v>
      </c>
      <c r="AG34" s="54">
        <v>3</v>
      </c>
      <c r="AH34" s="54"/>
      <c r="AI34" s="73"/>
      <c r="AJ34" s="73"/>
      <c r="AK34" s="73"/>
      <c r="AL34" s="73"/>
      <c r="AM34" s="70"/>
      <c r="AN34" s="71"/>
      <c r="AO34" s="70"/>
      <c r="AP34" s="85"/>
      <c r="XFB34" s="87"/>
      <c r="XFC34" s="87"/>
      <c r="XFD34" s="87"/>
    </row>
    <row r="35" s="36" customFormat="1" ht="18" customHeight="1" spans="1:16384">
      <c r="A35" s="45">
        <v>14</v>
      </c>
      <c r="B35" s="60" t="s">
        <v>84</v>
      </c>
      <c r="C35" s="53" t="s">
        <v>80</v>
      </c>
      <c r="D35" s="54">
        <v>4</v>
      </c>
      <c r="E35" s="54">
        <v>4</v>
      </c>
      <c r="F35" s="54">
        <v>4</v>
      </c>
      <c r="G35" s="54">
        <v>4</v>
      </c>
      <c r="H35" s="54">
        <v>4</v>
      </c>
      <c r="I35" s="62" t="s">
        <v>75</v>
      </c>
      <c r="J35" s="62" t="s">
        <v>75</v>
      </c>
      <c r="K35" s="54">
        <v>4</v>
      </c>
      <c r="L35" s="54">
        <v>4</v>
      </c>
      <c r="M35" s="54">
        <v>4</v>
      </c>
      <c r="N35" s="54">
        <v>4</v>
      </c>
      <c r="O35" s="54">
        <v>4</v>
      </c>
      <c r="P35" s="54">
        <v>4</v>
      </c>
      <c r="Q35" s="62">
        <v>4</v>
      </c>
      <c r="R35" s="54">
        <v>4</v>
      </c>
      <c r="S35" s="54">
        <v>4</v>
      </c>
      <c r="T35" s="54">
        <v>4</v>
      </c>
      <c r="U35" s="54">
        <v>4</v>
      </c>
      <c r="V35" s="54">
        <v>4</v>
      </c>
      <c r="W35" s="54">
        <v>4</v>
      </c>
      <c r="X35" s="54">
        <v>4</v>
      </c>
      <c r="Y35" s="54">
        <v>4</v>
      </c>
      <c r="Z35" s="54">
        <v>4</v>
      </c>
      <c r="AA35" s="54">
        <v>4</v>
      </c>
      <c r="AB35" s="54">
        <v>4</v>
      </c>
      <c r="AC35" s="54">
        <v>4</v>
      </c>
      <c r="AD35" s="54">
        <v>4</v>
      </c>
      <c r="AE35" s="62">
        <v>4</v>
      </c>
      <c r="AF35" s="54">
        <v>4</v>
      </c>
      <c r="AG35" s="54">
        <v>4</v>
      </c>
      <c r="AH35" s="54"/>
      <c r="AI35" s="69">
        <f>IF(B35="","",COUNTIF(D35:AH36,"&gt;2")/2)</f>
        <v>28</v>
      </c>
      <c r="AJ35" s="69">
        <f>SUM(D35:AH36)</f>
        <v>224</v>
      </c>
      <c r="AK35" s="69">
        <f>SUM(D37:AH37)</f>
        <v>90.5</v>
      </c>
      <c r="AL35" s="69">
        <f>AJ35+AK35</f>
        <v>314.5</v>
      </c>
      <c r="AM35" s="70">
        <f>IFERROR(AI35/$AO$2,"")</f>
        <v>1.21739130434783</v>
      </c>
      <c r="AN35" s="71" t="s">
        <v>77</v>
      </c>
      <c r="AO35" s="82"/>
      <c r="AP35" s="83" t="s">
        <v>78</v>
      </c>
      <c r="XFB35" s="87"/>
      <c r="XFC35" s="87"/>
      <c r="XFD35" s="87"/>
    </row>
    <row r="36" s="36" customFormat="1" ht="18" customHeight="1" spans="1:16384">
      <c r="A36" s="45"/>
      <c r="B36" s="61"/>
      <c r="C36" s="53"/>
      <c r="D36" s="54">
        <v>4</v>
      </c>
      <c r="E36" s="54">
        <v>4</v>
      </c>
      <c r="F36" s="54">
        <v>4</v>
      </c>
      <c r="G36" s="54">
        <v>4</v>
      </c>
      <c r="H36" s="54">
        <v>4</v>
      </c>
      <c r="I36" s="62" t="s">
        <v>75</v>
      </c>
      <c r="J36" s="62" t="s">
        <v>75</v>
      </c>
      <c r="K36" s="54">
        <v>4</v>
      </c>
      <c r="L36" s="54">
        <v>4</v>
      </c>
      <c r="M36" s="54">
        <v>4</v>
      </c>
      <c r="N36" s="54">
        <v>4</v>
      </c>
      <c r="O36" s="54">
        <v>4</v>
      </c>
      <c r="P36" s="54">
        <v>4</v>
      </c>
      <c r="Q36" s="62">
        <v>4</v>
      </c>
      <c r="R36" s="54">
        <v>4</v>
      </c>
      <c r="S36" s="54">
        <v>4</v>
      </c>
      <c r="T36" s="54">
        <v>4</v>
      </c>
      <c r="U36" s="54">
        <v>4</v>
      </c>
      <c r="V36" s="54">
        <v>4</v>
      </c>
      <c r="W36" s="54">
        <v>4</v>
      </c>
      <c r="X36" s="54">
        <v>4</v>
      </c>
      <c r="Y36" s="54">
        <v>4</v>
      </c>
      <c r="Z36" s="54">
        <v>4</v>
      </c>
      <c r="AA36" s="54">
        <v>4</v>
      </c>
      <c r="AB36" s="54">
        <v>4</v>
      </c>
      <c r="AC36" s="54">
        <v>4</v>
      </c>
      <c r="AD36" s="54">
        <v>4</v>
      </c>
      <c r="AE36" s="62">
        <v>4</v>
      </c>
      <c r="AF36" s="54">
        <v>4</v>
      </c>
      <c r="AG36" s="54">
        <v>4</v>
      </c>
      <c r="AH36" s="54"/>
      <c r="AI36" s="72"/>
      <c r="AJ36" s="72"/>
      <c r="AK36" s="72"/>
      <c r="AL36" s="72"/>
      <c r="AM36" s="70"/>
      <c r="AN36" s="71"/>
      <c r="AO36" s="82"/>
      <c r="AP36" s="84"/>
      <c r="XFB36" s="87"/>
      <c r="XFC36" s="87"/>
      <c r="XFD36" s="87"/>
    </row>
    <row r="37" s="36" customFormat="1" ht="18" customHeight="1" spans="1:16384">
      <c r="A37" s="45"/>
      <c r="B37" s="55" t="str">
        <f>IF(B35="","","加班")</f>
        <v>加班</v>
      </c>
      <c r="C37" s="53"/>
      <c r="D37" s="54">
        <v>3</v>
      </c>
      <c r="E37" s="54">
        <v>3</v>
      </c>
      <c r="F37" s="54">
        <v>3</v>
      </c>
      <c r="G37" s="54">
        <v>3</v>
      </c>
      <c r="H37" s="54">
        <v>3</v>
      </c>
      <c r="I37" s="62"/>
      <c r="J37" s="62"/>
      <c r="K37" s="54">
        <v>3</v>
      </c>
      <c r="L37" s="54">
        <v>1.5</v>
      </c>
      <c r="M37" s="54">
        <v>5</v>
      </c>
      <c r="N37" s="54">
        <v>5</v>
      </c>
      <c r="O37" s="54">
        <v>1.5</v>
      </c>
      <c r="P37" s="54">
        <v>5</v>
      </c>
      <c r="Q37" s="62">
        <v>2</v>
      </c>
      <c r="R37" s="54">
        <v>3</v>
      </c>
      <c r="S37" s="54">
        <v>5</v>
      </c>
      <c r="T37" s="54">
        <v>5</v>
      </c>
      <c r="U37" s="54">
        <v>5</v>
      </c>
      <c r="V37" s="54">
        <v>1</v>
      </c>
      <c r="W37" s="54">
        <v>3</v>
      </c>
      <c r="X37" s="54">
        <v>1</v>
      </c>
      <c r="Y37" s="54">
        <v>1</v>
      </c>
      <c r="Z37" s="54">
        <v>1</v>
      </c>
      <c r="AA37" s="54">
        <v>5</v>
      </c>
      <c r="AB37" s="54">
        <v>5</v>
      </c>
      <c r="AC37" s="54">
        <v>1.5</v>
      </c>
      <c r="AD37" s="54">
        <v>5</v>
      </c>
      <c r="AE37" s="62">
        <v>3</v>
      </c>
      <c r="AF37" s="54">
        <v>5</v>
      </c>
      <c r="AG37" s="54">
        <v>3</v>
      </c>
      <c r="AH37" s="54"/>
      <c r="AI37" s="73"/>
      <c r="AJ37" s="73"/>
      <c r="AK37" s="73"/>
      <c r="AL37" s="73"/>
      <c r="AM37" s="70"/>
      <c r="AN37" s="71"/>
      <c r="AO37" s="82"/>
      <c r="AP37" s="85"/>
      <c r="XFB37" s="87"/>
      <c r="XFC37" s="87"/>
      <c r="XFD37" s="87"/>
    </row>
    <row r="38" s="36" customFormat="1" ht="18" customHeight="1" spans="1:16384">
      <c r="A38" s="45">
        <v>15</v>
      </c>
      <c r="B38" s="60" t="s">
        <v>31</v>
      </c>
      <c r="C38" s="53" t="s">
        <v>80</v>
      </c>
      <c r="D38" s="54">
        <v>4</v>
      </c>
      <c r="E38" s="54">
        <v>4</v>
      </c>
      <c r="F38" s="54">
        <v>4</v>
      </c>
      <c r="G38" s="54">
        <v>4</v>
      </c>
      <c r="H38" s="54">
        <v>4</v>
      </c>
      <c r="I38" s="62" t="s">
        <v>75</v>
      </c>
      <c r="J38" s="62" t="s">
        <v>75</v>
      </c>
      <c r="K38" s="54" t="s">
        <v>75</v>
      </c>
      <c r="L38" s="54">
        <v>4</v>
      </c>
      <c r="M38" s="54">
        <v>4</v>
      </c>
      <c r="N38" s="54">
        <v>4</v>
      </c>
      <c r="O38" s="54">
        <v>4</v>
      </c>
      <c r="P38" s="54">
        <v>4</v>
      </c>
      <c r="Q38" s="62">
        <v>4</v>
      </c>
      <c r="R38" s="54" t="s">
        <v>81</v>
      </c>
      <c r="S38" s="54" t="s">
        <v>81</v>
      </c>
      <c r="T38" s="54">
        <v>1.5</v>
      </c>
      <c r="U38" s="54">
        <v>4</v>
      </c>
      <c r="V38" s="54">
        <v>3.5</v>
      </c>
      <c r="W38" s="54">
        <v>4</v>
      </c>
      <c r="X38" s="54">
        <v>4</v>
      </c>
      <c r="Y38" s="54">
        <v>4</v>
      </c>
      <c r="Z38" s="54">
        <v>4</v>
      </c>
      <c r="AA38" s="54">
        <v>4</v>
      </c>
      <c r="AB38" s="54">
        <v>4</v>
      </c>
      <c r="AC38" s="54">
        <v>4</v>
      </c>
      <c r="AD38" s="54" t="s">
        <v>81</v>
      </c>
      <c r="AE38" s="62" t="s">
        <v>75</v>
      </c>
      <c r="AF38" s="54">
        <v>4</v>
      </c>
      <c r="AG38" s="54">
        <v>4</v>
      </c>
      <c r="AH38" s="54"/>
      <c r="AI38" s="69">
        <f>IF(B38="","",COUNTIF(D38:AH39,"&gt;2")/2)</f>
        <v>22.5</v>
      </c>
      <c r="AJ38" s="69">
        <f>SUM(D38:AH39)</f>
        <v>179.5</v>
      </c>
      <c r="AK38" s="69">
        <f>SUM(D40:AH40)</f>
        <v>49</v>
      </c>
      <c r="AL38" s="69">
        <f>AJ38+AK38</f>
        <v>228.5</v>
      </c>
      <c r="AM38" s="70">
        <f>IFERROR(AI38/$AO$2,"")</f>
        <v>0.978260869565217</v>
      </c>
      <c r="AN38" s="71" t="s">
        <v>77</v>
      </c>
      <c r="AO38" s="82"/>
      <c r="AP38" s="83" t="s">
        <v>78</v>
      </c>
      <c r="XFB38" s="87"/>
      <c r="XFC38" s="87"/>
      <c r="XFD38" s="87"/>
    </row>
    <row r="39" s="36" customFormat="1" ht="18" customHeight="1" spans="1:16384">
      <c r="A39" s="45"/>
      <c r="B39" s="61"/>
      <c r="C39" s="53"/>
      <c r="D39" s="54">
        <v>4</v>
      </c>
      <c r="E39" s="54">
        <v>4</v>
      </c>
      <c r="F39" s="54">
        <v>4</v>
      </c>
      <c r="G39" s="54">
        <v>4</v>
      </c>
      <c r="H39" s="54">
        <v>4</v>
      </c>
      <c r="I39" s="62" t="s">
        <v>75</v>
      </c>
      <c r="J39" s="62" t="s">
        <v>75</v>
      </c>
      <c r="K39" s="54" t="s">
        <v>75</v>
      </c>
      <c r="L39" s="54">
        <v>4</v>
      </c>
      <c r="M39" s="54">
        <v>2.5</v>
      </c>
      <c r="N39" s="54">
        <v>4</v>
      </c>
      <c r="O39" s="54">
        <v>4</v>
      </c>
      <c r="P39" s="54">
        <v>4</v>
      </c>
      <c r="Q39" s="62">
        <v>4</v>
      </c>
      <c r="R39" s="54" t="s">
        <v>81</v>
      </c>
      <c r="S39" s="54" t="s">
        <v>81</v>
      </c>
      <c r="T39" s="54">
        <v>4</v>
      </c>
      <c r="U39" s="54">
        <v>4</v>
      </c>
      <c r="V39" s="54">
        <v>4</v>
      </c>
      <c r="W39" s="54">
        <v>4</v>
      </c>
      <c r="X39" s="54">
        <v>4</v>
      </c>
      <c r="Y39" s="54">
        <v>4</v>
      </c>
      <c r="Z39" s="54">
        <v>4</v>
      </c>
      <c r="AA39" s="54">
        <v>4</v>
      </c>
      <c r="AB39" s="54">
        <v>4</v>
      </c>
      <c r="AC39" s="54">
        <v>4</v>
      </c>
      <c r="AD39" s="54" t="s">
        <v>81</v>
      </c>
      <c r="AE39" s="62" t="s">
        <v>75</v>
      </c>
      <c r="AF39" s="54">
        <v>4</v>
      </c>
      <c r="AG39" s="54">
        <v>4</v>
      </c>
      <c r="AH39" s="54"/>
      <c r="AI39" s="72"/>
      <c r="AJ39" s="72"/>
      <c r="AK39" s="72"/>
      <c r="AL39" s="72"/>
      <c r="AM39" s="70"/>
      <c r="AN39" s="71"/>
      <c r="AO39" s="82"/>
      <c r="AP39" s="84"/>
      <c r="XFB39" s="87"/>
      <c r="XFC39" s="87"/>
      <c r="XFD39" s="87"/>
    </row>
    <row r="40" s="36" customFormat="1" ht="18" customHeight="1" spans="1:16384">
      <c r="A40" s="45"/>
      <c r="B40" s="55" t="str">
        <f>IF(B38="","","加班")</f>
        <v>加班</v>
      </c>
      <c r="C40" s="53"/>
      <c r="D40" s="54">
        <v>3</v>
      </c>
      <c r="E40" s="54">
        <v>3</v>
      </c>
      <c r="F40" s="54">
        <v>3</v>
      </c>
      <c r="G40" s="54">
        <v>3</v>
      </c>
      <c r="H40" s="54">
        <v>3</v>
      </c>
      <c r="I40" s="62"/>
      <c r="J40" s="62"/>
      <c r="K40" s="54"/>
      <c r="L40" s="54">
        <v>1.5</v>
      </c>
      <c r="M40" s="54">
        <v>3</v>
      </c>
      <c r="N40" s="54">
        <v>3</v>
      </c>
      <c r="O40" s="54">
        <v>1.5</v>
      </c>
      <c r="P40" s="54">
        <v>5</v>
      </c>
      <c r="Q40" s="62">
        <v>2</v>
      </c>
      <c r="R40" s="54"/>
      <c r="S40" s="54"/>
      <c r="T40" s="54">
        <v>1</v>
      </c>
      <c r="U40" s="54">
        <v>3</v>
      </c>
      <c r="V40" s="54">
        <v>1</v>
      </c>
      <c r="W40" s="54">
        <v>1</v>
      </c>
      <c r="X40" s="54">
        <v>1</v>
      </c>
      <c r="Y40" s="54">
        <v>1</v>
      </c>
      <c r="Z40" s="54">
        <v>1</v>
      </c>
      <c r="AA40" s="54">
        <v>2.5</v>
      </c>
      <c r="AB40" s="54">
        <v>1</v>
      </c>
      <c r="AC40" s="54">
        <v>1.5</v>
      </c>
      <c r="AD40" s="54"/>
      <c r="AE40" s="62"/>
      <c r="AF40" s="54">
        <v>1</v>
      </c>
      <c r="AG40" s="54">
        <v>3</v>
      </c>
      <c r="AH40" s="54"/>
      <c r="AI40" s="73"/>
      <c r="AJ40" s="73"/>
      <c r="AK40" s="73"/>
      <c r="AL40" s="73"/>
      <c r="AM40" s="70"/>
      <c r="AN40" s="71"/>
      <c r="AO40" s="82"/>
      <c r="AP40" s="85"/>
      <c r="XFB40" s="87"/>
      <c r="XFC40" s="87"/>
      <c r="XFD40" s="87"/>
    </row>
    <row r="41" s="36" customFormat="1" ht="18" customHeight="1" spans="1:16384">
      <c r="A41" s="45">
        <v>16</v>
      </c>
      <c r="B41" s="60" t="s">
        <v>34</v>
      </c>
      <c r="C41" s="53" t="s">
        <v>80</v>
      </c>
      <c r="D41" s="54">
        <v>4</v>
      </c>
      <c r="E41" s="54">
        <v>4</v>
      </c>
      <c r="F41" s="54">
        <v>4</v>
      </c>
      <c r="G41" s="54">
        <v>4</v>
      </c>
      <c r="H41" s="54">
        <v>4</v>
      </c>
      <c r="I41" s="62">
        <v>4</v>
      </c>
      <c r="J41" s="62" t="s">
        <v>75</v>
      </c>
      <c r="K41" s="54">
        <v>4</v>
      </c>
      <c r="L41" s="54">
        <v>4</v>
      </c>
      <c r="M41" s="54">
        <v>4</v>
      </c>
      <c r="N41" s="54">
        <v>4</v>
      </c>
      <c r="O41" s="54">
        <v>4</v>
      </c>
      <c r="P41" s="54">
        <v>4</v>
      </c>
      <c r="Q41" s="62">
        <v>4</v>
      </c>
      <c r="R41" s="54">
        <v>4</v>
      </c>
      <c r="S41" s="54">
        <v>4</v>
      </c>
      <c r="T41" s="54">
        <v>4</v>
      </c>
      <c r="U41" s="54">
        <v>4</v>
      </c>
      <c r="V41" s="54">
        <v>4</v>
      </c>
      <c r="W41" s="54">
        <v>4</v>
      </c>
      <c r="X41" s="54">
        <v>4</v>
      </c>
      <c r="Y41" s="54">
        <v>4</v>
      </c>
      <c r="Z41" s="54">
        <v>4</v>
      </c>
      <c r="AA41" s="54">
        <v>4</v>
      </c>
      <c r="AB41" s="54">
        <v>4</v>
      </c>
      <c r="AC41" s="54">
        <v>4</v>
      </c>
      <c r="AD41" s="54">
        <v>4</v>
      </c>
      <c r="AE41" s="62">
        <v>4</v>
      </c>
      <c r="AF41" s="54">
        <v>4</v>
      </c>
      <c r="AG41" s="54">
        <v>4</v>
      </c>
      <c r="AH41" s="54"/>
      <c r="AI41" s="69">
        <f>IF(B41="","",COUNTIF(D41:AH42,"&gt;2")/2)</f>
        <v>29</v>
      </c>
      <c r="AJ41" s="69">
        <f>SUM(D41:AH42)</f>
        <v>232</v>
      </c>
      <c r="AK41" s="69">
        <f>SUM(D43:AH43)</f>
        <v>101</v>
      </c>
      <c r="AL41" s="69">
        <f>AJ41+AK41</f>
        <v>333</v>
      </c>
      <c r="AM41" s="70">
        <f>IFERROR(AI41/$AO$2,"")</f>
        <v>1.26086956521739</v>
      </c>
      <c r="AN41" s="71" t="s">
        <v>85</v>
      </c>
      <c r="AO41" s="70" t="str">
        <f>IFERROR(#REF!/$AN$2,"")</f>
        <v/>
      </c>
      <c r="AP41" s="83" t="s">
        <v>78</v>
      </c>
      <c r="XFB41" s="87"/>
      <c r="XFC41" s="87"/>
      <c r="XFD41" s="87"/>
    </row>
    <row r="42" s="36" customFormat="1" ht="18" customHeight="1" spans="1:16384">
      <c r="A42" s="45"/>
      <c r="B42" s="61"/>
      <c r="C42" s="53"/>
      <c r="D42" s="54">
        <v>4</v>
      </c>
      <c r="E42" s="54">
        <v>4</v>
      </c>
      <c r="F42" s="54">
        <v>4</v>
      </c>
      <c r="G42" s="54">
        <v>4</v>
      </c>
      <c r="H42" s="54">
        <v>4</v>
      </c>
      <c r="I42" s="62">
        <v>4</v>
      </c>
      <c r="J42" s="62" t="s">
        <v>75</v>
      </c>
      <c r="K42" s="54">
        <v>4</v>
      </c>
      <c r="L42" s="54">
        <v>4</v>
      </c>
      <c r="M42" s="54">
        <v>4</v>
      </c>
      <c r="N42" s="54">
        <v>4</v>
      </c>
      <c r="O42" s="54">
        <v>4</v>
      </c>
      <c r="P42" s="54">
        <v>4</v>
      </c>
      <c r="Q42" s="62">
        <v>4</v>
      </c>
      <c r="R42" s="54">
        <v>4</v>
      </c>
      <c r="S42" s="54">
        <v>4</v>
      </c>
      <c r="T42" s="54">
        <v>4</v>
      </c>
      <c r="U42" s="54">
        <v>4</v>
      </c>
      <c r="V42" s="54">
        <v>4</v>
      </c>
      <c r="W42" s="54">
        <v>4</v>
      </c>
      <c r="X42" s="54">
        <v>4</v>
      </c>
      <c r="Y42" s="54">
        <v>4</v>
      </c>
      <c r="Z42" s="54">
        <v>4</v>
      </c>
      <c r="AA42" s="54">
        <v>4</v>
      </c>
      <c r="AB42" s="54">
        <v>4</v>
      </c>
      <c r="AC42" s="54">
        <v>4</v>
      </c>
      <c r="AD42" s="54">
        <v>4</v>
      </c>
      <c r="AE42" s="62">
        <v>4</v>
      </c>
      <c r="AF42" s="54">
        <v>4</v>
      </c>
      <c r="AG42" s="54">
        <v>4</v>
      </c>
      <c r="AH42" s="54"/>
      <c r="AI42" s="72"/>
      <c r="AJ42" s="72"/>
      <c r="AK42" s="72"/>
      <c r="AL42" s="72"/>
      <c r="AM42" s="70"/>
      <c r="AN42" s="71"/>
      <c r="AO42" s="70"/>
      <c r="AP42" s="84"/>
      <c r="XFB42" s="87"/>
      <c r="XFC42" s="87"/>
      <c r="XFD42" s="87"/>
    </row>
    <row r="43" s="36" customFormat="1" ht="18" customHeight="1" spans="1:16384">
      <c r="A43" s="45"/>
      <c r="B43" s="55" t="str">
        <f>IF(B41="","","加班")</f>
        <v>加班</v>
      </c>
      <c r="C43" s="53"/>
      <c r="D43" s="54">
        <v>3</v>
      </c>
      <c r="E43" s="54">
        <v>3</v>
      </c>
      <c r="F43" s="54">
        <v>3</v>
      </c>
      <c r="G43" s="54">
        <v>3</v>
      </c>
      <c r="H43" s="54">
        <v>3</v>
      </c>
      <c r="I43" s="62">
        <v>1</v>
      </c>
      <c r="J43" s="62"/>
      <c r="K43" s="54">
        <v>3</v>
      </c>
      <c r="L43" s="54">
        <v>5</v>
      </c>
      <c r="M43" s="54">
        <v>5</v>
      </c>
      <c r="N43" s="54">
        <v>5</v>
      </c>
      <c r="O43" s="54">
        <v>1.5</v>
      </c>
      <c r="P43" s="54">
        <v>5</v>
      </c>
      <c r="Q43" s="62">
        <v>2</v>
      </c>
      <c r="R43" s="54">
        <v>3</v>
      </c>
      <c r="S43" s="54">
        <v>5</v>
      </c>
      <c r="T43" s="54">
        <v>5</v>
      </c>
      <c r="U43" s="54">
        <v>5</v>
      </c>
      <c r="V43" s="54">
        <v>1</v>
      </c>
      <c r="W43" s="54">
        <v>3</v>
      </c>
      <c r="X43" s="54">
        <v>1</v>
      </c>
      <c r="Y43" s="54">
        <v>3</v>
      </c>
      <c r="Z43" s="54">
        <v>5</v>
      </c>
      <c r="AA43" s="54">
        <v>5</v>
      </c>
      <c r="AB43" s="54">
        <v>1</v>
      </c>
      <c r="AC43" s="54">
        <v>1.5</v>
      </c>
      <c r="AD43" s="54">
        <v>5</v>
      </c>
      <c r="AE43" s="62">
        <v>5</v>
      </c>
      <c r="AF43" s="54">
        <v>5</v>
      </c>
      <c r="AG43" s="54">
        <v>5</v>
      </c>
      <c r="AH43" s="54"/>
      <c r="AI43" s="73"/>
      <c r="AJ43" s="73"/>
      <c r="AK43" s="73"/>
      <c r="AL43" s="73"/>
      <c r="AM43" s="70"/>
      <c r="AN43" s="71"/>
      <c r="AO43" s="70"/>
      <c r="AP43" s="85"/>
      <c r="XFB43" s="87"/>
      <c r="XFC43" s="87"/>
      <c r="XFD43" s="87"/>
    </row>
    <row r="44" s="36" customFormat="1" ht="18" customHeight="1" spans="1:16384">
      <c r="A44" s="45">
        <v>14</v>
      </c>
      <c r="B44" s="52" t="s">
        <v>33</v>
      </c>
      <c r="C44" s="52" t="s">
        <v>86</v>
      </c>
      <c r="D44" s="52">
        <v>4</v>
      </c>
      <c r="E44" s="52">
        <v>4</v>
      </c>
      <c r="F44" s="52">
        <v>5</v>
      </c>
      <c r="G44" s="52">
        <v>4</v>
      </c>
      <c r="H44" s="52"/>
      <c r="I44" s="52"/>
      <c r="J44" s="52"/>
      <c r="K44" s="52"/>
      <c r="L44" s="52">
        <v>4</v>
      </c>
      <c r="M44" s="52">
        <v>4</v>
      </c>
      <c r="N44" s="52">
        <v>4</v>
      </c>
      <c r="O44" s="52"/>
      <c r="P44" s="52"/>
      <c r="Q44" s="52"/>
      <c r="R44" s="52">
        <v>4</v>
      </c>
      <c r="S44" s="52">
        <v>4</v>
      </c>
      <c r="T44" s="52">
        <v>4</v>
      </c>
      <c r="U44" s="52">
        <v>4</v>
      </c>
      <c r="V44" s="52">
        <v>4</v>
      </c>
      <c r="W44" s="52">
        <v>4</v>
      </c>
      <c r="X44" s="52"/>
      <c r="Y44" s="52"/>
      <c r="Z44" s="52"/>
      <c r="AA44" s="52"/>
      <c r="AB44" s="52">
        <v>4</v>
      </c>
      <c r="AC44" s="52">
        <v>4</v>
      </c>
      <c r="AD44" s="52">
        <v>4</v>
      </c>
      <c r="AE44" s="52">
        <v>4</v>
      </c>
      <c r="AF44" s="52">
        <v>4</v>
      </c>
      <c r="AG44" s="52"/>
      <c r="AH44" s="52"/>
      <c r="AI44" s="69">
        <f>IF(B44="","",COUNTIF(D44:AH45,"&gt;2")/2)</f>
        <v>17</v>
      </c>
      <c r="AJ44" s="69">
        <f>SUM(D44:AH45)</f>
        <v>140</v>
      </c>
      <c r="AK44" s="69">
        <f>SUM(D46:AH46)</f>
        <v>21</v>
      </c>
      <c r="AL44" s="69">
        <f>AJ44+AK44</f>
        <v>161</v>
      </c>
      <c r="AM44" s="70">
        <f>IFERROR(AI44/$AO$2,"")</f>
        <v>0.739130434782609</v>
      </c>
      <c r="AN44" s="71" t="s">
        <v>77</v>
      </c>
      <c r="AO44" s="82"/>
      <c r="AP44" s="83" t="s">
        <v>78</v>
      </c>
      <c r="XFA44" s="87"/>
      <c r="XFB44" s="87"/>
      <c r="XFC44" s="87"/>
      <c r="XFD44" s="87"/>
    </row>
    <row r="45" s="36" customFormat="1" ht="18" customHeight="1" spans="1:16384">
      <c r="A45" s="45"/>
      <c r="B45" s="52"/>
      <c r="C45" s="52"/>
      <c r="D45" s="52">
        <v>4</v>
      </c>
      <c r="E45" s="52">
        <v>4</v>
      </c>
      <c r="F45" s="52"/>
      <c r="G45" s="52">
        <v>4</v>
      </c>
      <c r="H45" s="52">
        <v>4.5</v>
      </c>
      <c r="I45" s="52"/>
      <c r="J45" s="52"/>
      <c r="K45" s="52"/>
      <c r="L45" s="52">
        <v>4</v>
      </c>
      <c r="M45" s="52">
        <v>1</v>
      </c>
      <c r="N45" s="52">
        <v>4</v>
      </c>
      <c r="O45" s="52"/>
      <c r="P45" s="52"/>
      <c r="Q45" s="52"/>
      <c r="R45" s="52">
        <v>4</v>
      </c>
      <c r="S45" s="52">
        <v>4</v>
      </c>
      <c r="T45" s="52">
        <v>4</v>
      </c>
      <c r="U45" s="52">
        <v>4</v>
      </c>
      <c r="V45" s="52">
        <v>4</v>
      </c>
      <c r="W45" s="52">
        <v>2</v>
      </c>
      <c r="X45" s="52"/>
      <c r="Y45" s="52"/>
      <c r="Z45" s="52"/>
      <c r="AA45" s="52"/>
      <c r="AB45" s="52">
        <v>4</v>
      </c>
      <c r="AC45" s="52">
        <v>4</v>
      </c>
      <c r="AD45" s="52">
        <v>4</v>
      </c>
      <c r="AE45" s="52">
        <v>3.5</v>
      </c>
      <c r="AF45" s="52">
        <v>4</v>
      </c>
      <c r="AG45" s="52"/>
      <c r="AH45" s="52"/>
      <c r="AI45" s="72"/>
      <c r="AJ45" s="72"/>
      <c r="AK45" s="72"/>
      <c r="AL45" s="72"/>
      <c r="AM45" s="70"/>
      <c r="AN45" s="71"/>
      <c r="AO45" s="82"/>
      <c r="AP45" s="84"/>
      <c r="XFA45" s="87"/>
      <c r="XFB45" s="87"/>
      <c r="XFC45" s="87"/>
      <c r="XFD45" s="87"/>
    </row>
    <row r="46" s="36" customFormat="1" ht="18" customHeight="1" spans="1:16384">
      <c r="A46" s="45"/>
      <c r="B46" s="46"/>
      <c r="C46" s="52"/>
      <c r="D46" s="52">
        <v>1</v>
      </c>
      <c r="E46" s="52"/>
      <c r="F46" s="52"/>
      <c r="G46" s="52">
        <v>0.5</v>
      </c>
      <c r="H46" s="52"/>
      <c r="I46" s="52"/>
      <c r="J46" s="52"/>
      <c r="K46" s="52"/>
      <c r="L46" s="52">
        <v>0.5</v>
      </c>
      <c r="M46" s="52"/>
      <c r="N46" s="52">
        <v>2.5</v>
      </c>
      <c r="O46" s="52"/>
      <c r="P46" s="52"/>
      <c r="Q46" s="52"/>
      <c r="R46" s="52">
        <v>2</v>
      </c>
      <c r="S46" s="52">
        <v>1</v>
      </c>
      <c r="T46" s="52">
        <v>4</v>
      </c>
      <c r="U46" s="52">
        <v>3</v>
      </c>
      <c r="V46" s="52"/>
      <c r="W46" s="52"/>
      <c r="X46" s="52"/>
      <c r="Y46" s="52"/>
      <c r="Z46" s="52"/>
      <c r="AA46" s="52"/>
      <c r="AB46" s="52">
        <v>0.5</v>
      </c>
      <c r="AC46" s="52">
        <v>2</v>
      </c>
      <c r="AD46" s="52">
        <v>0.5</v>
      </c>
      <c r="AE46" s="52"/>
      <c r="AF46" s="52">
        <v>3.5</v>
      </c>
      <c r="AG46" s="52"/>
      <c r="AH46" s="52"/>
      <c r="AI46" s="73"/>
      <c r="AJ46" s="73"/>
      <c r="AK46" s="73"/>
      <c r="AL46" s="73"/>
      <c r="AM46" s="70"/>
      <c r="AN46" s="71"/>
      <c r="AO46" s="82"/>
      <c r="AP46" s="85"/>
      <c r="XFA46" s="87"/>
      <c r="XFB46" s="87"/>
      <c r="XFC46" s="87"/>
      <c r="XFD46" s="87"/>
    </row>
    <row r="47" s="36" customFormat="1" ht="18" customHeight="1" spans="1:16384">
      <c r="A47" s="45"/>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74"/>
      <c r="AI47" s="69"/>
      <c r="AJ47" s="69"/>
      <c r="AK47" s="69"/>
      <c r="AL47" s="69"/>
      <c r="AM47" s="70"/>
      <c r="AN47" s="71"/>
      <c r="AO47" s="82"/>
      <c r="AP47" s="83"/>
      <c r="XFB47" s="86"/>
      <c r="XFC47" s="86"/>
      <c r="XFD47" s="86"/>
    </row>
    <row r="48" s="36" customFormat="1" ht="18" customHeight="1" spans="1:16384">
      <c r="A48" s="45"/>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74"/>
      <c r="AI48" s="72"/>
      <c r="AJ48" s="72"/>
      <c r="AK48" s="72"/>
      <c r="AL48" s="72"/>
      <c r="AM48" s="70"/>
      <c r="AN48" s="71"/>
      <c r="AO48" s="82"/>
      <c r="AP48" s="84"/>
      <c r="XFB48" s="86"/>
      <c r="XFC48" s="86"/>
      <c r="XFD48" s="86"/>
    </row>
    <row r="49" s="36" customFormat="1" ht="18" customHeight="1" spans="1:16384">
      <c r="A49" s="45"/>
      <c r="B49" s="46"/>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74"/>
      <c r="AI49" s="73"/>
      <c r="AJ49" s="73"/>
      <c r="AK49" s="73"/>
      <c r="AL49" s="73"/>
      <c r="AM49" s="70"/>
      <c r="AN49" s="71"/>
      <c r="AO49" s="82"/>
      <c r="AP49" s="85"/>
      <c r="XFB49" s="86"/>
      <c r="XFC49" s="86"/>
      <c r="XFD49" s="86"/>
    </row>
    <row r="50" s="36" customFormat="1" ht="18" customHeight="1" spans="1:16384">
      <c r="A50" s="45"/>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74"/>
      <c r="AI50" s="69"/>
      <c r="AJ50" s="69"/>
      <c r="AK50" s="69"/>
      <c r="AL50" s="69"/>
      <c r="AM50" s="70"/>
      <c r="AN50" s="71"/>
      <c r="AO50" s="82"/>
      <c r="AP50" s="83"/>
      <c r="XFB50" s="86"/>
      <c r="XFC50" s="86"/>
      <c r="XFD50" s="86"/>
    </row>
    <row r="51" s="36" customFormat="1" ht="18" customHeight="1" spans="1:16384">
      <c r="A51" s="45"/>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74"/>
      <c r="AI51" s="72"/>
      <c r="AJ51" s="72"/>
      <c r="AK51" s="72"/>
      <c r="AL51" s="72"/>
      <c r="AM51" s="70"/>
      <c r="AN51" s="71"/>
      <c r="AO51" s="82"/>
      <c r="AP51" s="84"/>
      <c r="XFB51" s="86"/>
      <c r="XFC51" s="86"/>
      <c r="XFD51" s="86"/>
    </row>
    <row r="52" s="36" customFormat="1" ht="18" customHeight="1" spans="1:16384">
      <c r="A52" s="45"/>
      <c r="B52" s="46"/>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74"/>
      <c r="AI52" s="73"/>
      <c r="AJ52" s="73"/>
      <c r="AK52" s="73"/>
      <c r="AL52" s="73"/>
      <c r="AM52" s="70"/>
      <c r="AN52" s="71"/>
      <c r="AO52" s="82"/>
      <c r="AP52" s="85"/>
      <c r="XFB52" s="86"/>
      <c r="XFC52" s="86"/>
      <c r="XFD52" s="86"/>
    </row>
    <row r="56" spans="2:2">
      <c r="B56" s="20" t="s">
        <v>16</v>
      </c>
    </row>
    <row r="57" spans="2:2">
      <c r="B57" s="20" t="s">
        <v>18</v>
      </c>
    </row>
    <row r="58" spans="2:2">
      <c r="B58" s="20" t="s">
        <v>19</v>
      </c>
    </row>
    <row r="59" spans="2:2">
      <c r="B59" s="20" t="s">
        <v>20</v>
      </c>
    </row>
    <row r="60" spans="2:2">
      <c r="B60" s="20" t="s">
        <v>21</v>
      </c>
    </row>
    <row r="61" spans="2:2">
      <c r="B61" s="20" t="s">
        <v>23</v>
      </c>
    </row>
    <row r="62" spans="2:2">
      <c r="B62" s="20" t="s">
        <v>25</v>
      </c>
    </row>
    <row r="63" spans="2:2">
      <c r="B63" s="20" t="s">
        <v>26</v>
      </c>
    </row>
    <row r="64" spans="2:2">
      <c r="B64" s="20" t="s">
        <v>28</v>
      </c>
    </row>
    <row r="65" spans="2:2">
      <c r="B65" s="20" t="s">
        <v>29</v>
      </c>
    </row>
    <row r="66" spans="2:2">
      <c r="B66" s="20" t="s">
        <v>30</v>
      </c>
    </row>
    <row r="67" spans="2:2">
      <c r="B67" s="20" t="s">
        <v>31</v>
      </c>
    </row>
    <row r="68" spans="2:2">
      <c r="B68" s="20" t="s">
        <v>33</v>
      </c>
    </row>
    <row r="69" spans="2:2">
      <c r="B69" s="20" t="s">
        <v>34</v>
      </c>
    </row>
  </sheetData>
  <autoFilter ref="A1:AP82">
    <extLst/>
  </autoFilter>
  <mergeCells count="186">
    <mergeCell ref="B1:AI1"/>
    <mergeCell ref="B2:AI2"/>
    <mergeCell ref="A3:A4"/>
    <mergeCell ref="A5:A7"/>
    <mergeCell ref="A8:A10"/>
    <mergeCell ref="A11:A13"/>
    <mergeCell ref="A14:A16"/>
    <mergeCell ref="A17:A19"/>
    <mergeCell ref="A20:A22"/>
    <mergeCell ref="A23:A25"/>
    <mergeCell ref="A26:A28"/>
    <mergeCell ref="A29:A31"/>
    <mergeCell ref="A32:A34"/>
    <mergeCell ref="A35:A37"/>
    <mergeCell ref="A38:A40"/>
    <mergeCell ref="A41:A43"/>
    <mergeCell ref="A44:A46"/>
    <mergeCell ref="A47:A49"/>
    <mergeCell ref="A50:A52"/>
    <mergeCell ref="B5:B6"/>
    <mergeCell ref="B8:B9"/>
    <mergeCell ref="B11:B12"/>
    <mergeCell ref="B14:B15"/>
    <mergeCell ref="B17:B18"/>
    <mergeCell ref="B20:B21"/>
    <mergeCell ref="B23:B24"/>
    <mergeCell ref="B26:B27"/>
    <mergeCell ref="B29:B30"/>
    <mergeCell ref="B32:B33"/>
    <mergeCell ref="B35:B36"/>
    <mergeCell ref="B38:B39"/>
    <mergeCell ref="B41:B42"/>
    <mergeCell ref="B44:B45"/>
    <mergeCell ref="B47:B48"/>
    <mergeCell ref="B50:B51"/>
    <mergeCell ref="C3:C4"/>
    <mergeCell ref="C11:C13"/>
    <mergeCell ref="C14:C16"/>
    <mergeCell ref="C17:C19"/>
    <mergeCell ref="C20:C22"/>
    <mergeCell ref="C23:C25"/>
    <mergeCell ref="C26:C28"/>
    <mergeCell ref="C29:C31"/>
    <mergeCell ref="C32:C34"/>
    <mergeCell ref="C35:C37"/>
    <mergeCell ref="C38:C40"/>
    <mergeCell ref="C41:C43"/>
    <mergeCell ref="C44:C46"/>
    <mergeCell ref="C47:C49"/>
    <mergeCell ref="C50:C52"/>
    <mergeCell ref="AI3:AI4"/>
    <mergeCell ref="AI5:AI7"/>
    <mergeCell ref="AI8:AI10"/>
    <mergeCell ref="AI11:AI13"/>
    <mergeCell ref="AI14:AI16"/>
    <mergeCell ref="AI17:AI19"/>
    <mergeCell ref="AI20:AI22"/>
    <mergeCell ref="AI23:AI25"/>
    <mergeCell ref="AI26:AI28"/>
    <mergeCell ref="AI29:AI31"/>
    <mergeCell ref="AI32:AI34"/>
    <mergeCell ref="AI35:AI37"/>
    <mergeCell ref="AI38:AI40"/>
    <mergeCell ref="AI41:AI43"/>
    <mergeCell ref="AI44:AI46"/>
    <mergeCell ref="AI47:AI49"/>
    <mergeCell ref="AI50:AI52"/>
    <mergeCell ref="AJ3:AJ4"/>
    <mergeCell ref="AJ5:AJ7"/>
    <mergeCell ref="AJ8:AJ10"/>
    <mergeCell ref="AJ11:AJ13"/>
    <mergeCell ref="AJ14:AJ16"/>
    <mergeCell ref="AJ17:AJ19"/>
    <mergeCell ref="AJ20:AJ22"/>
    <mergeCell ref="AJ23:AJ25"/>
    <mergeCell ref="AJ26:AJ28"/>
    <mergeCell ref="AJ29:AJ31"/>
    <mergeCell ref="AJ32:AJ34"/>
    <mergeCell ref="AJ35:AJ37"/>
    <mergeCell ref="AJ38:AJ40"/>
    <mergeCell ref="AJ41:AJ43"/>
    <mergeCell ref="AJ44:AJ46"/>
    <mergeCell ref="AJ47:AJ49"/>
    <mergeCell ref="AJ50:AJ52"/>
    <mergeCell ref="AK3:AK4"/>
    <mergeCell ref="AK5:AK7"/>
    <mergeCell ref="AK8:AK10"/>
    <mergeCell ref="AK11:AK13"/>
    <mergeCell ref="AK14:AK16"/>
    <mergeCell ref="AK17:AK19"/>
    <mergeCell ref="AK20:AK22"/>
    <mergeCell ref="AK23:AK25"/>
    <mergeCell ref="AK26:AK28"/>
    <mergeCell ref="AK29:AK31"/>
    <mergeCell ref="AK32:AK34"/>
    <mergeCell ref="AK35:AK37"/>
    <mergeCell ref="AK38:AK40"/>
    <mergeCell ref="AK41:AK43"/>
    <mergeCell ref="AK44:AK46"/>
    <mergeCell ref="AK47:AK49"/>
    <mergeCell ref="AK50:AK52"/>
    <mergeCell ref="AL3:AL4"/>
    <mergeCell ref="AL5:AL7"/>
    <mergeCell ref="AL8:AL10"/>
    <mergeCell ref="AL11:AL13"/>
    <mergeCell ref="AL14:AL16"/>
    <mergeCell ref="AL17:AL19"/>
    <mergeCell ref="AL20:AL22"/>
    <mergeCell ref="AL23:AL25"/>
    <mergeCell ref="AL26:AL28"/>
    <mergeCell ref="AL29:AL31"/>
    <mergeCell ref="AL32:AL34"/>
    <mergeCell ref="AL35:AL37"/>
    <mergeCell ref="AL38:AL40"/>
    <mergeCell ref="AL41:AL43"/>
    <mergeCell ref="AL44:AL46"/>
    <mergeCell ref="AL47:AL49"/>
    <mergeCell ref="AL50:AL52"/>
    <mergeCell ref="AM3:AM4"/>
    <mergeCell ref="AM5:AM7"/>
    <mergeCell ref="AM8:AM10"/>
    <mergeCell ref="AM11:AM13"/>
    <mergeCell ref="AM14:AM16"/>
    <mergeCell ref="AM17:AM19"/>
    <mergeCell ref="AM20:AM22"/>
    <mergeCell ref="AM23:AM25"/>
    <mergeCell ref="AM26:AM28"/>
    <mergeCell ref="AM29:AM31"/>
    <mergeCell ref="AM32:AM34"/>
    <mergeCell ref="AM35:AM37"/>
    <mergeCell ref="AM38:AM40"/>
    <mergeCell ref="AM41:AM43"/>
    <mergeCell ref="AM44:AM46"/>
    <mergeCell ref="AM47:AM49"/>
    <mergeCell ref="AM50:AM52"/>
    <mergeCell ref="AN3:AN4"/>
    <mergeCell ref="AN5:AN7"/>
    <mergeCell ref="AN8:AN10"/>
    <mergeCell ref="AN11:AN13"/>
    <mergeCell ref="AN14:AN16"/>
    <mergeCell ref="AN17:AN19"/>
    <mergeCell ref="AN20:AN22"/>
    <mergeCell ref="AN23:AN25"/>
    <mergeCell ref="AN26:AN28"/>
    <mergeCell ref="AN29:AN31"/>
    <mergeCell ref="AN32:AN34"/>
    <mergeCell ref="AN35:AN37"/>
    <mergeCell ref="AN38:AN40"/>
    <mergeCell ref="AN41:AN43"/>
    <mergeCell ref="AN44:AN46"/>
    <mergeCell ref="AN47:AN49"/>
    <mergeCell ref="AN50:AN52"/>
    <mergeCell ref="AO3:AO4"/>
    <mergeCell ref="AO5:AO7"/>
    <mergeCell ref="AO8:AO10"/>
    <mergeCell ref="AO11:AO13"/>
    <mergeCell ref="AO14:AO16"/>
    <mergeCell ref="AO17:AO19"/>
    <mergeCell ref="AO20:AO22"/>
    <mergeCell ref="AO23:AO25"/>
    <mergeCell ref="AO26:AO28"/>
    <mergeCell ref="AO29:AO31"/>
    <mergeCell ref="AO32:AO34"/>
    <mergeCell ref="AO35:AO37"/>
    <mergeCell ref="AO38:AO40"/>
    <mergeCell ref="AO41:AO43"/>
    <mergeCell ref="AO44:AO46"/>
    <mergeCell ref="AO47:AO49"/>
    <mergeCell ref="AO50:AO52"/>
    <mergeCell ref="AP3:AP4"/>
    <mergeCell ref="AP5:AP7"/>
    <mergeCell ref="AP8:AP10"/>
    <mergeCell ref="AP11:AP13"/>
    <mergeCell ref="AP14:AP16"/>
    <mergeCell ref="AP17:AP19"/>
    <mergeCell ref="AP20:AP22"/>
    <mergeCell ref="AP23:AP25"/>
    <mergeCell ref="AP26:AP28"/>
    <mergeCell ref="AP29:AP31"/>
    <mergeCell ref="AP32:AP34"/>
    <mergeCell ref="AP35:AP37"/>
    <mergeCell ref="AP38:AP40"/>
    <mergeCell ref="AP41:AP43"/>
    <mergeCell ref="AP44:AP46"/>
    <mergeCell ref="AP47:AP49"/>
    <mergeCell ref="AP50:AP52"/>
  </mergeCells>
  <conditionalFormatting sqref="B$1:B$1048576">
    <cfRule type="duplicateValues" dxfId="0" priority="1"/>
  </conditionalFormatting>
  <conditionalFormatting sqref="B5:B10">
    <cfRule type="duplicateValues" dxfId="0" priority="5"/>
  </conditionalFormatting>
  <conditionalFormatting sqref="B56:B69">
    <cfRule type="duplicateValues" dxfId="0" priority="3"/>
    <cfRule type="duplicateValues" dxfId="0" priority="2"/>
  </conditionalFormatting>
  <dataValidations count="10">
    <dataValidation type="list" allowBlank="1" showInputMessage="1" showErrorMessage="1" sqref="B2:AH2 AI2 AJ2 AK2 AL2:AM2">
      <formula1>"运营、人力、财务,制造管理部-组装车间,制造管理部-喷涂车间,制造管理部-注塑车间,制造管理部-后勤,生产管理部,销售服务科,技术质量科"</formula1>
    </dataValidation>
    <dataValidation type="list" allowBlank="1" showInputMessage="1" showErrorMessage="1" sqref="I5 K5 L5 N5:O5 P5 Q5 R5 S5 T5 U5:X5 Y5 Z5 AA5:AB5 AC5 AF5 AG5 I6 K6 L6 N6 O6 P6 Q6 R6 S6 T6 U6 V6 W6 X6 Y6 Z6 AA6 AB6 AC6 AF6 AG6 I7 K7 L7 N7 O7 P7 Q7 R7 S7 T7 U7 V7 W7 X7 Y7 Z7 AA7 AB7 AC7 AF7 AG7 I8 K8:L8 N8:O8 P8:Q8 R8 S8 T8 U8:X8 Y8 Z8 AA8 AB8 AC8:AD8 AF8:AG8 P9 Q9:R9 S9 T9 U9 V9:W9 X9 Y9 Z9:AC9 AF9 AG9 P10:Q10 S10 T10:AC10 AF10:AG10 I9:I10 J5:J10 M5:M10 N9:N10 O9:O10 AD5:AD7 AD9:AD10 AE5:AE10 K9:L10 D5:H10">
      <formula1>[7]数据源!#REF!</formula1>
    </dataValidation>
    <dataValidation type="list" allowBlank="1" showInputMessage="1" showErrorMessage="1" sqref="AN32 AN33 AN34 AN35 AN36 AN37 AN38 AN39 AN40 AN44 AN45 AN46 AN5:AN7 AN8:AN10 AN11:AN13 AN14:AN22 AN23:AN28 AN29:AN31 AN41:AN43 AN47:AN49 AN50:AN52">
      <formula1>"正常在职,本月离职,本月入职,本月调入,本月调出"</formula1>
    </dataValidation>
    <dataValidation type="list" allowBlank="1" showInputMessage="1" showErrorMessage="1" sqref="AP5 AP6 AP7 AP32 AP33 AP34 AP35 AP36 AP37 AP38 AP39 AP40 AP41 AP42 AP43 AP44 AP45 AP46 AP8:AP10 AP11:AP13 AP14:AP22 AP23:AP28 AP29:AP31 AP47:AP49 AP50:AP52">
      <formula1>"正式,劳务张,劳务田"</formula1>
    </dataValidation>
    <dataValidation type="list" allowBlank="1" showInputMessage="1" showErrorMessage="1" sqref="AH25">
      <formula1>[4]数据源!#REF!</formula1>
    </dataValidation>
    <dataValidation type="list" allowBlank="1" showInputMessage="1" showErrorMessage="1" sqref="O11 O12 D13 E13 F13 G13 H13 I13 J13 K13 L13 M13 N13 O13 P13 Q13 R13 S13 T13 U13 V13 W13 X13 Y13 Z13 AA13 AB13 AC13 AD13 AE13 AF13 AH13 O14 O15 D16 E16 F16 G16 H16 I16 J16 K16 L16 M16 N16 O16 P16 Q16 R16 S16 T16 U16 V16 W16 X16 Y16 Z16 AA16 AB16 AC16 AD16 AE16 AF16 AH16 O17 X17 Y17 Z17 AF17 AG17 O18 X18 Y18 AF18 D19 E19 F19 H19 I19 J19 K19 L19 M19 N19 O19 P19 Q19 R19 S19 T19 U19 V19 W19 X19 Y19 AA19 AB19 AC19 AE19 AF19 AH19 O20 O21 D22 E22 F22 G22 H22 I22 J22 K22 L22 M22 N22 O22 P22 Q22 R22 S22 T22 U22 V22 W22 X22 Y22 Z22 AA22 AB22 AC22 AD22 AE22 AF22 AH22 O23 AD23 O24 D25 E25 F25 G25 H25 I25 J25 K25 L25 M25 N25 O25 P25 Q25 R25 S25 T25 U25 V25 W25 X25 Y25 Z25 AA25 AB25 AC25 AE25 AF25 O26 O27 D28 E28 F28 G28 H28 I28 J28 K28 L28 M28 N28 O28 P28 Q28 R28 S28 T28 U28 V28 W28 X28 Y28 Z28 AA28 AB28 AC28 AD28 AE28 AF28 AH28 O29 O30 D31 E31 F31 G31 H31 I31 J31 K31 L31 M31 N31 O31 P31 Q31 R31 S31 T31 U31 V31 W31 X31 Y31 Z31 AA31 AB31 AC31 AD31 AE31 AF31 AH31 O32 O33 D34 E34 F34 G34 H34 I34 J34 K34 L34 M34 N34 O34 P34 Q34 R34 S34 T34 U34 V34 W34 X34 Z34 AA34 AB34 AC34 AD34 AE34 AF34 AH34 O35 O36 D37 E37 F37 G37 H37 I37 J37 K37 L37 M37 N37 O37 P37 Q37 R37 S37 T37 U37 V37 W37 X37 Y37 Z37 AA37 AB37 AC37 AD37 AE37 AF37 AH37 O38 O39 D40 E40 F40 G40 H40 I40 J40 K40 L40 M40 N40 O40 P40 Q40 T40 U40 V40 W40 X40 Y40 Z40 AA40 AB40 AC40 AE40 AF40 AH40 O41 O42 D43 E43 F43 G43 H43 I43 J43 K43 L43 M43 N43 O43 P43 Q43 R43 S43 T43 U43 V43 W43 X43 Y43 Z43 AA43 AB43 AC43 AD43 AE43 AF43 AH43 D11:D12 D14:D15 D17:D18 D20:D21 D23:D24 D26:D27 D29:D30 D32:D33 D35:D36 D38:D39 D41:D42 E11:E12 E14:E15 E17:E18 E20:E21 E23:E24 E26:E27 E29:E30 E32:E33 E35:E36 E38:E39 E41:E42 F11:F12 F14:F15 F17:F18 F20:F21 F23:F24 F26:F27 F29:F30 F32:F33 F35:F36 F38:F39 F41:F42 G11:G12 G14:G15 G17:G19 G20:G21 G23:G24 G26:G27 G29:G30 G32:G33 G35:G36 G38:G39 G41:G42 H11:H12 H14:H15 H17:H18 H20:H21 H23:H24 H26:H27 H29:H30 H32:H33 H35:H36 H38:H39 H41:H42 I11:I12 I14:I15 I17:I18 I20:I21 I23:I24 I26:I27 I29:I30 I32:I33 I35:I36 I38:I39 I41:I42 J11:J12 J14:J15 J17:J18 J20:J21 J23:J24 J26:J27 J29:J30 J32:J33 J35:J36 J38:J39 J41:J42 K11:K12 K14:K15 K17:K18 K20:K21 K23:K24 K26:K27 K29:K30 K32:K33 K35:K36 K38:K39 K41:K42 L11:L12 L14:L15 L17:L18 L20:L21 L23:L24 L26:L27 L29:L30 L32:L33 L35:L36 L38:L39 L41:L42 M11:M12 M14:M15 M17:M18 M20:M21 M23:M24 M26:M27 M29:M30 M32:M33 M35:M36 M38:M39 M41:M42 N11:N12 N14:N15 N17:N18 N20:N21 N23:N24 N26:N27 N29:N30 N32:N33 N35:N36 N38:N39 N41:N42 P11:P12 P14:P15 P17:P18 P20:P21 P23:P24 P26:P27 P29:P30 P32:P33 P35:P36 P38:P39 P41:P42 Q11:Q12 Q14:Q15 Q17:Q18 Q20:Q21 Q23:Q24 Q26:Q27 Q29:Q30 Q32:Q33 Q35:Q36 Q38:Q39 Q41:Q42 R11:R12 R14:R15 R17:R18 R20:R21 R23:R24 R26:R27 R29:R30 R32:R33 R35:R36 R41:R42 S11:S12 S14:S15 S17:S18 S20:S21 S23:S24 S26:S27 S29:S30 S32:S33 S35:S36 S41:S42 T11:T12 T14:T15 T17:T18 T20:T21 T23:T24 T26:T27 T29:T30 T32:T33 T35:T36 T38:T39 T41:T42 U11:U12 U14:U15 U17:U18 U20:U21 U23:U24 U26:U27 U29:U30 U32:U33 U35:U36 U38:U39 U41:U42 V11:V12 V14:V15 V17:V18 V20:V21 V23:V24 V26:V27 V29:V30 V32:V33 V35:V36 V38:V39 V41:V42 W11:W12 W14:W15 W17:W18 W20:W21 W23:W24 W26:W27 W29:W30 W32:W33 W35:W36 W38:W39 W41:W42 X11:X12 X14:X15 X20:X21 X23:X24 X26:X27 X29:X30 X32:X33 X35:X36 X38:X39 X41:X42 Y11:Y12 Y14:Y15 Y20:Y21 Y23:Y24 Y26:Y27 Y29:Y30 Y32:Y34 Y35:Y36 Y38:Y39 Y41:Y42 Z11:Z12 Z14:Z15 Z18:Z19 Z20:Z21 Z23:Z24 Z26:Z27 Z29:Z30 Z32:Z33 Z35:Z36 Z38:Z39 Z41:Z42 AA11:AA12 AA14:AA15 AA17:AA18 AA20:AA21 AA23:AA24 AA26:AA27 AA29:AA30 AA32:AA33 AA35:AA36 AA38:AA39 AA41:AA42 AB11:AB12 AB14:AB15 AB17:AB18 AB20:AB21 AB23:AB24 AB26:AB27 AB29:AB30 AB32:AB33 AB35:AB36 AB38:AB39 AB41:AB42 AC11:AC12 AC14:AC15 AC17:AC18 AC20:AC21 AC23:AC24 AC26:AC27 AC29:AC30 AC32:AC33 AC35:AC36 AC38:AC39 AC41:AC42 AD11:AD12 AD14:AD15 AD17:AD19 AD20:AD21 AD24:AD25 AD26:AD27 AD29:AD30 AD32:AD33 AD35:AD36 AD38:AD39 AD41:AD42 AE11:AE12 AE14:AE15 AE17:AE18 AE20:AE21 AE23:AE24 AE26:AE27 AE29:AE30 AE32:AE33 AE35:AE36 AE38:AE39 AE41:AE42 AF11:AF12 AF14:AF15 AF20:AF21 AF23:AF24 AF26:AF27 AF29:AF30 AF32:AF33 AF35:AF36 AF38:AF39 AF41:AF42 AG11:AG13 AG14:AG16 AG18:AG43 AH11:AH12 AH14:AH15 AH17:AH18 AH20:AH21 AH23:AH24 AH26:AH27 AH29:AH30 AH32:AH33 AH35:AH36 AH38:AH39 AH41:AH42 R38:S40">
      <formula1>[2]数据源!#REF!</formula1>
    </dataValidation>
    <dataValidation type="list" allowBlank="1" showInputMessage="1" showErrorMessage="1" sqref="AD40">
      <formula1>[3]数据源!#REF!</formula1>
    </dataValidation>
    <dataValidation type="list" allowBlank="1" showInputMessage="1" showErrorMessage="1" sqref="D44 E44 F44 G44 H44 I44 J44 K44 O44 P44 Q44 X44 Y44 Z44 AA44 D45 E45 F45 G45 H45 I45 J45 K45 O45 P45 Q45 X45 Y45 Z45 AA45 D46 E46 F46 G46 H46 I46 J46 K46 L46 M46 N46 O46 P46 Q46 R46 S46 T46 U46 V46 W46 X46 Y46 Z46 AA46 AB46 AC46 AD46 AE46 AF46 AF44:AF45 L44:N45 AB44:AE45 R44:W45">
      <formula1>[8]数据源!#REF!</formula1>
    </dataValidation>
    <dataValidation type="list" allowBlank="1" showInputMessage="1" showErrorMessage="1" sqref="AG44 AH44 AG45 AH45 AG46 AH46">
      <formula1>[5]数据源!#REF!</formula1>
    </dataValidation>
    <dataValidation type="list" allowBlank="1" showInputMessage="1" showErrorMessage="1" sqref="D47:AH49 D50:AH52">
      <formula1>[1]数据源!#REF!</formula1>
    </dataValidation>
  </dataValidations>
  <pageMargins left="0.75" right="0.75" top="1" bottom="1" header="0.511805555555556" footer="0.511805555555556"/>
  <headerFooter/>
  <drawing r:id="rId1"/>
  <legacyDrawing r:id="rId2"/>
  <mc:AlternateContent xmlns:mc="http://schemas.openxmlformats.org/markup-compatibility/2006">
    <mc:Choice Requires="x14">
      <controls>
        <mc:AlternateContent xmlns:mc="http://schemas.openxmlformats.org/markup-compatibility/2006">
          <mc:Choice Requires="x14">
            <control shapeId="1159" name="Spinner 135" r:id="rId3">
              <controlPr defaultSize="0">
                <anchor moveWithCells="1" sizeWithCells="1">
                  <from>
                    <xdr:col>35</xdr:col>
                    <xdr:colOff>590550</xdr:colOff>
                    <xdr:row>0</xdr:row>
                    <xdr:rowOff>9525</xdr:rowOff>
                  </from>
                  <to>
                    <xdr:col>35</xdr:col>
                    <xdr:colOff>590550</xdr:colOff>
                    <xdr:row>0</xdr:row>
                    <xdr:rowOff>257175</xdr:rowOff>
                  </to>
                </anchor>
              </controlPr>
            </control>
          </mc:Choice>
        </mc:AlternateContent>
        <mc:AlternateContent xmlns:mc="http://schemas.openxmlformats.org/markup-compatibility/2006">
          <mc:Choice Requires="x14">
            <control shapeId="1160" name="Spinner 136" r:id="rId4">
              <controlPr defaultSize="0">
                <anchor moveWithCells="1" sizeWithCells="1">
                  <from>
                    <xdr:col>39</xdr:col>
                    <xdr:colOff>628650</xdr:colOff>
                    <xdr:row>0</xdr:row>
                    <xdr:rowOff>9525</xdr:rowOff>
                  </from>
                  <to>
                    <xdr:col>39</xdr:col>
                    <xdr:colOff>790575</xdr:colOff>
                    <xdr:row>0</xdr:row>
                    <xdr:rowOff>257175</xdr:rowOff>
                  </to>
                </anchor>
              </controlPr>
            </control>
          </mc:Choice>
        </mc:AlternateContent>
        <mc:AlternateContent xmlns:mc="http://schemas.openxmlformats.org/markup-compatibility/2006">
          <mc:Choice Requires="x14">
            <control shapeId="1161" name="Spinner 137" r:id="rId5">
              <controlPr defaultSize="0">
                <anchor moveWithCells="1" sizeWithCells="1">
                  <from>
                    <xdr:col>40</xdr:col>
                    <xdr:colOff>419100</xdr:colOff>
                    <xdr:row>0</xdr:row>
                    <xdr:rowOff>19050</xdr:rowOff>
                  </from>
                  <to>
                    <xdr:col>40</xdr:col>
                    <xdr:colOff>572135</xdr:colOff>
                    <xdr:row>0</xdr:row>
                    <xdr:rowOff>248285</xdr:rowOff>
                  </to>
                </anchor>
              </controlPr>
            </control>
          </mc:Choice>
        </mc:AlternateContent>
        <mc:AlternateContent xmlns:mc="http://schemas.openxmlformats.org/markup-compatibility/2006">
          <mc:Choice Requires="x14">
            <control shapeId="1162" name="Spinner 138" r:id="rId6">
              <controlPr defaultSize="0">
                <anchor moveWithCells="1" sizeWithCells="1">
                  <from>
                    <xdr:col>39</xdr:col>
                    <xdr:colOff>628650</xdr:colOff>
                    <xdr:row>0</xdr:row>
                    <xdr:rowOff>9525</xdr:rowOff>
                  </from>
                  <to>
                    <xdr:col>39</xdr:col>
                    <xdr:colOff>790575</xdr:colOff>
                    <xdr:row>0</xdr:row>
                    <xdr:rowOff>257175</xdr:rowOff>
                  </to>
                </anchor>
              </controlPr>
            </control>
          </mc:Choice>
        </mc:AlternateContent>
        <mc:AlternateContent xmlns:mc="http://schemas.openxmlformats.org/markup-compatibility/2006">
          <mc:Choice Requires="x14">
            <control shapeId="1326" name="Spinner 302" r:id="rId7">
              <controlPr defaultSize="0">
                <anchor moveWithCells="1" sizeWithCells="1">
                  <from>
                    <xdr:col>35</xdr:col>
                    <xdr:colOff>628650</xdr:colOff>
                    <xdr:row>0</xdr:row>
                    <xdr:rowOff>9525</xdr:rowOff>
                  </from>
                  <to>
                    <xdr:col>35</xdr:col>
                    <xdr:colOff>885825</xdr:colOff>
                    <xdr:row>0</xdr:row>
                    <xdr:rowOff>257175</xdr:rowOff>
                  </to>
                </anchor>
              </controlPr>
            </control>
          </mc:Choice>
        </mc:AlternateContent>
        <mc:AlternateContent xmlns:mc="http://schemas.openxmlformats.org/markup-compatibility/2006">
          <mc:Choice Requires="x14">
            <control shapeId="1327" name="Spinner 303" r:id="rId8">
              <controlPr defaultSize="0">
                <anchor moveWithCells="1" sizeWithCells="1">
                  <from>
                    <xdr:col>39</xdr:col>
                    <xdr:colOff>628650</xdr:colOff>
                    <xdr:row>0</xdr:row>
                    <xdr:rowOff>9525</xdr:rowOff>
                  </from>
                  <to>
                    <xdr:col>39</xdr:col>
                    <xdr:colOff>885825</xdr:colOff>
                    <xdr:row>0</xdr:row>
                    <xdr:rowOff>257175</xdr:rowOff>
                  </to>
                </anchor>
              </controlPr>
            </control>
          </mc:Choice>
        </mc:AlternateContent>
        <mc:AlternateContent xmlns:mc="http://schemas.openxmlformats.org/markup-compatibility/2006">
          <mc:Choice Requires="x14">
            <control shapeId="1328" name="Spinner 304" r:id="rId9">
              <controlPr defaultSize="0">
                <anchor moveWithCells="1" sizeWithCells="1">
                  <from>
                    <xdr:col>40</xdr:col>
                    <xdr:colOff>333375</xdr:colOff>
                    <xdr:row>0</xdr:row>
                    <xdr:rowOff>9525</xdr:rowOff>
                  </from>
                  <to>
                    <xdr:col>41</xdr:col>
                    <xdr:colOff>0</xdr:colOff>
                    <xdr:row>0</xdr:row>
                    <xdr:rowOff>258445</xdr:rowOff>
                  </to>
                </anchor>
              </controlPr>
            </control>
          </mc:Choice>
        </mc:AlternateContent>
        <mc:AlternateContent xmlns:mc="http://schemas.openxmlformats.org/markup-compatibility/2006">
          <mc:Choice Requires="x14">
            <control shapeId="1329" name="Spinner 305" r:id="rId10">
              <controlPr defaultSize="0">
                <anchor moveWithCells="1" sizeWithCells="1">
                  <from>
                    <xdr:col>39</xdr:col>
                    <xdr:colOff>628650</xdr:colOff>
                    <xdr:row>0</xdr:row>
                    <xdr:rowOff>9525</xdr:rowOff>
                  </from>
                  <to>
                    <xdr:col>39</xdr:col>
                    <xdr:colOff>885825</xdr:colOff>
                    <xdr:row>0</xdr:row>
                    <xdr:rowOff>257175</xdr:rowOff>
                  </to>
                </anchor>
              </controlPr>
            </control>
          </mc:Choice>
        </mc:AlternateContent>
        <mc:AlternateContent xmlns:mc="http://schemas.openxmlformats.org/markup-compatibility/2006">
          <mc:Choice Requires="x14">
            <control shapeId="1330" name="Spinner 306" r:id="rId11">
              <controlPr defaultSize="0">
                <anchor moveWithCells="1" sizeWithCells="1">
                  <from>
                    <xdr:col>35</xdr:col>
                    <xdr:colOff>628650</xdr:colOff>
                    <xdr:row>0</xdr:row>
                    <xdr:rowOff>9525</xdr:rowOff>
                  </from>
                  <to>
                    <xdr:col>35</xdr:col>
                    <xdr:colOff>885825</xdr:colOff>
                    <xdr:row>0</xdr:row>
                    <xdr:rowOff>257175</xdr:rowOff>
                  </to>
                </anchor>
              </controlPr>
            </control>
          </mc:Choice>
        </mc:AlternateContent>
        <mc:AlternateContent xmlns:mc="http://schemas.openxmlformats.org/markup-compatibility/2006">
          <mc:Choice Requires="x14">
            <control shapeId="1331" name="Spinner 307" r:id="rId12">
              <controlPr defaultSize="0">
                <anchor moveWithCells="1" sizeWithCells="1">
                  <from>
                    <xdr:col>39</xdr:col>
                    <xdr:colOff>628650</xdr:colOff>
                    <xdr:row>0</xdr:row>
                    <xdr:rowOff>9525</xdr:rowOff>
                  </from>
                  <to>
                    <xdr:col>39</xdr:col>
                    <xdr:colOff>885825</xdr:colOff>
                    <xdr:row>0</xdr:row>
                    <xdr:rowOff>257175</xdr:rowOff>
                  </to>
                </anchor>
              </controlPr>
            </control>
          </mc:Choice>
        </mc:AlternateContent>
        <mc:AlternateContent xmlns:mc="http://schemas.openxmlformats.org/markup-compatibility/2006">
          <mc:Choice Requires="x14">
            <control shapeId="1333" name="Spinner 309" r:id="rId13">
              <controlPr defaultSize="0">
                <anchor moveWithCells="1" sizeWithCells="1">
                  <from>
                    <xdr:col>39</xdr:col>
                    <xdr:colOff>628650</xdr:colOff>
                    <xdr:row>0</xdr:row>
                    <xdr:rowOff>9525</xdr:rowOff>
                  </from>
                  <to>
                    <xdr:col>39</xdr:col>
                    <xdr:colOff>885825</xdr:colOff>
                    <xdr:row>0</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
  <sheetViews>
    <sheetView workbookViewId="0">
      <selection activeCell="C2" sqref="C2"/>
    </sheetView>
  </sheetViews>
  <sheetFormatPr defaultColWidth="9" defaultRowHeight="13.5" outlineLevelCol="3"/>
  <cols>
    <col min="3" max="3" width="13.625" customWidth="1"/>
    <col min="4" max="4" width="7.875" customWidth="1"/>
  </cols>
  <sheetData>
    <row r="1" spans="1:4">
      <c r="A1" s="26" t="s">
        <v>0</v>
      </c>
      <c r="B1" s="26" t="s">
        <v>2</v>
      </c>
      <c r="C1" s="26" t="s">
        <v>87</v>
      </c>
      <c r="D1" s="26" t="s">
        <v>88</v>
      </c>
    </row>
    <row r="2" spans="1:4">
      <c r="A2" s="28">
        <v>1</v>
      </c>
      <c r="B2" s="30" t="s">
        <v>23</v>
      </c>
      <c r="C2" s="31" t="s">
        <v>24</v>
      </c>
      <c r="D2" s="30">
        <v>-45.45</v>
      </c>
    </row>
    <row r="3" spans="1:4">
      <c r="A3" s="28">
        <v>2</v>
      </c>
      <c r="B3" s="30" t="s">
        <v>29</v>
      </c>
      <c r="C3" s="31" t="s">
        <v>24</v>
      </c>
      <c r="D3" s="30">
        <v>-45.45</v>
      </c>
    </row>
    <row r="4" spans="1:4">
      <c r="A4" s="28">
        <v>3</v>
      </c>
      <c r="B4" s="20" t="s">
        <v>16</v>
      </c>
      <c r="C4" s="31" t="s">
        <v>17</v>
      </c>
      <c r="D4" s="21">
        <v>20</v>
      </c>
    </row>
    <row r="5" spans="1:4">
      <c r="A5" s="28">
        <v>4</v>
      </c>
      <c r="B5" s="20" t="s">
        <v>18</v>
      </c>
      <c r="C5" s="31" t="s">
        <v>17</v>
      </c>
      <c r="D5" s="21">
        <v>20</v>
      </c>
    </row>
    <row r="6" spans="1:4">
      <c r="A6" s="28">
        <v>5</v>
      </c>
      <c r="B6" s="20" t="s">
        <v>19</v>
      </c>
      <c r="C6" s="31" t="s">
        <v>17</v>
      </c>
      <c r="D6" s="21">
        <v>20</v>
      </c>
    </row>
    <row r="7" spans="1:4">
      <c r="A7" s="32">
        <v>6</v>
      </c>
      <c r="B7" s="20" t="s">
        <v>21</v>
      </c>
      <c r="C7" s="31" t="s">
        <v>17</v>
      </c>
      <c r="D7" s="21">
        <v>20</v>
      </c>
    </row>
    <row r="8" spans="1:4">
      <c r="A8" s="32">
        <v>7</v>
      </c>
      <c r="B8" s="20" t="s">
        <v>25</v>
      </c>
      <c r="C8" s="31" t="s">
        <v>17</v>
      </c>
      <c r="D8" s="21">
        <v>20</v>
      </c>
    </row>
    <row r="9" spans="1:4">
      <c r="A9" s="28">
        <v>8</v>
      </c>
      <c r="B9" s="20" t="s">
        <v>26</v>
      </c>
      <c r="C9" s="31" t="s">
        <v>17</v>
      </c>
      <c r="D9" s="21">
        <v>20</v>
      </c>
    </row>
    <row r="10" spans="1:4">
      <c r="A10" s="33"/>
      <c r="B10" s="34"/>
      <c r="C10" s="35"/>
      <c r="D10" s="18"/>
    </row>
    <row r="11" spans="1:4">
      <c r="A11" t="s">
        <v>89</v>
      </c>
      <c r="D11">
        <f>SUM(D2:D9)</f>
        <v>29.1</v>
      </c>
    </row>
  </sheetData>
  <conditionalFormatting sqref="B2:B3">
    <cfRule type="duplicateValues" dxfId="0" priority="4"/>
    <cfRule type="duplicateValues" dxfId="0" priority="3"/>
  </conditionalFormatting>
  <conditionalFormatting sqref="B4:B10">
    <cfRule type="duplicateValues" dxfId="0" priority="1"/>
    <cfRule type="duplicateValues" dxfId="0" priority="2"/>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E12" sqref="E12"/>
    </sheetView>
  </sheetViews>
  <sheetFormatPr defaultColWidth="9" defaultRowHeight="16.5" outlineLevelRow="4" outlineLevelCol="5"/>
  <cols>
    <col min="1" max="1" width="7.25" style="25" customWidth="1"/>
    <col min="2" max="2" width="9" style="25"/>
    <col min="3" max="3" width="25.75" style="25" customWidth="1"/>
    <col min="4" max="4" width="9" style="25"/>
    <col min="5" max="5" width="35.25" customWidth="1"/>
  </cols>
  <sheetData>
    <row r="1" ht="20" customHeight="1" spans="1:6">
      <c r="A1" s="26" t="s">
        <v>0</v>
      </c>
      <c r="B1" s="26" t="s">
        <v>2</v>
      </c>
      <c r="C1" s="26" t="s">
        <v>87</v>
      </c>
      <c r="D1" s="26" t="s">
        <v>88</v>
      </c>
      <c r="E1" s="27" t="s">
        <v>90</v>
      </c>
      <c r="F1" s="27"/>
    </row>
    <row r="2" ht="57" customHeight="1" spans="1:6">
      <c r="A2" s="28">
        <v>1</v>
      </c>
      <c r="B2" s="29"/>
      <c r="C2" s="29" t="s">
        <v>91</v>
      </c>
      <c r="D2" s="29"/>
      <c r="E2" s="29"/>
      <c r="F2" s="29"/>
    </row>
    <row r="3" ht="57" customHeight="1" spans="1:6">
      <c r="A3" s="28">
        <v>2</v>
      </c>
      <c r="B3" s="29"/>
      <c r="C3" s="29" t="s">
        <v>91</v>
      </c>
      <c r="D3" s="29"/>
      <c r="E3" s="29"/>
      <c r="F3" s="29"/>
    </row>
    <row r="4" ht="57" customHeight="1" spans="1:6">
      <c r="A4" s="28">
        <v>3</v>
      </c>
      <c r="B4" s="29"/>
      <c r="C4" s="29" t="s">
        <v>91</v>
      </c>
      <c r="D4" s="29"/>
      <c r="E4" s="29"/>
      <c r="F4" s="29"/>
    </row>
    <row r="5" ht="26" customHeight="1" spans="1:4">
      <c r="A5" s="25" t="s">
        <v>89</v>
      </c>
      <c r="D5" s="25">
        <f>SUM(D2:D4)</f>
        <v>0</v>
      </c>
    </row>
  </sheetData>
  <mergeCells count="4">
    <mergeCell ref="E1:F1"/>
    <mergeCell ref="E2:F2"/>
    <mergeCell ref="E3:F3"/>
    <mergeCell ref="E4:F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workbookViewId="0">
      <selection activeCell="B10" sqref="B10"/>
    </sheetView>
  </sheetViews>
  <sheetFormatPr defaultColWidth="9" defaultRowHeight="13.5" outlineLevelCol="5"/>
  <cols>
    <col min="1" max="3" width="9" style="18"/>
    <col min="4" max="5" width="8.875"/>
    <col min="6" max="6" width="17.25"/>
  </cols>
  <sheetData>
    <row r="1" spans="1:3">
      <c r="A1" s="19" t="s">
        <v>1</v>
      </c>
      <c r="B1" s="19" t="s">
        <v>2</v>
      </c>
      <c r="C1" s="19" t="s">
        <v>13</v>
      </c>
    </row>
    <row r="2" spans="1:3">
      <c r="A2" s="20" t="s">
        <v>15</v>
      </c>
      <c r="B2" s="20" t="s">
        <v>16</v>
      </c>
      <c r="C2" s="21">
        <v>4792.4</v>
      </c>
    </row>
    <row r="3" spans="1:3">
      <c r="A3" s="20" t="s">
        <v>15</v>
      </c>
      <c r="B3" s="20" t="s">
        <v>18</v>
      </c>
      <c r="C3" s="21">
        <v>2996.4</v>
      </c>
    </row>
    <row r="4" spans="1:3">
      <c r="A4" s="20" t="s">
        <v>15</v>
      </c>
      <c r="B4" s="20" t="s">
        <v>19</v>
      </c>
      <c r="C4" s="21">
        <v>3957</v>
      </c>
    </row>
    <row r="5" spans="1:3">
      <c r="A5" s="20" t="s">
        <v>15</v>
      </c>
      <c r="B5" s="20" t="s">
        <v>20</v>
      </c>
      <c r="C5" s="21">
        <v>5135.4</v>
      </c>
    </row>
    <row r="6" spans="1:3">
      <c r="A6" s="20" t="s">
        <v>15</v>
      </c>
      <c r="B6" s="20" t="s">
        <v>21</v>
      </c>
      <c r="C6" s="21">
        <v>5135.4</v>
      </c>
    </row>
    <row r="7" spans="1:3">
      <c r="A7" s="20" t="s">
        <v>22</v>
      </c>
      <c r="B7" s="20" t="s">
        <v>23</v>
      </c>
      <c r="C7" s="21">
        <v>4959.8</v>
      </c>
    </row>
    <row r="8" spans="1:3">
      <c r="A8" s="20" t="s">
        <v>15</v>
      </c>
      <c r="B8" s="20" t="s">
        <v>25</v>
      </c>
      <c r="C8" s="21">
        <v>4725.4</v>
      </c>
    </row>
    <row r="9" spans="1:3">
      <c r="A9" s="20" t="s">
        <v>15</v>
      </c>
      <c r="B9" s="20" t="s">
        <v>26</v>
      </c>
      <c r="C9" s="21">
        <v>4725.4</v>
      </c>
    </row>
    <row r="10" spans="1:3">
      <c r="A10" s="20" t="s">
        <v>15</v>
      </c>
      <c r="B10" s="20" t="s">
        <v>28</v>
      </c>
      <c r="C10" s="21">
        <v>4272.6</v>
      </c>
    </row>
    <row r="11" spans="1:3">
      <c r="A11" s="20" t="s">
        <v>22</v>
      </c>
      <c r="B11" s="20" t="s">
        <v>29</v>
      </c>
      <c r="C11" s="21">
        <v>3198</v>
      </c>
    </row>
    <row r="12" spans="1:6">
      <c r="A12" s="20" t="s">
        <v>15</v>
      </c>
      <c r="B12" s="20" t="s">
        <v>30</v>
      </c>
      <c r="C12" s="21">
        <v>4707.4</v>
      </c>
      <c r="E12" t="s">
        <v>1</v>
      </c>
      <c r="F12" t="s">
        <v>92</v>
      </c>
    </row>
    <row r="13" spans="1:6">
      <c r="A13" s="20" t="s">
        <v>15</v>
      </c>
      <c r="B13" s="20" t="s">
        <v>31</v>
      </c>
      <c r="C13" s="21">
        <v>3755.4</v>
      </c>
      <c r="E13" t="s">
        <v>15</v>
      </c>
      <c r="F13">
        <v>46272.7</v>
      </c>
    </row>
    <row r="14" spans="1:6">
      <c r="A14" s="20" t="s">
        <v>32</v>
      </c>
      <c r="B14" s="20" t="s">
        <v>33</v>
      </c>
      <c r="C14" s="21">
        <v>2728.6</v>
      </c>
      <c r="E14" t="s">
        <v>22</v>
      </c>
      <c r="F14">
        <v>8157.8</v>
      </c>
    </row>
    <row r="15" spans="1:6">
      <c r="A15" s="20" t="s">
        <v>15</v>
      </c>
      <c r="B15" s="20" t="s">
        <v>34</v>
      </c>
      <c r="C15" s="21">
        <v>2069.9</v>
      </c>
      <c r="E15" t="s">
        <v>32</v>
      </c>
      <c r="F15">
        <v>2728.6</v>
      </c>
    </row>
    <row r="16" spans="1:5">
      <c r="A16" s="22"/>
      <c r="B16" s="22"/>
      <c r="C16" s="22"/>
      <c r="E16" t="s">
        <v>93</v>
      </c>
    </row>
    <row r="17" spans="1:6">
      <c r="A17" s="22"/>
      <c r="B17" s="22"/>
      <c r="C17" s="22"/>
      <c r="E17" t="s">
        <v>94</v>
      </c>
      <c r="F17">
        <v>57159.1</v>
      </c>
    </row>
    <row r="18" ht="16.5" spans="1:3">
      <c r="A18" s="23"/>
      <c r="B18" s="23"/>
      <c r="C18" s="24"/>
    </row>
  </sheetData>
  <conditionalFormatting sqref="A18">
    <cfRule type="duplicateValues" dxfId="0" priority="5"/>
  </conditionalFormatting>
  <conditionalFormatting sqref="B18">
    <cfRule type="duplicateValues" dxfId="0" priority="4"/>
  </conditionalFormatting>
  <conditionalFormatting sqref="B2:B15">
    <cfRule type="duplicateValues" dxfId="0" priority="2"/>
    <cfRule type="duplicateValues" dxfId="0" priority="1"/>
  </conditionalFormatting>
  <conditionalFormatting sqref="B1 B19:B1048576 B16:B17">
    <cfRule type="duplicateValues" dxfId="0" priority="7"/>
  </conditionalFormatting>
  <conditionalFormatting sqref="B1 B16:B17 B19:B1048576">
    <cfRule type="duplicateValues" dxfId="0" priority="6"/>
  </conditionalFormatting>
  <conditionalFormatting sqref="B1 B16:B1048576">
    <cfRule type="duplicateValues" dxfId="0" priority="3"/>
  </conditionalFormatting>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26"/>
  <sheetViews>
    <sheetView tabSelected="1" workbookViewId="0">
      <selection activeCell="Y34" sqref="Y34"/>
    </sheetView>
  </sheetViews>
  <sheetFormatPr defaultColWidth="9" defaultRowHeight="15" customHeight="1"/>
  <cols>
    <col min="1" max="1" width="3.875" style="1" customWidth="1"/>
    <col min="2" max="2" width="6.375" style="1" customWidth="1"/>
    <col min="3" max="3" width="10.5" style="1" customWidth="1"/>
    <col min="4" max="4" width="8.125" style="1" customWidth="1"/>
    <col min="5" max="5" width="8" style="1" customWidth="1"/>
    <col min="6" max="36" width="3.25" style="1" customWidth="1"/>
    <col min="37" max="16384" width="9" style="1"/>
  </cols>
  <sheetData>
    <row r="1" s="1" customFormat="1" ht="22.5" customHeight="1" spans="1:36">
      <c r="A1" s="2" t="s">
        <v>0</v>
      </c>
      <c r="B1" s="2" t="s">
        <v>2</v>
      </c>
      <c r="C1" s="3" t="s">
        <v>95</v>
      </c>
      <c r="D1" s="3" t="s">
        <v>96</v>
      </c>
      <c r="E1" s="3" t="s">
        <v>97</v>
      </c>
      <c r="F1" s="4">
        <v>2021.11</v>
      </c>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row>
    <row r="2" s="1" customFormat="1" ht="9.75" customHeight="1" spans="1:36">
      <c r="A2" s="2"/>
      <c r="B2" s="2"/>
      <c r="C2" s="5"/>
      <c r="D2" s="5"/>
      <c r="E2" s="5"/>
      <c r="F2" s="6">
        <v>1</v>
      </c>
      <c r="G2" s="6">
        <v>2</v>
      </c>
      <c r="H2" s="6">
        <v>3</v>
      </c>
      <c r="I2" s="6">
        <v>4</v>
      </c>
      <c r="J2" s="6">
        <v>5</v>
      </c>
      <c r="K2" s="6">
        <v>6</v>
      </c>
      <c r="L2" s="6">
        <v>7</v>
      </c>
      <c r="M2" s="6">
        <v>8</v>
      </c>
      <c r="N2" s="6">
        <v>9</v>
      </c>
      <c r="O2" s="6">
        <v>10</v>
      </c>
      <c r="P2" s="6">
        <v>11</v>
      </c>
      <c r="Q2" s="6">
        <v>12</v>
      </c>
      <c r="R2" s="6">
        <v>13</v>
      </c>
      <c r="S2" s="6">
        <v>14</v>
      </c>
      <c r="T2" s="6">
        <v>15</v>
      </c>
      <c r="U2" s="6">
        <v>16</v>
      </c>
      <c r="V2" s="6">
        <v>17</v>
      </c>
      <c r="W2" s="6">
        <v>18</v>
      </c>
      <c r="X2" s="6">
        <v>19</v>
      </c>
      <c r="Y2" s="6">
        <v>20</v>
      </c>
      <c r="Z2" s="6">
        <v>21</v>
      </c>
      <c r="AA2" s="6">
        <v>22</v>
      </c>
      <c r="AB2" s="6">
        <v>23</v>
      </c>
      <c r="AC2" s="6">
        <v>24</v>
      </c>
      <c r="AD2" s="6">
        <v>25</v>
      </c>
      <c r="AE2" s="6">
        <v>26</v>
      </c>
      <c r="AF2" s="6">
        <v>27</v>
      </c>
      <c r="AG2" s="6">
        <v>28</v>
      </c>
      <c r="AH2" s="6">
        <v>29</v>
      </c>
      <c r="AI2" s="6">
        <v>30</v>
      </c>
      <c r="AJ2" s="6">
        <v>31</v>
      </c>
    </row>
    <row r="3" s="1" customFormat="1" ht="6.75" customHeight="1" spans="1:36">
      <c r="A3" s="2"/>
      <c r="B3" s="2"/>
      <c r="C3" s="7"/>
      <c r="D3" s="7"/>
      <c r="E3" s="7"/>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row>
    <row r="4" s="1" customFormat="1" customHeight="1" spans="1:36">
      <c r="A4" s="3">
        <v>1</v>
      </c>
      <c r="B4" s="3" t="s">
        <v>98</v>
      </c>
      <c r="C4" s="9" t="s">
        <v>99</v>
      </c>
      <c r="D4" s="3" t="s">
        <v>100</v>
      </c>
      <c r="E4" s="2" t="s">
        <v>101</v>
      </c>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6" t="s">
        <v>102</v>
      </c>
      <c r="AI4" s="16" t="s">
        <v>102</v>
      </c>
      <c r="AJ4" s="10"/>
    </row>
    <row r="5" s="1" customFormat="1" customHeight="1" spans="1:36">
      <c r="A5" s="7"/>
      <c r="B5" s="7"/>
      <c r="C5" s="11"/>
      <c r="D5" s="7"/>
      <c r="E5" s="2" t="s">
        <v>103</v>
      </c>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6" t="s">
        <v>102</v>
      </c>
      <c r="AI5" s="16" t="s">
        <v>102</v>
      </c>
      <c r="AJ5" s="10"/>
    </row>
    <row r="6" s="1" customFormat="1" customHeight="1" spans="1:36">
      <c r="A6" s="3">
        <v>2</v>
      </c>
      <c r="B6" s="3" t="s">
        <v>38</v>
      </c>
      <c r="C6" s="11"/>
      <c r="D6" s="3" t="s">
        <v>100</v>
      </c>
      <c r="E6" s="2" t="s">
        <v>101</v>
      </c>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6" t="s">
        <v>102</v>
      </c>
      <c r="AI6" s="16" t="s">
        <v>102</v>
      </c>
      <c r="AJ6" s="10"/>
    </row>
    <row r="7" s="1" customFormat="1" customHeight="1" spans="1:36">
      <c r="A7" s="7"/>
      <c r="B7" s="7"/>
      <c r="C7" s="11"/>
      <c r="D7" s="7"/>
      <c r="E7" s="2" t="s">
        <v>103</v>
      </c>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6" t="s">
        <v>102</v>
      </c>
      <c r="AI7" s="16" t="s">
        <v>102</v>
      </c>
      <c r="AJ7" s="10"/>
    </row>
    <row r="8" s="1" customFormat="1" customHeight="1" spans="1:36">
      <c r="A8" s="3">
        <v>3</v>
      </c>
      <c r="B8" s="3" t="s">
        <v>41</v>
      </c>
      <c r="C8" s="11"/>
      <c r="D8" s="3" t="s">
        <v>104</v>
      </c>
      <c r="E8" s="2" t="s">
        <v>101</v>
      </c>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6" t="s">
        <v>102</v>
      </c>
      <c r="AI8" s="16" t="s">
        <v>102</v>
      </c>
      <c r="AJ8" s="10"/>
    </row>
    <row r="9" s="1" customFormat="1" customHeight="1" spans="1:36">
      <c r="A9" s="7"/>
      <c r="B9" s="7"/>
      <c r="C9" s="11"/>
      <c r="D9" s="7"/>
      <c r="E9" s="2" t="s">
        <v>103</v>
      </c>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6" t="s">
        <v>102</v>
      </c>
      <c r="AI9" s="16" t="s">
        <v>102</v>
      </c>
      <c r="AJ9" s="10"/>
    </row>
    <row r="10" s="1" customFormat="1" customHeight="1" spans="1:36">
      <c r="A10" s="3">
        <v>4</v>
      </c>
      <c r="B10" s="3" t="s">
        <v>42</v>
      </c>
      <c r="C10" s="11"/>
      <c r="D10" s="3" t="s">
        <v>104</v>
      </c>
      <c r="E10" s="2" t="s">
        <v>101</v>
      </c>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6" t="s">
        <v>102</v>
      </c>
      <c r="AI10" s="16" t="s">
        <v>102</v>
      </c>
      <c r="AJ10" s="10"/>
    </row>
    <row r="11" s="1" customFormat="1" customHeight="1" spans="1:36">
      <c r="A11" s="7"/>
      <c r="B11" s="7"/>
      <c r="C11" s="11"/>
      <c r="D11" s="7"/>
      <c r="E11" s="2" t="s">
        <v>103</v>
      </c>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6" t="s">
        <v>102</v>
      </c>
      <c r="AI11" s="16" t="s">
        <v>102</v>
      </c>
      <c r="AJ11" s="10"/>
    </row>
    <row r="12" s="1" customFormat="1" customHeight="1" spans="1:36">
      <c r="A12" s="3">
        <v>5</v>
      </c>
      <c r="B12" s="3" t="s">
        <v>43</v>
      </c>
      <c r="C12" s="11"/>
      <c r="D12" s="3" t="s">
        <v>105</v>
      </c>
      <c r="E12" s="2" t="s">
        <v>101</v>
      </c>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6" t="s">
        <v>102</v>
      </c>
      <c r="AI12" s="16" t="s">
        <v>102</v>
      </c>
      <c r="AJ12" s="10"/>
    </row>
    <row r="13" s="1" customFormat="1" customHeight="1" spans="1:36">
      <c r="A13" s="7"/>
      <c r="B13" s="7"/>
      <c r="C13" s="12"/>
      <c r="D13" s="7"/>
      <c r="E13" s="2" t="s">
        <v>103</v>
      </c>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6" t="s">
        <v>102</v>
      </c>
      <c r="AI13" s="16" t="s">
        <v>102</v>
      </c>
      <c r="AJ13" s="10"/>
    </row>
    <row r="14" s="1" customFormat="1" customHeight="1" spans="1:36">
      <c r="A14" s="3">
        <v>6</v>
      </c>
      <c r="B14" s="3" t="s">
        <v>44</v>
      </c>
      <c r="C14" s="9" t="s">
        <v>106</v>
      </c>
      <c r="D14" s="3" t="s">
        <v>105</v>
      </c>
      <c r="E14" s="2" t="s">
        <v>101</v>
      </c>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6" t="s">
        <v>102</v>
      </c>
      <c r="AI14" s="16" t="s">
        <v>102</v>
      </c>
      <c r="AJ14" s="10"/>
    </row>
    <row r="15" s="1" customFormat="1" customHeight="1" spans="1:36">
      <c r="A15" s="7"/>
      <c r="B15" s="7"/>
      <c r="C15" s="11"/>
      <c r="D15" s="7"/>
      <c r="E15" s="2" t="s">
        <v>103</v>
      </c>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6" t="s">
        <v>102</v>
      </c>
      <c r="AI15" s="16" t="s">
        <v>102</v>
      </c>
      <c r="AJ15" s="10"/>
    </row>
    <row r="16" s="1" customFormat="1" customHeight="1" spans="1:36">
      <c r="A16" s="3">
        <v>7</v>
      </c>
      <c r="B16" s="3" t="s">
        <v>45</v>
      </c>
      <c r="C16" s="11"/>
      <c r="D16" s="3" t="s">
        <v>105</v>
      </c>
      <c r="E16" s="2" t="s">
        <v>101</v>
      </c>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6" t="s">
        <v>102</v>
      </c>
      <c r="AI16" s="16" t="s">
        <v>102</v>
      </c>
      <c r="AJ16" s="10"/>
    </row>
    <row r="17" s="1" customFormat="1" customHeight="1" spans="1:36">
      <c r="A17" s="7"/>
      <c r="B17" s="7"/>
      <c r="C17" s="11"/>
      <c r="D17" s="7"/>
      <c r="E17" s="2" t="s">
        <v>103</v>
      </c>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6" t="s">
        <v>102</v>
      </c>
      <c r="AI17" s="16" t="s">
        <v>102</v>
      </c>
      <c r="AJ17" s="10"/>
    </row>
    <row r="18" s="1" customFormat="1" customHeight="1" spans="1:36">
      <c r="A18" s="3">
        <v>8</v>
      </c>
      <c r="B18" s="3" t="s">
        <v>48</v>
      </c>
      <c r="C18" s="11"/>
      <c r="D18" s="3" t="s">
        <v>105</v>
      </c>
      <c r="E18" s="2" t="s">
        <v>101</v>
      </c>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6" t="s">
        <v>102</v>
      </c>
      <c r="AI18" s="16" t="s">
        <v>102</v>
      </c>
      <c r="AJ18" s="10"/>
    </row>
    <row r="19" s="1" customFormat="1" customHeight="1" spans="1:36">
      <c r="A19" s="7"/>
      <c r="B19" s="7"/>
      <c r="C19" s="12"/>
      <c r="D19" s="7"/>
      <c r="E19" s="2" t="s">
        <v>103</v>
      </c>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6" t="s">
        <v>102</v>
      </c>
      <c r="AI19" s="16" t="s">
        <v>102</v>
      </c>
      <c r="AJ19" s="10"/>
    </row>
    <row r="20" s="1" customFormat="1" customHeight="1" spans="1:36">
      <c r="A20" s="3">
        <v>9</v>
      </c>
      <c r="B20" s="3" t="s">
        <v>49</v>
      </c>
      <c r="C20" s="9" t="s">
        <v>107</v>
      </c>
      <c r="D20" s="3" t="s">
        <v>105</v>
      </c>
      <c r="E20" s="2" t="s">
        <v>101</v>
      </c>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6"/>
      <c r="AI20" s="16" t="s">
        <v>102</v>
      </c>
      <c r="AJ20" s="10"/>
    </row>
    <row r="21" s="1" customFormat="1" customHeight="1" spans="1:36">
      <c r="A21" s="7"/>
      <c r="B21" s="7"/>
      <c r="C21" s="11"/>
      <c r="D21" s="7"/>
      <c r="E21" s="2" t="s">
        <v>103</v>
      </c>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6"/>
      <c r="AI21" s="16" t="s">
        <v>102</v>
      </c>
      <c r="AJ21" s="10"/>
    </row>
    <row r="22" s="1" customFormat="1" customHeight="1" spans="1:36">
      <c r="A22" s="3">
        <v>10</v>
      </c>
      <c r="B22" s="3" t="s">
        <v>51</v>
      </c>
      <c r="C22" s="11"/>
      <c r="D22" s="3" t="s">
        <v>105</v>
      </c>
      <c r="E22" s="2" t="s">
        <v>101</v>
      </c>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6"/>
      <c r="AI22" s="16" t="s">
        <v>102</v>
      </c>
      <c r="AJ22" s="10"/>
    </row>
    <row r="23" s="1" customFormat="1" customHeight="1" spans="1:36">
      <c r="A23" s="7"/>
      <c r="B23" s="7"/>
      <c r="C23" s="11"/>
      <c r="D23" s="7"/>
      <c r="E23" s="2" t="s">
        <v>103</v>
      </c>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6"/>
      <c r="AI23" s="16" t="s">
        <v>102</v>
      </c>
      <c r="AJ23" s="10"/>
    </row>
    <row r="24" s="1" customFormat="1" customHeight="1" spans="1:36">
      <c r="A24" s="3">
        <v>11</v>
      </c>
      <c r="B24" s="3" t="s">
        <v>52</v>
      </c>
      <c r="C24" s="11"/>
      <c r="D24" s="3" t="s">
        <v>104</v>
      </c>
      <c r="E24" s="2" t="s">
        <v>101</v>
      </c>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6"/>
      <c r="AI24" s="16" t="s">
        <v>102</v>
      </c>
      <c r="AJ24" s="10"/>
    </row>
    <row r="25" s="1" customFormat="1" customHeight="1" spans="1:36">
      <c r="A25" s="7"/>
      <c r="B25" s="7"/>
      <c r="C25" s="12"/>
      <c r="D25" s="7"/>
      <c r="E25" s="2" t="s">
        <v>103</v>
      </c>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6"/>
      <c r="AI25" s="16" t="s">
        <v>102</v>
      </c>
      <c r="AJ25" s="10"/>
    </row>
    <row r="26" s="1" customFormat="1" customHeight="1" spans="1:36">
      <c r="A26" s="13"/>
      <c r="B26" s="14" t="s">
        <v>108</v>
      </c>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7"/>
    </row>
  </sheetData>
  <mergeCells count="74">
    <mergeCell ref="F1:AJ1"/>
    <mergeCell ref="B26:AJ26"/>
    <mergeCell ref="A1:A3"/>
    <mergeCell ref="A4:A5"/>
    <mergeCell ref="A6:A7"/>
    <mergeCell ref="A8:A9"/>
    <mergeCell ref="A10:A11"/>
    <mergeCell ref="A12:A13"/>
    <mergeCell ref="A14:A15"/>
    <mergeCell ref="A16:A17"/>
    <mergeCell ref="A18:A19"/>
    <mergeCell ref="A20:A21"/>
    <mergeCell ref="A22:A23"/>
    <mergeCell ref="A24:A25"/>
    <mergeCell ref="B1:B3"/>
    <mergeCell ref="B4:B5"/>
    <mergeCell ref="B6:B7"/>
    <mergeCell ref="B8:B9"/>
    <mergeCell ref="B10:B11"/>
    <mergeCell ref="B12:B13"/>
    <mergeCell ref="B14:B15"/>
    <mergeCell ref="B16:B17"/>
    <mergeCell ref="B18:B19"/>
    <mergeCell ref="B20:B21"/>
    <mergeCell ref="B22:B23"/>
    <mergeCell ref="B24:B25"/>
    <mergeCell ref="C1:C3"/>
    <mergeCell ref="C4:C13"/>
    <mergeCell ref="C14:C19"/>
    <mergeCell ref="C20:C25"/>
    <mergeCell ref="D1:D3"/>
    <mergeCell ref="D4:D5"/>
    <mergeCell ref="D6:D7"/>
    <mergeCell ref="D8:D9"/>
    <mergeCell ref="D10:D11"/>
    <mergeCell ref="D12:D13"/>
    <mergeCell ref="D14:D15"/>
    <mergeCell ref="D16:D17"/>
    <mergeCell ref="D18:D19"/>
    <mergeCell ref="D20:D21"/>
    <mergeCell ref="D22:D23"/>
    <mergeCell ref="D24:D25"/>
    <mergeCell ref="E1:E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 ref="AE2:AE3"/>
    <mergeCell ref="AF2:AF3"/>
    <mergeCell ref="AG2:AG3"/>
    <mergeCell ref="AH2:AH3"/>
    <mergeCell ref="AI2:AI3"/>
    <mergeCell ref="AJ2:AJ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劳务费</vt:lpstr>
      <vt:lpstr>考勤</vt:lpstr>
      <vt:lpstr>其他</vt:lpstr>
      <vt:lpstr>车间扣款</vt:lpstr>
      <vt:lpstr>分类</vt:lpstr>
      <vt:lpstr>车补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霞</cp:lastModifiedBy>
  <dcterms:created xsi:type="dcterms:W3CDTF">2006-09-13T11:21:00Z</dcterms:created>
  <dcterms:modified xsi:type="dcterms:W3CDTF">2021-12-24T03:37:57Z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linkTarget="0">
    <vt:lpwstr>1</vt:lpwstr>
  </property>
  <property fmtid="{D5CDD505-2E9C-101B-9397-08002B2CF9AE}" pid="3" name="KSOProductBuildVer">
    <vt:lpwstr>2052-11.1.0.11194</vt:lpwstr>
  </property>
  <property fmtid="{D5CDD505-2E9C-101B-9397-08002B2CF9AE}" pid="4" name="KSOReadingLayout">
    <vt:bool>true</vt:bool>
  </property>
  <property fmtid="{D5CDD505-2E9C-101B-9397-08002B2CF9AE}" pid="5" name="ICV">
    <vt:lpwstr>5AA5F4527FAD437B988E8EFD95256354</vt:lpwstr>
  </property>
</Properties>
</file>