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扶手手轮弹簧" sheetId="1" r:id="rId1"/>
    <sheet name="SHT0012062" sheetId="2" r:id="rId2"/>
    <sheet name="SHT0012049" sheetId="3" r:id="rId3"/>
    <sheet name="SHT0012110" sheetId="4" r:id="rId4"/>
    <sheet name="卡箍" sheetId="5" r:id="rId5"/>
    <sheet name="SHT0012034" sheetId="6" r:id="rId6"/>
    <sheet name="SHT0012112" sheetId="7" r:id="rId7"/>
    <sheet name="SLT0010335" sheetId="8" r:id="rId8"/>
    <sheet name="SLT0010437" sheetId="9" r:id="rId9"/>
    <sheet name="SLT0010438" sheetId="10" r:id="rId10"/>
    <sheet name="SLT0010439" sheetId="11" r:id="rId11"/>
    <sheet name="SLT0010355" sheetId="12" r:id="rId12"/>
    <sheet name="SLT0010397" sheetId="13" r:id="rId13"/>
    <sheet name="SLT0010472" sheetId="14" r:id="rId14"/>
    <sheet name="SLT0010415" sheetId="15" r:id="rId15"/>
    <sheet name="SLT0010416" sheetId="16" r:id="rId16"/>
    <sheet name="BSP0010016" sheetId="17" r:id="rId17"/>
    <sheet name="BSP0010035" sheetId="18" r:id="rId18"/>
    <sheet name="SHT0013320" sheetId="19" r:id="rId19"/>
  </sheets>
  <calcPr calcId="144525"/>
</workbook>
</file>

<file path=xl/sharedStrings.xml><?xml version="1.0" encoding="utf-8"?>
<sst xmlns="http://schemas.openxmlformats.org/spreadsheetml/2006/main" count="2002" uniqueCount="177">
  <si>
    <t>零部件报价单</t>
  </si>
  <si>
    <t>供货单位信息</t>
  </si>
  <si>
    <t>单位名称</t>
  </si>
  <si>
    <t>海兴中盛弹簧有限公司</t>
  </si>
  <si>
    <t>地    址</t>
  </si>
  <si>
    <t>海兴县赵毛陶镇正港路南</t>
  </si>
  <si>
    <t>联 系 人</t>
  </si>
  <si>
    <t>吕大庆</t>
  </si>
  <si>
    <t>联系电话</t>
  </si>
  <si>
    <t>日    期</t>
  </si>
  <si>
    <t>计量单位</t>
  </si>
  <si>
    <t>件</t>
  </si>
  <si>
    <t>产品名称</t>
  </si>
  <si>
    <t>扶手手轮弹簧</t>
  </si>
  <si>
    <t>产品毛重</t>
  </si>
  <si>
    <t>图    号</t>
  </si>
  <si>
    <t>SHT0013729</t>
  </si>
  <si>
    <t>产品净重</t>
  </si>
  <si>
    <t>0.0053Kg</t>
  </si>
  <si>
    <t>序号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</si>
  <si>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</si>
  <si>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</si>
  <si>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</si>
  <si>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</si>
  <si>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</si>
  <si>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</si>
  <si>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</si>
  <si>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</si>
  <si>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</si>
  <si>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</si>
  <si>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</si>
  <si>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</si>
  <si>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耗用量</t>
  </si>
  <si>
    <t>单价</t>
  </si>
  <si>
    <t>名  称</t>
  </si>
  <si>
    <t>单 价</t>
  </si>
  <si>
    <t>耗用数量</t>
  </si>
  <si>
    <t>原 材 料</t>
  </si>
  <si>
    <t>65Mn/φ1.0</t>
  </si>
  <si>
    <t>Kg</t>
  </si>
  <si>
    <t>电  机</t>
  </si>
  <si>
    <t>KW</t>
  </si>
  <si>
    <t>外购外协</t>
  </si>
  <si>
    <t>电  热</t>
  </si>
  <si>
    <t>动力燃料</t>
  </si>
  <si>
    <t>辅助动力</t>
  </si>
  <si>
    <t>工    资</t>
  </si>
  <si>
    <t>水</t>
  </si>
  <si>
    <t>制造费用</t>
  </si>
  <si>
    <t>蒸  汽</t>
  </si>
  <si>
    <t>专用费用</t>
  </si>
  <si>
    <t>外购外协分析</t>
  </si>
  <si>
    <t>合    计</t>
  </si>
  <si>
    <t>纸箱</t>
  </si>
  <si>
    <t>个</t>
  </si>
  <si>
    <t>包装费</t>
  </si>
  <si>
    <t>发黑液</t>
  </si>
  <si>
    <t>22/Kg</t>
  </si>
  <si>
    <t>运输费</t>
  </si>
  <si>
    <t>财务费用</t>
  </si>
  <si>
    <t>合   计</t>
  </si>
  <si>
    <t>合计</t>
  </si>
  <si>
    <t>管理费用</t>
  </si>
  <si>
    <t>工时费用分析（不含税）</t>
  </si>
  <si>
    <t>专用费用分析（不含税）</t>
  </si>
  <si>
    <t>项   目</t>
  </si>
  <si>
    <t>分配率</t>
  </si>
  <si>
    <t>工时</t>
  </si>
  <si>
    <t>小时</t>
  </si>
  <si>
    <t>项  目</t>
  </si>
  <si>
    <t>分摊方法</t>
  </si>
  <si>
    <t>备注</t>
  </si>
  <si>
    <t>(元/小时)</t>
  </si>
  <si>
    <t>总    计</t>
  </si>
  <si>
    <t>工   资</t>
  </si>
  <si>
    <t>送线轮</t>
  </si>
  <si>
    <t>利    润</t>
  </si>
  <si>
    <t>主要工序</t>
  </si>
  <si>
    <t>成型</t>
  </si>
  <si>
    <t>切刀</t>
  </si>
  <si>
    <t>不含税价格</t>
  </si>
  <si>
    <t>回火</t>
  </si>
  <si>
    <t>导线槽</t>
  </si>
  <si>
    <t>税    金</t>
  </si>
  <si>
    <t>发黑</t>
  </si>
  <si>
    <t>检验打包</t>
  </si>
  <si>
    <t>填表说明:1.工资:指单位产品生产工序所用时间与工种工时工资额的乘积.</t>
  </si>
  <si>
    <t xml:space="preserve">        2.制造费用:指依据企业生产性质不同根据设备折旧\工艺特点\生产综合能力\管理能力等的评价,一般为6-10元/小时.</t>
  </si>
  <si>
    <t xml:space="preserve">        3.专用费用:指供方所承担的模具费\工装夹具费\检具费\产品定期形式认证费用等,需依据甲方的要求在产品中摊销.</t>
  </si>
  <si>
    <t>升降解锁总成安装弹簧</t>
  </si>
  <si>
    <t>SHT0012062</t>
  </si>
  <si>
    <t>0.008Kg</t>
  </si>
  <si>
    <t>65Mn/φ0.4</t>
  </si>
  <si>
    <t>镀锌</t>
  </si>
  <si>
    <t>检验</t>
  </si>
  <si>
    <t>打包</t>
  </si>
  <si>
    <t>拉簧固定钢丝</t>
  </si>
  <si>
    <t>SHT0012049</t>
  </si>
  <si>
    <t>0.0029Kg</t>
  </si>
  <si>
    <t>Q235/φ4</t>
  </si>
  <si>
    <t>M4主边罩壳固定钢丝</t>
  </si>
  <si>
    <t>SHT0012110</t>
  </si>
  <si>
    <t>0.0759Kg</t>
  </si>
  <si>
    <t>Q235/φ5</t>
  </si>
  <si>
    <t>升降锁止轴安装卡箍</t>
  </si>
  <si>
    <t>SHT0012006</t>
  </si>
  <si>
    <t>0.002Kg</t>
  </si>
  <si>
    <t>65Mn-0.8</t>
  </si>
  <si>
    <t>淬火</t>
  </si>
  <si>
    <t>冲压工装</t>
  </si>
  <si>
    <t>气阀固定钢丝</t>
  </si>
  <si>
    <t>SHT0012034</t>
  </si>
  <si>
    <t>0.0114Kg</t>
  </si>
  <si>
    <t>20/φ5</t>
  </si>
  <si>
    <t>端部槽</t>
  </si>
  <si>
    <t>倒角</t>
  </si>
  <si>
    <t>M3000副边罩壳固定钢丝</t>
  </si>
  <si>
    <t>SHT0012112</t>
  </si>
  <si>
    <t>0.0201Kg</t>
  </si>
  <si>
    <t>驾驶员侧翼支撑钢丝</t>
  </si>
  <si>
    <t>SLT0010335</t>
  </si>
  <si>
    <t>0.071Kg</t>
  </si>
  <si>
    <t>Q235/φ6.0</t>
  </si>
  <si>
    <t>检具</t>
  </si>
  <si>
    <t>副驾靠背头枕支撑杆</t>
  </si>
  <si>
    <t>SLT0010437</t>
  </si>
  <si>
    <t>0.166Kg</t>
  </si>
  <si>
    <t>Q235/φ8.0</t>
  </si>
  <si>
    <t>副驾靠背头枕加强钢丝</t>
  </si>
  <si>
    <t>SLT0010438</t>
  </si>
  <si>
    <t>0.079Kg</t>
  </si>
  <si>
    <t>Q235/φ5.0</t>
  </si>
  <si>
    <t>副驾靠背支撑钢丝焊接总成</t>
  </si>
  <si>
    <t>SLT0010439</t>
  </si>
  <si>
    <t>0.355Kg</t>
  </si>
  <si>
    <t>焊胎</t>
  </si>
  <si>
    <t>总成检具</t>
  </si>
  <si>
    <t>焊接</t>
  </si>
  <si>
    <t>单件检具</t>
  </si>
  <si>
    <t>整形</t>
  </si>
  <si>
    <t>副驾靠背侧翼支撑钢丝</t>
  </si>
  <si>
    <t>SLT0010355</t>
  </si>
  <si>
    <t>0.077Kg</t>
  </si>
  <si>
    <t>副驾座垫骨架总成</t>
  </si>
  <si>
    <t>SLT0010397</t>
  </si>
  <si>
    <t>1.291Kg</t>
  </si>
  <si>
    <t>Q195/φ5.0</t>
  </si>
  <si>
    <t>副驾座垫左前地脚</t>
  </si>
  <si>
    <t>副驾座垫右前地脚</t>
  </si>
  <si>
    <t>副驾座垫后地脚</t>
  </si>
  <si>
    <t>2件</t>
  </si>
  <si>
    <t>电泳</t>
  </si>
  <si>
    <t>拉簧</t>
  </si>
  <si>
    <t>SLT0010472</t>
  </si>
  <si>
    <t>0.029Kg</t>
  </si>
  <si>
    <t>65Mn/φ2.5</t>
  </si>
  <si>
    <t>涂防锈油</t>
  </si>
  <si>
    <t>驾驶员左侧护板固定钢丝A</t>
  </si>
  <si>
    <t>SLT0010415</t>
  </si>
  <si>
    <t>0.058Kg</t>
  </si>
  <si>
    <t>冲压模具</t>
  </si>
  <si>
    <t>冲压</t>
  </si>
  <si>
    <t>驾驶员左侧护板固定钢丝B</t>
  </si>
  <si>
    <t>SLT0010416</t>
  </si>
  <si>
    <t>0.044Kg</t>
  </si>
  <si>
    <t>座垫翻折限位钣金回位簧</t>
  </si>
  <si>
    <t>BSP0010016</t>
  </si>
  <si>
    <t>0.0006Kg</t>
  </si>
  <si>
    <t>65Mn/φ0.6</t>
  </si>
  <si>
    <t>靠背回位蜗簧</t>
  </si>
  <si>
    <t>BSP0010035</t>
  </si>
  <si>
    <t>0.356Kg</t>
  </si>
  <si>
    <t>65Mn/5*12</t>
  </si>
  <si>
    <t>磷化</t>
  </si>
  <si>
    <t>钢丝焊接总成</t>
  </si>
  <si>
    <t>SHT0013320</t>
  </si>
  <si>
    <t>0.4022Kg</t>
  </si>
</sst>
</file>

<file path=xl/styles.xml><?xml version="1.0" encoding="utf-8"?>
<styleSheet xmlns="http://schemas.openxmlformats.org/spreadsheetml/2006/main">
  <numFmts count="9">
    <numFmt numFmtId="176" formatCode="0.000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00_ "/>
    <numFmt numFmtId="43" formatCode="_ * #,##0.00_ ;_ * \-#,##0.00_ ;_ * &quot;-&quot;??_ ;_ @_ "/>
    <numFmt numFmtId="178" formatCode="0.00_ "/>
    <numFmt numFmtId="179" formatCode="0_ "/>
    <numFmt numFmtId="180" formatCode="0.00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b/>
      <sz val="10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22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23" fillId="0" borderId="0"/>
    <xf numFmtId="0" fontId="16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4" borderId="18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15" fillId="9" borderId="2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1" xfId="20" applyFont="1" applyFill="1" applyBorder="1" applyAlignment="1">
      <alignment horizontal="center" vertical="center" shrinkToFit="1"/>
    </xf>
    <xf numFmtId="0" fontId="1" fillId="0" borderId="2" xfId="20" applyFont="1" applyFill="1" applyBorder="1" applyAlignment="1">
      <alignment horizontal="center" vertical="center" shrinkToFit="1"/>
    </xf>
    <xf numFmtId="0" fontId="1" fillId="0" borderId="3" xfId="20" applyFont="1" applyFill="1" applyBorder="1" applyAlignment="1">
      <alignment horizontal="center" vertical="center" shrinkToFit="1"/>
    </xf>
    <xf numFmtId="0" fontId="1" fillId="0" borderId="4" xfId="20" applyFont="1" applyFill="1" applyBorder="1" applyAlignment="1">
      <alignment horizontal="center" vertical="center" shrinkToFit="1"/>
    </xf>
    <xf numFmtId="0" fontId="1" fillId="0" borderId="0" xfId="20" applyFont="1" applyFill="1" applyBorder="1" applyAlignment="1">
      <alignment horizontal="center" vertical="center" shrinkToFit="1"/>
    </xf>
    <xf numFmtId="0" fontId="1" fillId="0" borderId="5" xfId="20" applyFont="1" applyFill="1" applyBorder="1" applyAlignment="1">
      <alignment horizontal="center" vertical="center" shrinkToFit="1"/>
    </xf>
    <xf numFmtId="0" fontId="1" fillId="0" borderId="6" xfId="20" applyFont="1" applyFill="1" applyBorder="1" applyAlignment="1">
      <alignment horizontal="center" vertical="center" shrinkToFit="1"/>
    </xf>
    <xf numFmtId="0" fontId="1" fillId="0" borderId="7" xfId="20" applyFont="1" applyFill="1" applyBorder="1" applyAlignment="1">
      <alignment horizontal="center" vertical="center" shrinkToFit="1"/>
    </xf>
    <xf numFmtId="0" fontId="1" fillId="0" borderId="8" xfId="20" applyFont="1" applyFill="1" applyBorder="1" applyAlignment="1">
      <alignment horizontal="center" vertical="center" shrinkToFit="1"/>
    </xf>
    <xf numFmtId="0" fontId="2" fillId="0" borderId="9" xfId="50" applyFill="1" applyBorder="1" applyAlignment="1">
      <alignment vertical="center"/>
    </xf>
    <xf numFmtId="0" fontId="2" fillId="0" borderId="10" xfId="50" applyFill="1" applyBorder="1" applyAlignment="1">
      <alignment horizontal="center" vertical="center"/>
    </xf>
    <xf numFmtId="0" fontId="2" fillId="0" borderId="11" xfId="50" applyFill="1" applyBorder="1" applyAlignment="1">
      <alignment horizontal="center" vertical="center"/>
    </xf>
    <xf numFmtId="0" fontId="2" fillId="0" borderId="12" xfId="50" applyFill="1" applyBorder="1" applyAlignment="1">
      <alignment horizontal="center" vertical="center"/>
    </xf>
    <xf numFmtId="0" fontId="2" fillId="0" borderId="9" xfId="50" applyFill="1" applyBorder="1">
      <alignment vertical="center"/>
    </xf>
    <xf numFmtId="0" fontId="2" fillId="0" borderId="9" xfId="50" applyFill="1" applyBorder="1" applyAlignment="1">
      <alignment horizontal="center" vertical="center"/>
    </xf>
    <xf numFmtId="0" fontId="2" fillId="0" borderId="13" xfId="50" applyFill="1" applyBorder="1" applyAlignment="1">
      <alignment horizontal="center" vertical="center"/>
    </xf>
    <xf numFmtId="0" fontId="2" fillId="0" borderId="7" xfId="50" applyFill="1" applyBorder="1" applyAlignment="1">
      <alignment horizontal="center" vertical="center"/>
    </xf>
    <xf numFmtId="0" fontId="2" fillId="0" borderId="14" xfId="50" applyFill="1" applyBorder="1" applyAlignment="1">
      <alignment horizontal="center" vertical="center"/>
    </xf>
    <xf numFmtId="0" fontId="2" fillId="0" borderId="3" xfId="50" applyFill="1" applyBorder="1" applyAlignment="1">
      <alignment horizontal="center" vertical="center"/>
    </xf>
    <xf numFmtId="0" fontId="2" fillId="0" borderId="5" xfId="50" applyFill="1" applyBorder="1" applyAlignment="1">
      <alignment horizontal="center" vertical="center"/>
    </xf>
    <xf numFmtId="0" fontId="2" fillId="0" borderId="10" xfId="50" applyFont="1" applyFill="1" applyBorder="1" applyAlignment="1">
      <alignment horizontal="center" vertical="center"/>
    </xf>
    <xf numFmtId="0" fontId="2" fillId="0" borderId="8" xfId="50" applyFill="1" applyBorder="1" applyAlignment="1">
      <alignment horizontal="center" vertical="center"/>
    </xf>
    <xf numFmtId="0" fontId="2" fillId="0" borderId="9" xfId="50" applyFont="1" applyFill="1" applyBorder="1" applyAlignment="1">
      <alignment horizontal="center" vertical="center"/>
    </xf>
    <xf numFmtId="176" fontId="2" fillId="2" borderId="9" xfId="50" applyNumberFormat="1" applyFill="1" applyBorder="1">
      <alignment vertical="center"/>
    </xf>
    <xf numFmtId="0" fontId="2" fillId="0" borderId="9" xfId="50" applyFont="1" applyFill="1" applyBorder="1" applyAlignment="1">
      <alignment vertical="center"/>
    </xf>
    <xf numFmtId="177" fontId="2" fillId="0" borderId="9" xfId="50" applyNumberFormat="1" applyFont="1" applyFill="1" applyBorder="1" applyAlignment="1">
      <alignment vertical="center"/>
    </xf>
    <xf numFmtId="177" fontId="2" fillId="0" borderId="9" xfId="50" applyNumberFormat="1" applyFill="1" applyBorder="1">
      <alignment vertical="center"/>
    </xf>
    <xf numFmtId="178" fontId="2" fillId="0" borderId="9" xfId="50" applyNumberFormat="1" applyFill="1" applyBorder="1">
      <alignment vertical="center"/>
    </xf>
    <xf numFmtId="176" fontId="2" fillId="0" borderId="9" xfId="50" applyNumberFormat="1" applyFill="1" applyBorder="1">
      <alignment vertical="center"/>
    </xf>
    <xf numFmtId="176" fontId="2" fillId="2" borderId="9" xfId="50" applyNumberFormat="1" applyFont="1" applyFill="1" applyBorder="1" applyAlignment="1">
      <alignment vertical="center"/>
    </xf>
    <xf numFmtId="178" fontId="2" fillId="0" borderId="9" xfId="50" applyNumberFormat="1" applyFont="1" applyFill="1" applyBorder="1" applyAlignment="1">
      <alignment vertical="center"/>
    </xf>
    <xf numFmtId="0" fontId="2" fillId="0" borderId="9" xfId="50" applyFont="1" applyFill="1" applyBorder="1">
      <alignment vertical="center"/>
    </xf>
    <xf numFmtId="176" fontId="2" fillId="0" borderId="9" xfId="50" applyNumberFormat="1" applyFont="1" applyFill="1" applyBorder="1" applyAlignment="1">
      <alignment vertical="center"/>
    </xf>
    <xf numFmtId="0" fontId="2" fillId="0" borderId="6" xfId="5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6" fontId="2" fillId="0" borderId="9" xfId="50" applyNumberFormat="1" applyFill="1" applyBorder="1" applyAlignment="1">
      <alignment vertical="center"/>
    </xf>
    <xf numFmtId="0" fontId="2" fillId="0" borderId="15" xfId="50" applyFill="1" applyBorder="1" applyAlignment="1">
      <alignment horizontal="center" vertical="center"/>
    </xf>
    <xf numFmtId="0" fontId="2" fillId="0" borderId="14" xfId="50" applyFont="1" applyFill="1" applyBorder="1" applyAlignment="1">
      <alignment horizontal="center" vertical="center"/>
    </xf>
    <xf numFmtId="0" fontId="2" fillId="0" borderId="14" xfId="50" applyFill="1" applyBorder="1" applyAlignment="1">
      <alignment vertical="center"/>
    </xf>
    <xf numFmtId="0" fontId="2" fillId="0" borderId="13" xfId="50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textRotation="255"/>
    </xf>
    <xf numFmtId="0" fontId="3" fillId="0" borderId="0" xfId="0" applyFont="1" applyFill="1" applyAlignment="1">
      <alignment horizontal="center" vertical="center"/>
    </xf>
    <xf numFmtId="0" fontId="3" fillId="0" borderId="15" xfId="0" applyFont="1" applyFill="1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vertical="center" textRotation="255"/>
    </xf>
    <xf numFmtId="0" fontId="3" fillId="0" borderId="9" xfId="0" applyFont="1" applyFill="1" applyBorder="1" applyAlignment="1">
      <alignment vertical="center"/>
    </xf>
    <xf numFmtId="0" fontId="2" fillId="0" borderId="0" xfId="50" applyFill="1" applyBorder="1">
      <alignment vertical="center"/>
    </xf>
    <xf numFmtId="0" fontId="2" fillId="0" borderId="0" xfId="50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4" xfId="50" applyFill="1" applyBorder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20" applyFont="1" applyFill="1" applyBorder="1" applyAlignment="1">
      <alignment horizontal="center" vertical="center" shrinkToFit="1"/>
    </xf>
    <xf numFmtId="0" fontId="4" fillId="0" borderId="10" xfId="20" applyFont="1" applyFill="1" applyBorder="1" applyAlignment="1">
      <alignment horizontal="center" vertical="center" shrinkToFit="1"/>
    </xf>
    <xf numFmtId="0" fontId="4" fillId="0" borderId="11" xfId="20" applyFont="1" applyFill="1" applyBorder="1" applyAlignment="1">
      <alignment horizontal="center" vertical="center" shrinkToFit="1"/>
    </xf>
    <xf numFmtId="0" fontId="4" fillId="0" borderId="12" xfId="20" applyFont="1" applyFill="1" applyBorder="1" applyAlignment="1">
      <alignment horizontal="center" vertical="center" shrinkToFit="1"/>
    </xf>
    <xf numFmtId="0" fontId="5" fillId="0" borderId="9" xfId="10" applyFont="1" applyFill="1" applyBorder="1" applyAlignment="1" applyProtection="1">
      <alignment horizontal="center" vertical="center" shrinkToFit="1"/>
    </xf>
    <xf numFmtId="0" fontId="5" fillId="0" borderId="10" xfId="10" applyFont="1" applyFill="1" applyBorder="1" applyAlignment="1" applyProtection="1">
      <alignment horizontal="center" vertical="center" shrinkToFit="1"/>
    </xf>
    <xf numFmtId="0" fontId="5" fillId="0" borderId="11" xfId="10" applyFont="1" applyFill="1" applyBorder="1" applyAlignment="1" applyProtection="1">
      <alignment horizontal="center" vertical="center" shrinkToFit="1"/>
    </xf>
    <xf numFmtId="0" fontId="5" fillId="0" borderId="12" xfId="10" applyFont="1" applyFill="1" applyBorder="1" applyAlignment="1" applyProtection="1">
      <alignment horizontal="center" vertical="center" shrinkToFit="1"/>
    </xf>
    <xf numFmtId="0" fontId="2" fillId="0" borderId="15" xfId="50" applyFill="1" applyBorder="1">
      <alignment vertical="center"/>
    </xf>
    <xf numFmtId="0" fontId="2" fillId="0" borderId="12" xfId="50" applyFont="1" applyFill="1" applyBorder="1" applyAlignment="1">
      <alignment horizontal="center" vertical="center"/>
    </xf>
    <xf numFmtId="14" fontId="2" fillId="0" borderId="10" xfId="50" applyNumberFormat="1" applyFont="1" applyFill="1" applyBorder="1" applyAlignment="1">
      <alignment horizontal="center" vertical="center"/>
    </xf>
    <xf numFmtId="179" fontId="2" fillId="0" borderId="11" xfId="50" applyNumberFormat="1" applyFont="1" applyFill="1" applyBorder="1" applyAlignment="1">
      <alignment horizontal="center" vertical="center"/>
    </xf>
    <xf numFmtId="179" fontId="2" fillId="0" borderId="12" xfId="50" applyNumberFormat="1" applyFont="1" applyFill="1" applyBorder="1" applyAlignment="1">
      <alignment horizontal="center" vertical="center"/>
    </xf>
    <xf numFmtId="0" fontId="2" fillId="0" borderId="12" xfId="50" applyFont="1" applyFill="1" applyBorder="1" applyAlignment="1">
      <alignment vertical="center"/>
    </xf>
    <xf numFmtId="0" fontId="2" fillId="0" borderId="15" xfId="50" applyFill="1" applyBorder="1" applyAlignment="1">
      <alignment vertical="center"/>
    </xf>
    <xf numFmtId="0" fontId="2" fillId="0" borderId="12" xfId="50" applyFill="1" applyBorder="1">
      <alignment vertical="center"/>
    </xf>
    <xf numFmtId="0" fontId="2" fillId="0" borderId="7" xfId="50" applyFill="1" applyBorder="1" applyAlignment="1">
      <alignment vertical="center"/>
    </xf>
    <xf numFmtId="0" fontId="2" fillId="0" borderId="11" xfId="50" applyFill="1" applyBorder="1">
      <alignment vertical="center"/>
    </xf>
    <xf numFmtId="178" fontId="2" fillId="0" borderId="9" xfId="50" applyNumberFormat="1" applyFont="1" applyFill="1" applyBorder="1" applyAlignment="1">
      <alignment horizontal="center" vertical="center"/>
    </xf>
    <xf numFmtId="180" fontId="2" fillId="0" borderId="9" xfId="50" applyNumberFormat="1" applyFont="1" applyFill="1" applyBorder="1" applyAlignment="1">
      <alignment horizontal="center" vertical="center"/>
    </xf>
    <xf numFmtId="178" fontId="2" fillId="0" borderId="9" xfId="50" applyNumberFormat="1" applyFill="1" applyBorder="1" applyAlignment="1">
      <alignment horizontal="center" vertical="center"/>
    </xf>
    <xf numFmtId="178" fontId="2" fillId="2" borderId="9" xfId="50" applyNumberFormat="1" applyFill="1" applyBorder="1">
      <alignment vertical="center"/>
    </xf>
    <xf numFmtId="180" fontId="2" fillId="2" borderId="9" xfId="50" applyNumberFormat="1" applyFont="1" applyFill="1" applyBorder="1" applyAlignment="1">
      <alignment vertical="center"/>
    </xf>
    <xf numFmtId="180" fontId="2" fillId="0" borderId="9" xfId="50" applyNumberFormat="1" applyFont="1" applyFill="1" applyBorder="1" applyAlignment="1">
      <alignment vertical="center"/>
    </xf>
    <xf numFmtId="0" fontId="2" fillId="0" borderId="9" xfId="50" applyNumberFormat="1" applyFont="1" applyFill="1" applyBorder="1" applyAlignment="1">
      <alignment horizontal="center" vertical="center"/>
    </xf>
    <xf numFmtId="0" fontId="2" fillId="0" borderId="0" xfId="50" applyFill="1" applyAlignment="1">
      <alignment horizontal="center" vertical="center"/>
    </xf>
    <xf numFmtId="0" fontId="2" fillId="0" borderId="0" xfId="50" applyFill="1">
      <alignment vertical="center"/>
    </xf>
    <xf numFmtId="0" fontId="6" fillId="0" borderId="0" xfId="0" applyFont="1" applyFill="1" applyAlignment="1">
      <alignment horizontal="center" vertical="center"/>
    </xf>
    <xf numFmtId="0" fontId="2" fillId="0" borderId="10" xfId="50" applyFont="1" applyFill="1" applyBorder="1" applyAlignment="1">
      <alignment horizontal="center" vertical="center" wrapText="1"/>
    </xf>
    <xf numFmtId="0" fontId="2" fillId="0" borderId="12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TD001物料清单及报价1208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Normal="100" workbookViewId="0">
      <selection activeCell="C28" sqref="C28"/>
    </sheetView>
  </sheetViews>
  <sheetFormatPr defaultColWidth="9" defaultRowHeight="13.5"/>
  <cols>
    <col min="3" max="3" width="9.375"/>
    <col min="5" max="5" width="11" customWidth="1"/>
    <col min="8" max="8" width="9.375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50" t="s">
        <v>1</v>
      </c>
      <c r="J1" s="51"/>
      <c r="K1" s="51"/>
      <c r="L1" s="51"/>
      <c r="M1" s="51"/>
      <c r="N1" s="51"/>
      <c r="O1" s="52"/>
    </row>
    <row r="2" spans="1:15">
      <c r="A2" s="4"/>
      <c r="B2" s="5"/>
      <c r="C2" s="5"/>
      <c r="D2" s="5"/>
      <c r="E2" s="5"/>
      <c r="F2" s="5"/>
      <c r="G2" s="5"/>
      <c r="H2" s="6"/>
      <c r="I2" s="53" t="s">
        <v>2</v>
      </c>
      <c r="J2" s="54" t="s">
        <v>3</v>
      </c>
      <c r="K2" s="55"/>
      <c r="L2" s="55"/>
      <c r="M2" s="55"/>
      <c r="N2" s="55"/>
      <c r="O2" s="56"/>
    </row>
    <row r="3" spans="1:15">
      <c r="A3" s="4"/>
      <c r="B3" s="5"/>
      <c r="C3" s="5"/>
      <c r="D3" s="5"/>
      <c r="E3" s="5"/>
      <c r="F3" s="5"/>
      <c r="G3" s="5"/>
      <c r="H3" s="6"/>
      <c r="I3" s="53" t="s">
        <v>4</v>
      </c>
      <c r="J3" s="54" t="s">
        <v>5</v>
      </c>
      <c r="K3" s="55"/>
      <c r="L3" s="55"/>
      <c r="M3" s="55"/>
      <c r="N3" s="55"/>
      <c r="O3" s="56"/>
    </row>
    <row r="4" spans="1:15">
      <c r="A4" s="7"/>
      <c r="B4" s="8"/>
      <c r="C4" s="8"/>
      <c r="D4" s="8"/>
      <c r="E4" s="8"/>
      <c r="F4" s="8"/>
      <c r="G4" s="8"/>
      <c r="H4" s="9"/>
      <c r="I4" s="53" t="s">
        <v>6</v>
      </c>
      <c r="J4" s="57" t="s">
        <v>7</v>
      </c>
      <c r="K4" s="57"/>
      <c r="L4" s="53" t="s">
        <v>8</v>
      </c>
      <c r="M4" s="58">
        <v>13313276238</v>
      </c>
      <c r="N4" s="59"/>
      <c r="O4" s="60"/>
    </row>
    <row r="5" spans="1:15">
      <c r="A5" s="10"/>
      <c r="B5" s="10"/>
      <c r="C5" s="11"/>
      <c r="D5" s="12"/>
      <c r="E5" s="13"/>
      <c r="F5" s="11"/>
      <c r="G5" s="13"/>
      <c r="H5" s="11"/>
      <c r="I5" s="13"/>
      <c r="J5" s="61"/>
      <c r="K5" s="62" t="s">
        <v>9</v>
      </c>
      <c r="L5" s="63">
        <v>44426</v>
      </c>
      <c r="M5" s="62"/>
      <c r="N5" s="15" t="s">
        <v>10</v>
      </c>
      <c r="O5" s="32" t="s">
        <v>11</v>
      </c>
    </row>
    <row r="6" spans="1:15">
      <c r="A6" s="14"/>
      <c r="B6" s="15"/>
      <c r="C6" s="11"/>
      <c r="D6" s="12"/>
      <c r="E6" s="13"/>
      <c r="F6" s="11"/>
      <c r="G6" s="13"/>
      <c r="H6" s="11"/>
      <c r="I6" s="13"/>
      <c r="J6" s="61"/>
      <c r="K6" s="13" t="s">
        <v>12</v>
      </c>
      <c r="L6" s="81" t="s">
        <v>13</v>
      </c>
      <c r="M6" s="82"/>
      <c r="N6" s="23" t="s">
        <v>14</v>
      </c>
      <c r="O6" s="14"/>
    </row>
    <row r="7" spans="1:15">
      <c r="A7" s="14"/>
      <c r="B7" s="15"/>
      <c r="C7" s="11"/>
      <c r="D7" s="12"/>
      <c r="E7" s="13"/>
      <c r="F7" s="11"/>
      <c r="G7" s="13"/>
      <c r="H7" s="11"/>
      <c r="I7" s="13"/>
      <c r="J7" s="61"/>
      <c r="K7" s="23" t="s">
        <v>15</v>
      </c>
      <c r="L7" s="64" t="s">
        <v>16</v>
      </c>
      <c r="M7" s="65"/>
      <c r="N7" s="23" t="s">
        <v>17</v>
      </c>
      <c r="O7" s="66" t="s">
        <v>18</v>
      </c>
    </row>
    <row r="8" spans="1:15">
      <c r="A8" s="15" t="s">
        <v>19</v>
      </c>
      <c r="B8" s="15" t="s">
        <v>20</v>
      </c>
      <c r="C8" s="16" t="s">
        <v>21</v>
      </c>
      <c r="D8" s="16"/>
      <c r="E8" s="16"/>
      <c r="F8" s="11" t="s">
        <v>22</v>
      </c>
      <c r="G8" s="13"/>
      <c r="H8" s="17" t="s">
        <v>23</v>
      </c>
      <c r="I8" s="22"/>
      <c r="J8" s="67"/>
      <c r="K8" s="18" t="s">
        <v>24</v>
      </c>
      <c r="L8" s="11"/>
      <c r="M8" s="13"/>
      <c r="N8" s="23" t="s">
        <v>25</v>
      </c>
      <c r="O8" s="68"/>
    </row>
    <row r="9" spans="1:15">
      <c r="A9" s="12"/>
      <c r="B9" s="12"/>
      <c r="C9" s="12"/>
      <c r="D9" s="12"/>
      <c r="E9" s="12"/>
      <c r="F9" s="17"/>
      <c r="G9" s="17"/>
      <c r="H9" s="17"/>
      <c r="I9" s="12"/>
      <c r="J9" s="69"/>
      <c r="K9" s="12"/>
      <c r="L9" s="12"/>
      <c r="M9" s="12"/>
      <c r="N9" s="12"/>
      <c r="O9" s="70"/>
    </row>
    <row r="10" spans="1:15">
      <c r="A10" s="18" t="s">
        <v>19</v>
      </c>
      <c r="B10" s="19" t="s">
        <v>26</v>
      </c>
      <c r="C10" s="20" t="s">
        <v>27</v>
      </c>
      <c r="D10" s="20" t="s">
        <v>19</v>
      </c>
      <c r="E10" s="21" t="s">
        <v>28</v>
      </c>
      <c r="F10" s="12"/>
      <c r="G10" s="12"/>
      <c r="H10" s="12"/>
      <c r="I10" s="13"/>
      <c r="J10" s="20" t="s">
        <v>19</v>
      </c>
      <c r="K10" s="21" t="s">
        <v>29</v>
      </c>
      <c r="L10" s="12"/>
      <c r="M10" s="12"/>
      <c r="N10" s="12"/>
      <c r="O10" s="13"/>
    </row>
    <row r="11" spans="1:15">
      <c r="A11" s="16"/>
      <c r="B11" s="22"/>
      <c r="C11" s="22"/>
      <c r="D11" s="22"/>
      <c r="E11" s="15" t="s">
        <v>30</v>
      </c>
      <c r="F11" s="15" t="s">
        <v>31</v>
      </c>
      <c r="G11" s="15" t="s">
        <v>32</v>
      </c>
      <c r="H11" s="15" t="s">
        <v>33</v>
      </c>
      <c r="I11" s="15" t="s">
        <v>27</v>
      </c>
      <c r="J11" s="16"/>
      <c r="K11" s="23" t="s">
        <v>34</v>
      </c>
      <c r="L11" s="23" t="s">
        <v>35</v>
      </c>
      <c r="M11" s="15" t="s">
        <v>31</v>
      </c>
      <c r="N11" s="15" t="s">
        <v>36</v>
      </c>
      <c r="O11" s="15" t="s">
        <v>27</v>
      </c>
    </row>
    <row r="12" spans="1:15">
      <c r="A12" s="15">
        <v>1</v>
      </c>
      <c r="B12" s="23" t="s">
        <v>37</v>
      </c>
      <c r="C12" s="24">
        <f>I12</f>
        <v>0.0636</v>
      </c>
      <c r="D12" s="15">
        <v>1</v>
      </c>
      <c r="E12" s="23" t="s">
        <v>38</v>
      </c>
      <c r="F12" s="23" t="s">
        <v>39</v>
      </c>
      <c r="G12" s="25">
        <v>0.0053</v>
      </c>
      <c r="H12" s="26">
        <v>12</v>
      </c>
      <c r="I12" s="26">
        <f>G12*H12</f>
        <v>0.0636</v>
      </c>
      <c r="J12" s="15">
        <v>1</v>
      </c>
      <c r="K12" s="23" t="s">
        <v>40</v>
      </c>
      <c r="L12" s="71">
        <v>1</v>
      </c>
      <c r="M12" s="23" t="s">
        <v>41</v>
      </c>
      <c r="N12" s="23">
        <v>0.003</v>
      </c>
      <c r="O12" s="72">
        <f>L12*N12</f>
        <v>0.003</v>
      </c>
    </row>
    <row r="13" spans="1:15">
      <c r="A13" s="15">
        <v>2</v>
      </c>
      <c r="B13" s="15" t="s">
        <v>42</v>
      </c>
      <c r="C13" s="24">
        <f>I22</f>
        <v>0.122</v>
      </c>
      <c r="D13" s="15">
        <v>2</v>
      </c>
      <c r="E13" s="14"/>
      <c r="F13" s="14"/>
      <c r="G13" s="14"/>
      <c r="H13" s="27"/>
      <c r="I13" s="27"/>
      <c r="J13" s="15">
        <v>2</v>
      </c>
      <c r="K13" s="23" t="s">
        <v>43</v>
      </c>
      <c r="L13" s="73"/>
      <c r="M13" s="15"/>
      <c r="N13" s="15"/>
      <c r="O13" s="73"/>
    </row>
    <row r="14" spans="1:15">
      <c r="A14" s="15">
        <v>3</v>
      </c>
      <c r="B14" s="15" t="s">
        <v>44</v>
      </c>
      <c r="C14" s="24">
        <f>O22</f>
        <v>0.003</v>
      </c>
      <c r="D14" s="15">
        <v>3</v>
      </c>
      <c r="E14" s="14"/>
      <c r="F14" s="14"/>
      <c r="G14" s="14"/>
      <c r="H14" s="28"/>
      <c r="I14" s="28"/>
      <c r="J14" s="15">
        <v>3</v>
      </c>
      <c r="K14" s="15" t="s">
        <v>45</v>
      </c>
      <c r="L14" s="73"/>
      <c r="M14" s="15"/>
      <c r="N14" s="15"/>
      <c r="O14" s="73"/>
    </row>
    <row r="15" spans="1:15">
      <c r="A15" s="15">
        <v>4</v>
      </c>
      <c r="B15" s="23" t="s">
        <v>46</v>
      </c>
      <c r="C15" s="24">
        <f>I26</f>
        <v>0.14</v>
      </c>
      <c r="D15" s="15">
        <v>4</v>
      </c>
      <c r="E15" s="14"/>
      <c r="F15" s="14"/>
      <c r="G15" s="14"/>
      <c r="H15" s="28"/>
      <c r="I15" s="28"/>
      <c r="J15" s="15">
        <v>4</v>
      </c>
      <c r="K15" s="15" t="s">
        <v>47</v>
      </c>
      <c r="L15" s="73"/>
      <c r="M15" s="15"/>
      <c r="N15" s="15"/>
      <c r="O15" s="73"/>
    </row>
    <row r="16" spans="1:15">
      <c r="A16" s="15">
        <v>5</v>
      </c>
      <c r="B16" s="15" t="s">
        <v>48</v>
      </c>
      <c r="C16" s="24">
        <f>I34</f>
        <v>0.03</v>
      </c>
      <c r="D16" s="15">
        <v>5</v>
      </c>
      <c r="E16" s="14"/>
      <c r="F16" s="14"/>
      <c r="G16" s="14"/>
      <c r="H16" s="28"/>
      <c r="I16" s="28"/>
      <c r="J16" s="15">
        <v>5</v>
      </c>
      <c r="K16" s="23" t="s">
        <v>49</v>
      </c>
      <c r="L16" s="73"/>
      <c r="M16" s="15"/>
      <c r="N16" s="15"/>
      <c r="O16" s="73"/>
    </row>
    <row r="17" spans="1:15">
      <c r="A17" s="15">
        <v>6</v>
      </c>
      <c r="B17" s="15" t="s">
        <v>50</v>
      </c>
      <c r="C17" s="24">
        <f>N34</f>
        <v>0.01245</v>
      </c>
      <c r="D17" s="14"/>
      <c r="E17" s="11" t="s">
        <v>51</v>
      </c>
      <c r="F17" s="12"/>
      <c r="G17" s="12"/>
      <c r="H17" s="12"/>
      <c r="I17" s="13"/>
      <c r="J17" s="15">
        <v>6</v>
      </c>
      <c r="K17" s="15"/>
      <c r="L17" s="28"/>
      <c r="M17" s="14"/>
      <c r="N17" s="14"/>
      <c r="O17" s="28"/>
    </row>
    <row r="18" spans="1:15">
      <c r="A18" s="15">
        <v>7</v>
      </c>
      <c r="B18" s="15"/>
      <c r="C18" s="29"/>
      <c r="D18" s="14"/>
      <c r="E18" s="15" t="s">
        <v>30</v>
      </c>
      <c r="F18" s="15" t="s">
        <v>31</v>
      </c>
      <c r="G18" s="15" t="s">
        <v>32</v>
      </c>
      <c r="H18" s="15" t="s">
        <v>33</v>
      </c>
      <c r="I18" s="15" t="s">
        <v>27</v>
      </c>
      <c r="J18" s="15">
        <v>7</v>
      </c>
      <c r="K18" s="15"/>
      <c r="L18" s="28"/>
      <c r="M18" s="14"/>
      <c r="N18" s="14"/>
      <c r="O18" s="28"/>
    </row>
    <row r="19" spans="1:15">
      <c r="A19" s="15">
        <v>8</v>
      </c>
      <c r="B19" s="23" t="s">
        <v>52</v>
      </c>
      <c r="C19" s="30">
        <f>C12+C13+C14+C15+C16+C17</f>
        <v>0.37105</v>
      </c>
      <c r="D19" s="15">
        <v>1</v>
      </c>
      <c r="E19" s="23" t="s">
        <v>53</v>
      </c>
      <c r="F19" s="23" t="s">
        <v>54</v>
      </c>
      <c r="G19" s="25">
        <v>0.001</v>
      </c>
      <c r="H19" s="31">
        <v>5</v>
      </c>
      <c r="I19" s="26">
        <f>G19*H19</f>
        <v>0.005</v>
      </c>
      <c r="J19" s="15">
        <v>8</v>
      </c>
      <c r="K19" s="15"/>
      <c r="L19" s="28"/>
      <c r="M19" s="14"/>
      <c r="N19" s="14"/>
      <c r="O19" s="28"/>
    </row>
    <row r="20" spans="1:15">
      <c r="A20" s="15">
        <v>9</v>
      </c>
      <c r="B20" s="15" t="s">
        <v>55</v>
      </c>
      <c r="C20" s="29"/>
      <c r="D20" s="15">
        <v>2</v>
      </c>
      <c r="E20" s="23" t="s">
        <v>56</v>
      </c>
      <c r="F20" s="14"/>
      <c r="G20" s="14">
        <v>0.0053</v>
      </c>
      <c r="H20" s="28" t="s">
        <v>57</v>
      </c>
      <c r="I20" s="28">
        <v>0.117</v>
      </c>
      <c r="J20" s="15">
        <v>9</v>
      </c>
      <c r="K20" s="15"/>
      <c r="L20" s="28"/>
      <c r="M20" s="14"/>
      <c r="N20" s="14"/>
      <c r="O20" s="28"/>
    </row>
    <row r="21" spans="1:15">
      <c r="A21" s="15">
        <v>10</v>
      </c>
      <c r="B21" s="15" t="s">
        <v>58</v>
      </c>
      <c r="C21" s="33">
        <f>0.5*G12</f>
        <v>0.00265</v>
      </c>
      <c r="D21" s="15">
        <v>3</v>
      </c>
      <c r="E21" s="14"/>
      <c r="F21" s="14"/>
      <c r="G21" s="14"/>
      <c r="H21" s="28"/>
      <c r="I21" s="28"/>
      <c r="J21" s="15">
        <v>10</v>
      </c>
      <c r="K21" s="15"/>
      <c r="L21" s="28"/>
      <c r="M21" s="14"/>
      <c r="N21" s="14"/>
      <c r="O21" s="28"/>
    </row>
    <row r="22" spans="1:15">
      <c r="A22" s="15">
        <v>11</v>
      </c>
      <c r="B22" s="23" t="s">
        <v>59</v>
      </c>
      <c r="C22" s="33">
        <f>C19*3%</f>
        <v>0.0111315</v>
      </c>
      <c r="D22" s="14"/>
      <c r="E22" s="23" t="s">
        <v>60</v>
      </c>
      <c r="F22" s="14"/>
      <c r="G22" s="14"/>
      <c r="H22" s="28"/>
      <c r="I22" s="74">
        <f>I19+I20+I21</f>
        <v>0.122</v>
      </c>
      <c r="J22" s="14"/>
      <c r="K22" s="15" t="s">
        <v>61</v>
      </c>
      <c r="L22" s="28"/>
      <c r="M22" s="14"/>
      <c r="N22" s="14"/>
      <c r="O22" s="74">
        <f>O12</f>
        <v>0.003</v>
      </c>
    </row>
    <row r="23" spans="1:15">
      <c r="A23" s="15">
        <v>12</v>
      </c>
      <c r="B23" s="18" t="s">
        <v>62</v>
      </c>
      <c r="C23" s="33">
        <f>C19*3%</f>
        <v>0.0111315</v>
      </c>
      <c r="D23" s="18" t="s">
        <v>19</v>
      </c>
      <c r="E23" s="34" t="s">
        <v>63</v>
      </c>
      <c r="F23" s="17"/>
      <c r="G23" s="17"/>
      <c r="H23" s="17"/>
      <c r="I23" s="22"/>
      <c r="J23" s="18" t="s">
        <v>19</v>
      </c>
      <c r="K23" s="21" t="s">
        <v>64</v>
      </c>
      <c r="L23" s="12"/>
      <c r="M23" s="12"/>
      <c r="N23" s="12"/>
      <c r="O23" s="13"/>
    </row>
    <row r="24" spans="1:15">
      <c r="A24" s="15">
        <v>13</v>
      </c>
      <c r="B24" s="35"/>
      <c r="C24" s="36"/>
      <c r="D24" s="37"/>
      <c r="E24" s="38" t="s">
        <v>65</v>
      </c>
      <c r="F24" s="39" t="s">
        <v>66</v>
      </c>
      <c r="G24" s="18" t="s">
        <v>67</v>
      </c>
      <c r="H24" s="18" t="s">
        <v>68</v>
      </c>
      <c r="I24" s="18" t="s">
        <v>27</v>
      </c>
      <c r="J24" s="37"/>
      <c r="K24" s="38" t="s">
        <v>69</v>
      </c>
      <c r="L24" s="18" t="s">
        <v>33</v>
      </c>
      <c r="M24" s="18" t="s">
        <v>70</v>
      </c>
      <c r="N24" s="18" t="s">
        <v>27</v>
      </c>
      <c r="O24" s="18" t="s">
        <v>71</v>
      </c>
    </row>
    <row r="25" spans="1:15">
      <c r="A25" s="15">
        <v>14</v>
      </c>
      <c r="B25" s="35"/>
      <c r="C25" s="36"/>
      <c r="D25" s="16"/>
      <c r="E25" s="16"/>
      <c r="F25" s="40" t="s">
        <v>72</v>
      </c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5">
        <v>15</v>
      </c>
      <c r="B26" s="23" t="s">
        <v>73</v>
      </c>
      <c r="C26" s="30">
        <f>C19+C20+C21+C22+C23</f>
        <v>0.395963</v>
      </c>
      <c r="D26" s="15">
        <v>1</v>
      </c>
      <c r="E26" s="23" t="s">
        <v>74</v>
      </c>
      <c r="F26" s="14"/>
      <c r="G26" s="14"/>
      <c r="H26" s="14"/>
      <c r="I26" s="75">
        <f>I27+I28+I29+I30</f>
        <v>0.14</v>
      </c>
      <c r="J26" s="15">
        <v>1</v>
      </c>
      <c r="K26" s="23" t="s">
        <v>75</v>
      </c>
      <c r="L26" s="31">
        <v>2000</v>
      </c>
      <c r="M26" s="25">
        <v>400000</v>
      </c>
      <c r="N26" s="76">
        <f t="shared" ref="N26:N28" si="0">L26/M26</f>
        <v>0.005</v>
      </c>
      <c r="O26" s="14"/>
    </row>
    <row r="27" spans="1:15">
      <c r="A27" s="15">
        <v>16</v>
      </c>
      <c r="B27" s="23" t="s">
        <v>76</v>
      </c>
      <c r="C27" s="33">
        <f>C26*7%</f>
        <v>0.02771741</v>
      </c>
      <c r="D27" s="41" t="s">
        <v>77</v>
      </c>
      <c r="E27" s="80" t="s">
        <v>78</v>
      </c>
      <c r="F27" s="25">
        <v>25</v>
      </c>
      <c r="G27" s="25"/>
      <c r="H27" s="25">
        <v>0.003</v>
      </c>
      <c r="I27" s="31">
        <f t="shared" ref="I27:I31" si="1">F27*H27</f>
        <v>0.075</v>
      </c>
      <c r="J27" s="15">
        <v>2</v>
      </c>
      <c r="K27" s="23" t="s">
        <v>79</v>
      </c>
      <c r="L27" s="77">
        <v>600</v>
      </c>
      <c r="M27" s="25">
        <v>500000</v>
      </c>
      <c r="N27" s="76">
        <f t="shared" si="0"/>
        <v>0.0012</v>
      </c>
      <c r="O27" s="14"/>
    </row>
    <row r="28" spans="1:15">
      <c r="A28" s="15">
        <v>17</v>
      </c>
      <c r="B28" s="23" t="s">
        <v>80</v>
      </c>
      <c r="C28" s="30">
        <f>C26+C27</f>
        <v>0.42368041</v>
      </c>
      <c r="D28" s="43"/>
      <c r="E28" s="23" t="s">
        <v>81</v>
      </c>
      <c r="F28" s="25">
        <v>25</v>
      </c>
      <c r="G28" s="25"/>
      <c r="H28" s="25">
        <v>0.001</v>
      </c>
      <c r="I28" s="31">
        <f t="shared" si="1"/>
        <v>0.025</v>
      </c>
      <c r="J28" s="15">
        <v>3</v>
      </c>
      <c r="K28" s="23" t="s">
        <v>82</v>
      </c>
      <c r="L28" s="31">
        <v>500</v>
      </c>
      <c r="M28" s="25">
        <v>80000</v>
      </c>
      <c r="N28" s="76">
        <f t="shared" si="0"/>
        <v>0.00625</v>
      </c>
      <c r="O28" s="14"/>
    </row>
    <row r="29" spans="1:15">
      <c r="A29" s="15">
        <v>18</v>
      </c>
      <c r="B29" s="23" t="s">
        <v>83</v>
      </c>
      <c r="C29" s="29">
        <f>C28*0.13</f>
        <v>0.0550784533</v>
      </c>
      <c r="D29" s="43"/>
      <c r="E29" s="23" t="s">
        <v>84</v>
      </c>
      <c r="F29" s="25">
        <v>25</v>
      </c>
      <c r="G29" s="25"/>
      <c r="H29" s="25">
        <v>0.001</v>
      </c>
      <c r="I29" s="31">
        <f t="shared" si="1"/>
        <v>0.025</v>
      </c>
      <c r="J29" s="15">
        <v>4</v>
      </c>
      <c r="K29" s="23"/>
      <c r="L29" s="28"/>
      <c r="M29" s="14"/>
      <c r="N29" s="28"/>
      <c r="O29" s="14"/>
    </row>
    <row r="30" spans="1:15">
      <c r="A30" s="15">
        <v>19</v>
      </c>
      <c r="B30" s="15" t="s">
        <v>25</v>
      </c>
      <c r="C30" s="24">
        <f>C28+C29</f>
        <v>0.4787588633</v>
      </c>
      <c r="D30" s="44"/>
      <c r="E30" s="15" t="s">
        <v>85</v>
      </c>
      <c r="F30" s="14">
        <v>15</v>
      </c>
      <c r="G30" s="14"/>
      <c r="H30" s="14">
        <v>0.001</v>
      </c>
      <c r="I30" s="31">
        <f t="shared" si="1"/>
        <v>0.015</v>
      </c>
      <c r="J30" s="14"/>
      <c r="K30" s="15"/>
      <c r="L30" s="28"/>
      <c r="M30" s="14"/>
      <c r="N30" s="28"/>
      <c r="O30" s="14"/>
    </row>
    <row r="31" spans="1:15">
      <c r="A31" s="45"/>
      <c r="B31" s="35"/>
      <c r="C31" s="28"/>
      <c r="D31" s="15">
        <v>2</v>
      </c>
      <c r="E31" s="15" t="s">
        <v>48</v>
      </c>
      <c r="F31" s="25">
        <v>10</v>
      </c>
      <c r="G31" s="25"/>
      <c r="H31" s="25">
        <v>0.003</v>
      </c>
      <c r="I31" s="31">
        <f t="shared" si="1"/>
        <v>0.03</v>
      </c>
      <c r="J31" s="14"/>
      <c r="K31" s="15"/>
      <c r="L31" s="28"/>
      <c r="M31" s="14"/>
      <c r="N31" s="28"/>
      <c r="O31" s="14"/>
    </row>
    <row r="32" spans="1:15">
      <c r="A32" s="45"/>
      <c r="B32" s="35"/>
      <c r="C32" s="28"/>
      <c r="D32" s="15">
        <v>3</v>
      </c>
      <c r="E32" s="14"/>
      <c r="F32" s="14"/>
      <c r="G32" s="14"/>
      <c r="H32" s="14"/>
      <c r="I32" s="28"/>
      <c r="J32" s="14"/>
      <c r="K32" s="15"/>
      <c r="L32" s="28"/>
      <c r="M32" s="14"/>
      <c r="N32" s="28"/>
      <c r="O32" s="14"/>
    </row>
    <row r="33" spans="1:15">
      <c r="A33" s="45"/>
      <c r="B33" s="35"/>
      <c r="C33" s="28"/>
      <c r="D33" s="15"/>
      <c r="E33" s="14"/>
      <c r="F33" s="14"/>
      <c r="G33" s="14"/>
      <c r="H33" s="14"/>
      <c r="I33" s="28"/>
      <c r="J33" s="14"/>
      <c r="K33" s="15"/>
      <c r="L33" s="28"/>
      <c r="M33" s="14"/>
      <c r="N33" s="28"/>
      <c r="O33" s="14"/>
    </row>
    <row r="34" spans="1:15">
      <c r="A34" s="14"/>
      <c r="B34" s="15"/>
      <c r="C34" s="14"/>
      <c r="D34" s="14"/>
      <c r="E34" s="23" t="s">
        <v>60</v>
      </c>
      <c r="F34" s="14"/>
      <c r="G34" s="14"/>
      <c r="H34" s="14"/>
      <c r="I34" s="74">
        <f>I31</f>
        <v>0.03</v>
      </c>
      <c r="J34" s="14"/>
      <c r="K34" s="23" t="s">
        <v>60</v>
      </c>
      <c r="L34" s="28"/>
      <c r="M34" s="14"/>
      <c r="N34" s="74">
        <f>N26+N27+N28</f>
        <v>0.01245</v>
      </c>
      <c r="O34" s="14"/>
    </row>
    <row r="35" spans="1:15">
      <c r="A35" s="46" t="s">
        <v>86</v>
      </c>
      <c r="B35" s="47"/>
      <c r="C35" s="46"/>
      <c r="D35" s="46"/>
      <c r="E35" s="46"/>
      <c r="F35" s="46"/>
      <c r="G35" s="46"/>
      <c r="H35" s="46"/>
      <c r="I35" s="46"/>
      <c r="J35" s="46"/>
      <c r="K35" s="78"/>
      <c r="L35" s="79"/>
      <c r="M35" s="79"/>
      <c r="N35" s="79"/>
      <c r="O35" s="79"/>
    </row>
    <row r="36" spans="1:15">
      <c r="A36" s="48" t="s">
        <v>87</v>
      </c>
      <c r="B36" s="47"/>
      <c r="C36" s="46"/>
      <c r="D36" s="46"/>
      <c r="E36" s="46"/>
      <c r="F36" s="46"/>
      <c r="G36" s="46"/>
      <c r="H36" s="49"/>
      <c r="I36" s="46"/>
      <c r="J36" s="46"/>
      <c r="K36" s="78"/>
      <c r="L36" s="79"/>
      <c r="M36" s="79"/>
      <c r="N36" s="79"/>
      <c r="O36" s="79"/>
    </row>
    <row r="37" spans="1:15">
      <c r="A37" s="48" t="s">
        <v>88</v>
      </c>
      <c r="B37" s="47"/>
      <c r="C37" s="46"/>
      <c r="D37" s="46"/>
      <c r="E37" s="46"/>
      <c r="F37" s="46"/>
      <c r="G37" s="46"/>
      <c r="H37" s="46"/>
      <c r="I37" s="46"/>
      <c r="J37" s="46"/>
      <c r="K37" s="78"/>
      <c r="L37" s="79"/>
      <c r="M37" s="79"/>
      <c r="N37" s="79"/>
      <c r="O37" s="79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" right="0.7" top="0.75" bottom="0.75" header="0.3" footer="0.3"/>
  <pageSetup paperSize="9" scale="94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C28" sqref="C28"/>
    </sheetView>
  </sheetViews>
  <sheetFormatPr defaultColWidth="9" defaultRowHeight="13.5"/>
  <cols>
    <col min="3" max="3" width="9.375"/>
    <col min="5" max="5" width="11.875" customWidth="1"/>
    <col min="12" max="12" width="9.375"/>
    <col min="13" max="13" width="11.875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50" t="s">
        <v>1</v>
      </c>
      <c r="J1" s="51"/>
      <c r="K1" s="51"/>
      <c r="L1" s="51"/>
      <c r="M1" s="51"/>
      <c r="N1" s="51"/>
      <c r="O1" s="52"/>
    </row>
    <row r="2" spans="1:15">
      <c r="A2" s="4"/>
      <c r="B2" s="5"/>
      <c r="C2" s="5"/>
      <c r="D2" s="5"/>
      <c r="E2" s="5"/>
      <c r="F2" s="5"/>
      <c r="G2" s="5"/>
      <c r="H2" s="6"/>
      <c r="I2" s="53" t="s">
        <v>2</v>
      </c>
      <c r="J2" s="54" t="s">
        <v>3</v>
      </c>
      <c r="K2" s="55"/>
      <c r="L2" s="55"/>
      <c r="M2" s="55"/>
      <c r="N2" s="55"/>
      <c r="O2" s="56"/>
    </row>
    <row r="3" spans="1:15">
      <c r="A3" s="4"/>
      <c r="B3" s="5"/>
      <c r="C3" s="5"/>
      <c r="D3" s="5"/>
      <c r="E3" s="5"/>
      <c r="F3" s="5"/>
      <c r="G3" s="5"/>
      <c r="H3" s="6"/>
      <c r="I3" s="53" t="s">
        <v>4</v>
      </c>
      <c r="J3" s="54" t="s">
        <v>5</v>
      </c>
      <c r="K3" s="55"/>
      <c r="L3" s="55"/>
      <c r="M3" s="55"/>
      <c r="N3" s="55"/>
      <c r="O3" s="56"/>
    </row>
    <row r="4" spans="1:15">
      <c r="A4" s="7"/>
      <c r="B4" s="8"/>
      <c r="C4" s="8"/>
      <c r="D4" s="8"/>
      <c r="E4" s="8"/>
      <c r="F4" s="8"/>
      <c r="G4" s="8"/>
      <c r="H4" s="9"/>
      <c r="I4" s="53" t="s">
        <v>6</v>
      </c>
      <c r="J4" s="57" t="s">
        <v>7</v>
      </c>
      <c r="K4" s="57"/>
      <c r="L4" s="53" t="s">
        <v>8</v>
      </c>
      <c r="M4" s="58">
        <v>13313276238</v>
      </c>
      <c r="N4" s="59"/>
      <c r="O4" s="60"/>
    </row>
    <row r="5" spans="1:15">
      <c r="A5" s="10"/>
      <c r="B5" s="10"/>
      <c r="C5" s="11"/>
      <c r="D5" s="12"/>
      <c r="E5" s="13"/>
      <c r="F5" s="11"/>
      <c r="G5" s="13"/>
      <c r="H5" s="11"/>
      <c r="I5" s="13"/>
      <c r="J5" s="61"/>
      <c r="K5" s="62" t="s">
        <v>9</v>
      </c>
      <c r="L5" s="63">
        <v>44343</v>
      </c>
      <c r="M5" s="62"/>
      <c r="N5" s="15" t="s">
        <v>10</v>
      </c>
      <c r="O5" s="32" t="s">
        <v>11</v>
      </c>
    </row>
    <row r="6" spans="1:15">
      <c r="A6" s="14"/>
      <c r="B6" s="15"/>
      <c r="C6" s="11"/>
      <c r="D6" s="12"/>
      <c r="E6" s="13"/>
      <c r="F6" s="11"/>
      <c r="G6" s="13"/>
      <c r="H6" s="11"/>
      <c r="I6" s="13"/>
      <c r="J6" s="61"/>
      <c r="K6" s="13" t="s">
        <v>12</v>
      </c>
      <c r="L6" s="21" t="s">
        <v>128</v>
      </c>
      <c r="M6" s="62"/>
      <c r="N6" s="23" t="s">
        <v>14</v>
      </c>
      <c r="O6" s="14"/>
    </row>
    <row r="7" spans="1:15">
      <c r="A7" s="14"/>
      <c r="B7" s="15"/>
      <c r="C7" s="11"/>
      <c r="D7" s="12"/>
      <c r="E7" s="13"/>
      <c r="F7" s="11"/>
      <c r="G7" s="13"/>
      <c r="H7" s="11"/>
      <c r="I7" s="13"/>
      <c r="J7" s="61"/>
      <c r="K7" s="23" t="s">
        <v>15</v>
      </c>
      <c r="L7" s="64" t="s">
        <v>129</v>
      </c>
      <c r="M7" s="65"/>
      <c r="N7" s="23" t="s">
        <v>17</v>
      </c>
      <c r="O7" s="66" t="s">
        <v>130</v>
      </c>
    </row>
    <row r="8" spans="1:15">
      <c r="A8" s="15" t="s">
        <v>19</v>
      </c>
      <c r="B8" s="15" t="s">
        <v>20</v>
      </c>
      <c r="C8" s="16" t="s">
        <v>21</v>
      </c>
      <c r="D8" s="16"/>
      <c r="E8" s="16"/>
      <c r="F8" s="11" t="s">
        <v>22</v>
      </c>
      <c r="G8" s="13"/>
      <c r="H8" s="17" t="s">
        <v>23</v>
      </c>
      <c r="I8" s="22"/>
      <c r="J8" s="67"/>
      <c r="K8" s="18" t="s">
        <v>24</v>
      </c>
      <c r="L8" s="11"/>
      <c r="M8" s="13"/>
      <c r="N8" s="23" t="s">
        <v>25</v>
      </c>
      <c r="O8" s="68"/>
    </row>
    <row r="9" spans="1:15">
      <c r="A9" s="12"/>
      <c r="B9" s="12"/>
      <c r="C9" s="12"/>
      <c r="D9" s="12"/>
      <c r="E9" s="12"/>
      <c r="F9" s="17"/>
      <c r="G9" s="17"/>
      <c r="H9" s="17"/>
      <c r="I9" s="12"/>
      <c r="J9" s="69"/>
      <c r="K9" s="12"/>
      <c r="L9" s="12"/>
      <c r="M9" s="12"/>
      <c r="N9" s="12"/>
      <c r="O9" s="70"/>
    </row>
    <row r="10" spans="1:15">
      <c r="A10" s="18" t="s">
        <v>19</v>
      </c>
      <c r="B10" s="19" t="s">
        <v>26</v>
      </c>
      <c r="C10" s="20" t="s">
        <v>27</v>
      </c>
      <c r="D10" s="20" t="s">
        <v>19</v>
      </c>
      <c r="E10" s="21" t="s">
        <v>28</v>
      </c>
      <c r="F10" s="12"/>
      <c r="G10" s="12"/>
      <c r="H10" s="12"/>
      <c r="I10" s="13"/>
      <c r="J10" s="20" t="s">
        <v>19</v>
      </c>
      <c r="K10" s="21" t="s">
        <v>29</v>
      </c>
      <c r="L10" s="12"/>
      <c r="M10" s="12"/>
      <c r="N10" s="12"/>
      <c r="O10" s="13"/>
    </row>
    <row r="11" spans="1:15">
      <c r="A11" s="16"/>
      <c r="B11" s="22"/>
      <c r="C11" s="22"/>
      <c r="D11" s="22"/>
      <c r="E11" s="15" t="s">
        <v>30</v>
      </c>
      <c r="F11" s="15" t="s">
        <v>31</v>
      </c>
      <c r="G11" s="15" t="s">
        <v>32</v>
      </c>
      <c r="H11" s="15" t="s">
        <v>33</v>
      </c>
      <c r="I11" s="15" t="s">
        <v>27</v>
      </c>
      <c r="J11" s="16"/>
      <c r="K11" s="23" t="s">
        <v>34</v>
      </c>
      <c r="L11" s="23" t="s">
        <v>35</v>
      </c>
      <c r="M11" s="15" t="s">
        <v>31</v>
      </c>
      <c r="N11" s="15" t="s">
        <v>36</v>
      </c>
      <c r="O11" s="15" t="s">
        <v>27</v>
      </c>
    </row>
    <row r="12" spans="1:15">
      <c r="A12" s="15">
        <v>1</v>
      </c>
      <c r="B12" s="23" t="s">
        <v>37</v>
      </c>
      <c r="C12" s="24">
        <f>I12</f>
        <v>0.4345</v>
      </c>
      <c r="D12" s="15">
        <v>1</v>
      </c>
      <c r="E12" s="23" t="s">
        <v>131</v>
      </c>
      <c r="F12" s="23" t="s">
        <v>39</v>
      </c>
      <c r="G12" s="25">
        <v>0.079</v>
      </c>
      <c r="H12" s="26">
        <v>5.5</v>
      </c>
      <c r="I12" s="26">
        <f>G12*H12</f>
        <v>0.4345</v>
      </c>
      <c r="J12" s="15">
        <v>1</v>
      </c>
      <c r="K12" s="23" t="s">
        <v>40</v>
      </c>
      <c r="L12" s="71">
        <v>1</v>
      </c>
      <c r="M12" s="23" t="s">
        <v>41</v>
      </c>
      <c r="N12" s="23">
        <v>0.01</v>
      </c>
      <c r="O12" s="72">
        <f>L12*N12</f>
        <v>0.01</v>
      </c>
    </row>
    <row r="13" spans="1:15">
      <c r="A13" s="15">
        <v>2</v>
      </c>
      <c r="B13" s="15" t="s">
        <v>42</v>
      </c>
      <c r="C13" s="24">
        <f>I22</f>
        <v>0</v>
      </c>
      <c r="D13" s="15">
        <v>2</v>
      </c>
      <c r="E13" s="14"/>
      <c r="F13" s="14"/>
      <c r="G13" s="14"/>
      <c r="H13" s="27"/>
      <c r="I13" s="27"/>
      <c r="J13" s="15">
        <v>2</v>
      </c>
      <c r="K13" s="23" t="s">
        <v>43</v>
      </c>
      <c r="L13" s="73"/>
      <c r="M13" s="15"/>
      <c r="N13" s="15"/>
      <c r="O13" s="73"/>
    </row>
    <row r="14" spans="1:15">
      <c r="A14" s="15">
        <v>3</v>
      </c>
      <c r="B14" s="15" t="s">
        <v>44</v>
      </c>
      <c r="C14" s="24">
        <f>O22</f>
        <v>0.01</v>
      </c>
      <c r="D14" s="15">
        <v>3</v>
      </c>
      <c r="E14" s="14"/>
      <c r="F14" s="14"/>
      <c r="G14" s="14"/>
      <c r="H14" s="28"/>
      <c r="I14" s="28"/>
      <c r="J14" s="15">
        <v>3</v>
      </c>
      <c r="K14" s="15" t="s">
        <v>45</v>
      </c>
      <c r="L14" s="73"/>
      <c r="M14" s="15"/>
      <c r="N14" s="15"/>
      <c r="O14" s="73"/>
    </row>
    <row r="15" spans="1:15">
      <c r="A15" s="15">
        <v>4</v>
      </c>
      <c r="B15" s="23" t="s">
        <v>46</v>
      </c>
      <c r="C15" s="24">
        <f>I26</f>
        <v>0.28</v>
      </c>
      <c r="D15" s="15">
        <v>4</v>
      </c>
      <c r="E15" s="14"/>
      <c r="F15" s="14"/>
      <c r="G15" s="14"/>
      <c r="H15" s="28"/>
      <c r="I15" s="28"/>
      <c r="J15" s="15">
        <v>4</v>
      </c>
      <c r="K15" s="15" t="s">
        <v>47</v>
      </c>
      <c r="L15" s="73"/>
      <c r="M15" s="15"/>
      <c r="N15" s="15"/>
      <c r="O15" s="73"/>
    </row>
    <row r="16" spans="1:15">
      <c r="A16" s="15">
        <v>5</v>
      </c>
      <c r="B16" s="15" t="s">
        <v>48</v>
      </c>
      <c r="C16" s="24">
        <f>I34</f>
        <v>0.1</v>
      </c>
      <c r="D16" s="15">
        <v>5</v>
      </c>
      <c r="E16" s="14"/>
      <c r="F16" s="14"/>
      <c r="G16" s="14"/>
      <c r="H16" s="28"/>
      <c r="I16" s="28"/>
      <c r="J16" s="15">
        <v>5</v>
      </c>
      <c r="K16" s="23" t="s">
        <v>49</v>
      </c>
      <c r="L16" s="73"/>
      <c r="M16" s="15"/>
      <c r="N16" s="15"/>
      <c r="O16" s="73"/>
    </row>
    <row r="17" spans="1:15">
      <c r="A17" s="15">
        <v>6</v>
      </c>
      <c r="B17" s="15" t="s">
        <v>50</v>
      </c>
      <c r="C17" s="24">
        <f>N34</f>
        <v>0.02</v>
      </c>
      <c r="D17" s="14"/>
      <c r="E17" s="11" t="s">
        <v>51</v>
      </c>
      <c r="F17" s="12"/>
      <c r="G17" s="12"/>
      <c r="H17" s="12"/>
      <c r="I17" s="13"/>
      <c r="J17" s="15">
        <v>6</v>
      </c>
      <c r="K17" s="15"/>
      <c r="L17" s="28"/>
      <c r="M17" s="14"/>
      <c r="N17" s="14"/>
      <c r="O17" s="28"/>
    </row>
    <row r="18" spans="1:15">
      <c r="A18" s="15">
        <v>7</v>
      </c>
      <c r="B18" s="15"/>
      <c r="C18" s="29"/>
      <c r="D18" s="14"/>
      <c r="E18" s="15" t="s">
        <v>30</v>
      </c>
      <c r="F18" s="15" t="s">
        <v>31</v>
      </c>
      <c r="G18" s="15" t="s">
        <v>32</v>
      </c>
      <c r="H18" s="15" t="s">
        <v>33</v>
      </c>
      <c r="I18" s="15" t="s">
        <v>27</v>
      </c>
      <c r="J18" s="15">
        <v>7</v>
      </c>
      <c r="K18" s="15"/>
      <c r="L18" s="28"/>
      <c r="M18" s="14"/>
      <c r="N18" s="14"/>
      <c r="O18" s="28"/>
    </row>
    <row r="19" spans="1:15">
      <c r="A19" s="15">
        <v>8</v>
      </c>
      <c r="B19" s="23" t="s">
        <v>52</v>
      </c>
      <c r="C19" s="30">
        <f>C12+C13+C14+C15+C16+C17</f>
        <v>0.8445</v>
      </c>
      <c r="D19" s="15">
        <v>1</v>
      </c>
      <c r="E19" s="23"/>
      <c r="F19" s="23"/>
      <c r="G19" s="25"/>
      <c r="H19" s="31"/>
      <c r="I19" s="26"/>
      <c r="J19" s="15">
        <v>8</v>
      </c>
      <c r="K19" s="15"/>
      <c r="L19" s="28"/>
      <c r="M19" s="14"/>
      <c r="N19" s="14"/>
      <c r="O19" s="28"/>
    </row>
    <row r="20" spans="1:15">
      <c r="A20" s="15">
        <v>9</v>
      </c>
      <c r="B20" s="15" t="s">
        <v>55</v>
      </c>
      <c r="C20" s="29"/>
      <c r="D20" s="15">
        <v>2</v>
      </c>
      <c r="E20" s="32"/>
      <c r="F20" s="14"/>
      <c r="G20" s="14"/>
      <c r="H20" s="28"/>
      <c r="I20" s="28"/>
      <c r="J20" s="15">
        <v>9</v>
      </c>
      <c r="K20" s="15"/>
      <c r="L20" s="28"/>
      <c r="M20" s="14"/>
      <c r="N20" s="14"/>
      <c r="O20" s="28"/>
    </row>
    <row r="21" spans="1:15">
      <c r="A21" s="15">
        <v>10</v>
      </c>
      <c r="B21" s="15" t="s">
        <v>58</v>
      </c>
      <c r="C21" s="33">
        <v>0.03</v>
      </c>
      <c r="D21" s="15">
        <v>3</v>
      </c>
      <c r="E21" s="14"/>
      <c r="F21" s="14"/>
      <c r="G21" s="14"/>
      <c r="H21" s="28"/>
      <c r="I21" s="28"/>
      <c r="J21" s="15">
        <v>10</v>
      </c>
      <c r="K21" s="15"/>
      <c r="L21" s="28"/>
      <c r="M21" s="14"/>
      <c r="N21" s="14"/>
      <c r="O21" s="28"/>
    </row>
    <row r="22" spans="1:15">
      <c r="A22" s="15">
        <v>11</v>
      </c>
      <c r="B22" s="23" t="s">
        <v>59</v>
      </c>
      <c r="C22" s="33">
        <f>C19*3%</f>
        <v>0.025335</v>
      </c>
      <c r="D22" s="14"/>
      <c r="E22" s="23" t="s">
        <v>60</v>
      </c>
      <c r="F22" s="14"/>
      <c r="G22" s="14"/>
      <c r="H22" s="28"/>
      <c r="I22" s="74">
        <f>I19+I20+I21</f>
        <v>0</v>
      </c>
      <c r="J22" s="14"/>
      <c r="K22" s="15" t="s">
        <v>61</v>
      </c>
      <c r="L22" s="28"/>
      <c r="M22" s="14"/>
      <c r="N22" s="14"/>
      <c r="O22" s="74">
        <f>O12</f>
        <v>0.01</v>
      </c>
    </row>
    <row r="23" spans="1:15">
      <c r="A23" s="15">
        <v>12</v>
      </c>
      <c r="B23" s="18" t="s">
        <v>62</v>
      </c>
      <c r="C23" s="33">
        <f>C19*3%</f>
        <v>0.025335</v>
      </c>
      <c r="D23" s="18" t="s">
        <v>19</v>
      </c>
      <c r="E23" s="34" t="s">
        <v>63</v>
      </c>
      <c r="F23" s="17"/>
      <c r="G23" s="17"/>
      <c r="H23" s="17"/>
      <c r="I23" s="22"/>
      <c r="J23" s="18" t="s">
        <v>19</v>
      </c>
      <c r="K23" s="21" t="s">
        <v>64</v>
      </c>
      <c r="L23" s="12"/>
      <c r="M23" s="12"/>
      <c r="N23" s="12"/>
      <c r="O23" s="13"/>
    </row>
    <row r="24" spans="1:15">
      <c r="A24" s="15">
        <v>13</v>
      </c>
      <c r="B24" s="35"/>
      <c r="C24" s="36"/>
      <c r="D24" s="37"/>
      <c r="E24" s="38" t="s">
        <v>65</v>
      </c>
      <c r="F24" s="39" t="s">
        <v>66</v>
      </c>
      <c r="G24" s="18" t="s">
        <v>67</v>
      </c>
      <c r="H24" s="18" t="s">
        <v>68</v>
      </c>
      <c r="I24" s="18" t="s">
        <v>27</v>
      </c>
      <c r="J24" s="37"/>
      <c r="K24" s="38" t="s">
        <v>69</v>
      </c>
      <c r="L24" s="18" t="s">
        <v>33</v>
      </c>
      <c r="M24" s="18" t="s">
        <v>70</v>
      </c>
      <c r="N24" s="18" t="s">
        <v>27</v>
      </c>
      <c r="O24" s="18" t="s">
        <v>71</v>
      </c>
    </row>
    <row r="25" spans="1:15">
      <c r="A25" s="15">
        <v>14</v>
      </c>
      <c r="B25" s="35"/>
      <c r="C25" s="36"/>
      <c r="D25" s="16"/>
      <c r="E25" s="16"/>
      <c r="F25" s="40" t="s">
        <v>72</v>
      </c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5">
        <v>15</v>
      </c>
      <c r="B26" s="23" t="s">
        <v>73</v>
      </c>
      <c r="C26" s="30">
        <f>C19+C20+C21+C22+C23</f>
        <v>0.92517</v>
      </c>
      <c r="D26" s="15">
        <v>1</v>
      </c>
      <c r="E26" s="23" t="s">
        <v>74</v>
      </c>
      <c r="F26" s="14"/>
      <c r="G26" s="14"/>
      <c r="H26" s="14"/>
      <c r="I26" s="75">
        <f>I27+I28+I29+I30</f>
        <v>0.28</v>
      </c>
      <c r="J26" s="15">
        <v>1</v>
      </c>
      <c r="K26" s="23" t="s">
        <v>123</v>
      </c>
      <c r="L26" s="31">
        <v>1000</v>
      </c>
      <c r="M26" s="25">
        <v>50000</v>
      </c>
      <c r="N26" s="76">
        <f>L26/M26</f>
        <v>0.02</v>
      </c>
      <c r="O26" s="14"/>
    </row>
    <row r="27" spans="1:15">
      <c r="A27" s="15">
        <v>16</v>
      </c>
      <c r="B27" s="23" t="s">
        <v>76</v>
      </c>
      <c r="C27" s="33">
        <f>C26*5%</f>
        <v>0.0462585</v>
      </c>
      <c r="D27" s="41" t="s">
        <v>77</v>
      </c>
      <c r="E27" s="42" t="s">
        <v>78</v>
      </c>
      <c r="F27" s="25">
        <v>25</v>
      </c>
      <c r="G27" s="25"/>
      <c r="H27" s="25">
        <v>0.01</v>
      </c>
      <c r="I27" s="31">
        <f t="shared" ref="I27:I29" si="0">F27*H27</f>
        <v>0.25</v>
      </c>
      <c r="J27" s="15">
        <v>2</v>
      </c>
      <c r="K27" s="23"/>
      <c r="L27" s="77"/>
      <c r="M27" s="25"/>
      <c r="N27" s="76"/>
      <c r="O27" s="14"/>
    </row>
    <row r="28" spans="1:15">
      <c r="A28" s="15">
        <v>17</v>
      </c>
      <c r="B28" s="23" t="s">
        <v>80</v>
      </c>
      <c r="C28" s="30">
        <f>C26+C27</f>
        <v>0.9714285</v>
      </c>
      <c r="D28" s="43"/>
      <c r="E28" s="23" t="s">
        <v>94</v>
      </c>
      <c r="F28" s="25">
        <v>15</v>
      </c>
      <c r="G28" s="25"/>
      <c r="H28" s="25">
        <v>0.001</v>
      </c>
      <c r="I28" s="31">
        <f t="shared" si="0"/>
        <v>0.015</v>
      </c>
      <c r="J28" s="15">
        <v>3</v>
      </c>
      <c r="K28" s="23"/>
      <c r="L28" s="31"/>
      <c r="M28" s="25"/>
      <c r="N28" s="76"/>
      <c r="O28" s="14"/>
    </row>
    <row r="29" spans="1:15">
      <c r="A29" s="15">
        <v>18</v>
      </c>
      <c r="B29" s="23" t="s">
        <v>83</v>
      </c>
      <c r="C29" s="29">
        <f>C28*0.13</f>
        <v>0.126285705</v>
      </c>
      <c r="D29" s="43"/>
      <c r="E29" s="15" t="s">
        <v>95</v>
      </c>
      <c r="F29" s="14">
        <v>15</v>
      </c>
      <c r="G29" s="14"/>
      <c r="H29" s="14">
        <v>0.001</v>
      </c>
      <c r="I29" s="31">
        <f t="shared" si="0"/>
        <v>0.015</v>
      </c>
      <c r="J29" s="15">
        <v>4</v>
      </c>
      <c r="K29" s="23"/>
      <c r="L29" s="28"/>
      <c r="M29" s="14"/>
      <c r="N29" s="28"/>
      <c r="O29" s="14"/>
    </row>
    <row r="30" spans="1:15">
      <c r="A30" s="15">
        <v>19</v>
      </c>
      <c r="B30" s="15" t="s">
        <v>25</v>
      </c>
      <c r="C30" s="24">
        <f>C28+C29</f>
        <v>1.097714205</v>
      </c>
      <c r="D30" s="44"/>
      <c r="E30" s="15"/>
      <c r="F30" s="14"/>
      <c r="G30" s="14"/>
      <c r="H30" s="14"/>
      <c r="I30" s="28"/>
      <c r="J30" s="14"/>
      <c r="K30" s="15"/>
      <c r="L30" s="28"/>
      <c r="M30" s="14"/>
      <c r="N30" s="28"/>
      <c r="O30" s="14"/>
    </row>
    <row r="31" spans="1:15">
      <c r="A31" s="45"/>
      <c r="B31" s="35"/>
      <c r="C31" s="28"/>
      <c r="D31" s="15">
        <v>2</v>
      </c>
      <c r="E31" s="15" t="s">
        <v>48</v>
      </c>
      <c r="F31" s="25">
        <v>10</v>
      </c>
      <c r="G31" s="25"/>
      <c r="H31" s="25">
        <v>0.01</v>
      </c>
      <c r="I31" s="31">
        <f>F31*H31</f>
        <v>0.1</v>
      </c>
      <c r="J31" s="14"/>
      <c r="K31" s="15"/>
      <c r="L31" s="28"/>
      <c r="M31" s="14"/>
      <c r="N31" s="28"/>
      <c r="O31" s="14"/>
    </row>
    <row r="32" spans="1:15">
      <c r="A32" s="45"/>
      <c r="B32" s="35"/>
      <c r="C32" s="28"/>
      <c r="D32" s="15">
        <v>3</v>
      </c>
      <c r="E32" s="14"/>
      <c r="F32" s="14"/>
      <c r="G32" s="14"/>
      <c r="H32" s="14"/>
      <c r="I32" s="28"/>
      <c r="J32" s="14"/>
      <c r="K32" s="15"/>
      <c r="L32" s="28"/>
      <c r="M32" s="14"/>
      <c r="N32" s="28"/>
      <c r="O32" s="14"/>
    </row>
    <row r="33" spans="1:15">
      <c r="A33" s="45"/>
      <c r="B33" s="35"/>
      <c r="C33" s="28"/>
      <c r="D33" s="15"/>
      <c r="E33" s="14"/>
      <c r="F33" s="14"/>
      <c r="G33" s="14"/>
      <c r="H33" s="14"/>
      <c r="I33" s="28"/>
      <c r="J33" s="14"/>
      <c r="K33" s="15"/>
      <c r="L33" s="28"/>
      <c r="M33" s="14"/>
      <c r="N33" s="28"/>
      <c r="O33" s="14"/>
    </row>
    <row r="34" spans="1:15">
      <c r="A34" s="14"/>
      <c r="B34" s="15"/>
      <c r="C34" s="14"/>
      <c r="D34" s="14"/>
      <c r="E34" s="23" t="s">
        <v>60</v>
      </c>
      <c r="F34" s="14"/>
      <c r="G34" s="14"/>
      <c r="H34" s="14"/>
      <c r="I34" s="74">
        <f>I31</f>
        <v>0.1</v>
      </c>
      <c r="J34" s="14"/>
      <c r="K34" s="23" t="s">
        <v>60</v>
      </c>
      <c r="L34" s="28"/>
      <c r="M34" s="14"/>
      <c r="N34" s="74">
        <f>N26+N27+N28+N29+N30+N31+N32+N33</f>
        <v>0.02</v>
      </c>
      <c r="O34" s="14"/>
    </row>
    <row r="35" spans="1:15">
      <c r="A35" s="46" t="s">
        <v>86</v>
      </c>
      <c r="B35" s="47"/>
      <c r="C35" s="46"/>
      <c r="D35" s="46"/>
      <c r="E35" s="46"/>
      <c r="F35" s="46"/>
      <c r="G35" s="46"/>
      <c r="H35" s="46"/>
      <c r="I35" s="46"/>
      <c r="J35" s="46"/>
      <c r="K35" s="78"/>
      <c r="L35" s="79"/>
      <c r="M35" s="79"/>
      <c r="N35" s="79"/>
      <c r="O35" s="79"/>
    </row>
    <row r="36" spans="1:15">
      <c r="A36" s="48" t="s">
        <v>87</v>
      </c>
      <c r="B36" s="47"/>
      <c r="C36" s="46"/>
      <c r="D36" s="46"/>
      <c r="E36" s="46"/>
      <c r="F36" s="46"/>
      <c r="G36" s="46"/>
      <c r="H36" s="49"/>
      <c r="I36" s="46"/>
      <c r="J36" s="46"/>
      <c r="K36" s="78"/>
      <c r="L36" s="79"/>
      <c r="M36" s="79"/>
      <c r="N36" s="79"/>
      <c r="O36" s="79"/>
    </row>
    <row r="37" spans="1:15">
      <c r="A37" s="48" t="s">
        <v>88</v>
      </c>
      <c r="B37" s="47"/>
      <c r="C37" s="46"/>
      <c r="D37" s="46"/>
      <c r="E37" s="46"/>
      <c r="F37" s="46"/>
      <c r="G37" s="46"/>
      <c r="H37" s="46"/>
      <c r="I37" s="46"/>
      <c r="J37" s="46"/>
      <c r="K37" s="78"/>
      <c r="L37" s="79"/>
      <c r="M37" s="79"/>
      <c r="N37" s="79"/>
      <c r="O37" s="79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G12" sqref="G12"/>
    </sheetView>
  </sheetViews>
  <sheetFormatPr defaultColWidth="9" defaultRowHeight="13.5"/>
  <cols>
    <col min="3" max="3" width="9.375"/>
    <col min="5" max="5" width="11.875" customWidth="1"/>
    <col min="12" max="12" width="9.375"/>
    <col min="13" max="13" width="14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50" t="s">
        <v>1</v>
      </c>
      <c r="J1" s="51"/>
      <c r="K1" s="51"/>
      <c r="L1" s="51"/>
      <c r="M1" s="51"/>
      <c r="N1" s="51"/>
      <c r="O1" s="52"/>
    </row>
    <row r="2" spans="1:15">
      <c r="A2" s="4"/>
      <c r="B2" s="5"/>
      <c r="C2" s="5"/>
      <c r="D2" s="5"/>
      <c r="E2" s="5"/>
      <c r="F2" s="5"/>
      <c r="G2" s="5"/>
      <c r="H2" s="6"/>
      <c r="I2" s="53" t="s">
        <v>2</v>
      </c>
      <c r="J2" s="54" t="s">
        <v>3</v>
      </c>
      <c r="K2" s="55"/>
      <c r="L2" s="55"/>
      <c r="M2" s="55"/>
      <c r="N2" s="55"/>
      <c r="O2" s="56"/>
    </row>
    <row r="3" spans="1:15">
      <c r="A3" s="4"/>
      <c r="B3" s="5"/>
      <c r="C3" s="5"/>
      <c r="D3" s="5"/>
      <c r="E3" s="5"/>
      <c r="F3" s="5"/>
      <c r="G3" s="5"/>
      <c r="H3" s="6"/>
      <c r="I3" s="53" t="s">
        <v>4</v>
      </c>
      <c r="J3" s="54" t="s">
        <v>5</v>
      </c>
      <c r="K3" s="55"/>
      <c r="L3" s="55"/>
      <c r="M3" s="55"/>
      <c r="N3" s="55"/>
      <c r="O3" s="56"/>
    </row>
    <row r="4" spans="1:15">
      <c r="A4" s="7"/>
      <c r="B4" s="8"/>
      <c r="C4" s="8"/>
      <c r="D4" s="8"/>
      <c r="E4" s="8"/>
      <c r="F4" s="8"/>
      <c r="G4" s="8"/>
      <c r="H4" s="9"/>
      <c r="I4" s="53" t="s">
        <v>6</v>
      </c>
      <c r="J4" s="57" t="s">
        <v>7</v>
      </c>
      <c r="K4" s="57"/>
      <c r="L4" s="53" t="s">
        <v>8</v>
      </c>
      <c r="M4" s="58">
        <v>13313276238</v>
      </c>
      <c r="N4" s="59"/>
      <c r="O4" s="60"/>
    </row>
    <row r="5" spans="1:15">
      <c r="A5" s="10"/>
      <c r="B5" s="10"/>
      <c r="C5" s="11"/>
      <c r="D5" s="12"/>
      <c r="E5" s="13"/>
      <c r="F5" s="11"/>
      <c r="G5" s="13"/>
      <c r="H5" s="11"/>
      <c r="I5" s="13"/>
      <c r="J5" s="61"/>
      <c r="K5" s="62" t="s">
        <v>9</v>
      </c>
      <c r="L5" s="63">
        <v>44343</v>
      </c>
      <c r="M5" s="62"/>
      <c r="N5" s="15" t="s">
        <v>10</v>
      </c>
      <c r="O5" s="32" t="s">
        <v>11</v>
      </c>
    </row>
    <row r="6" spans="1:15">
      <c r="A6" s="14"/>
      <c r="B6" s="15"/>
      <c r="C6" s="11"/>
      <c r="D6" s="12"/>
      <c r="E6" s="13"/>
      <c r="F6" s="11"/>
      <c r="G6" s="13"/>
      <c r="H6" s="11"/>
      <c r="I6" s="13"/>
      <c r="J6" s="61"/>
      <c r="K6" s="13" t="s">
        <v>12</v>
      </c>
      <c r="L6" s="21" t="s">
        <v>132</v>
      </c>
      <c r="M6" s="62"/>
      <c r="N6" s="23" t="s">
        <v>14</v>
      </c>
      <c r="O6" s="14"/>
    </row>
    <row r="7" spans="1:15">
      <c r="A7" s="14"/>
      <c r="B7" s="15"/>
      <c r="C7" s="11"/>
      <c r="D7" s="12"/>
      <c r="E7" s="13"/>
      <c r="F7" s="11"/>
      <c r="G7" s="13"/>
      <c r="H7" s="11"/>
      <c r="I7" s="13"/>
      <c r="J7" s="61"/>
      <c r="K7" s="23" t="s">
        <v>15</v>
      </c>
      <c r="L7" s="64" t="s">
        <v>133</v>
      </c>
      <c r="M7" s="65"/>
      <c r="N7" s="23" t="s">
        <v>17</v>
      </c>
      <c r="O7" s="66" t="s">
        <v>134</v>
      </c>
    </row>
    <row r="8" spans="1:15">
      <c r="A8" s="15" t="s">
        <v>19</v>
      </c>
      <c r="B8" s="15" t="s">
        <v>20</v>
      </c>
      <c r="C8" s="16" t="s">
        <v>21</v>
      </c>
      <c r="D8" s="16"/>
      <c r="E8" s="16"/>
      <c r="F8" s="11" t="s">
        <v>22</v>
      </c>
      <c r="G8" s="13"/>
      <c r="H8" s="17" t="s">
        <v>23</v>
      </c>
      <c r="I8" s="22"/>
      <c r="J8" s="67"/>
      <c r="K8" s="18" t="s">
        <v>24</v>
      </c>
      <c r="L8" s="11"/>
      <c r="M8" s="13"/>
      <c r="N8" s="23" t="s">
        <v>25</v>
      </c>
      <c r="O8" s="68"/>
    </row>
    <row r="9" spans="1:15">
      <c r="A9" s="12"/>
      <c r="B9" s="12"/>
      <c r="C9" s="12"/>
      <c r="D9" s="12"/>
      <c r="E9" s="12"/>
      <c r="F9" s="17"/>
      <c r="G9" s="17"/>
      <c r="H9" s="17"/>
      <c r="I9" s="12"/>
      <c r="J9" s="69"/>
      <c r="K9" s="12"/>
      <c r="L9" s="12"/>
      <c r="M9" s="12"/>
      <c r="N9" s="12"/>
      <c r="O9" s="70"/>
    </row>
    <row r="10" spans="1:15">
      <c r="A10" s="18" t="s">
        <v>19</v>
      </c>
      <c r="B10" s="19" t="s">
        <v>26</v>
      </c>
      <c r="C10" s="20" t="s">
        <v>27</v>
      </c>
      <c r="D10" s="20" t="s">
        <v>19</v>
      </c>
      <c r="E10" s="21" t="s">
        <v>28</v>
      </c>
      <c r="F10" s="12"/>
      <c r="G10" s="12"/>
      <c r="H10" s="12"/>
      <c r="I10" s="13"/>
      <c r="J10" s="20" t="s">
        <v>19</v>
      </c>
      <c r="K10" s="21" t="s">
        <v>29</v>
      </c>
      <c r="L10" s="12"/>
      <c r="M10" s="12"/>
      <c r="N10" s="12"/>
      <c r="O10" s="13"/>
    </row>
    <row r="11" spans="1:15">
      <c r="A11" s="16"/>
      <c r="B11" s="22"/>
      <c r="C11" s="22"/>
      <c r="D11" s="22"/>
      <c r="E11" s="15" t="s">
        <v>30</v>
      </c>
      <c r="F11" s="15" t="s">
        <v>31</v>
      </c>
      <c r="G11" s="15" t="s">
        <v>32</v>
      </c>
      <c r="H11" s="15" t="s">
        <v>33</v>
      </c>
      <c r="I11" s="15" t="s">
        <v>27</v>
      </c>
      <c r="J11" s="16"/>
      <c r="K11" s="23" t="s">
        <v>34</v>
      </c>
      <c r="L11" s="23" t="s">
        <v>35</v>
      </c>
      <c r="M11" s="15" t="s">
        <v>31</v>
      </c>
      <c r="N11" s="15" t="s">
        <v>36</v>
      </c>
      <c r="O11" s="15" t="s">
        <v>27</v>
      </c>
    </row>
    <row r="12" spans="1:15">
      <c r="A12" s="15">
        <v>1</v>
      </c>
      <c r="B12" s="23" t="s">
        <v>37</v>
      </c>
      <c r="C12" s="24">
        <f>I12</f>
        <v>1.9525</v>
      </c>
      <c r="D12" s="15">
        <v>1</v>
      </c>
      <c r="E12" s="23" t="s">
        <v>131</v>
      </c>
      <c r="F12" s="23" t="s">
        <v>39</v>
      </c>
      <c r="G12" s="25">
        <v>0.355</v>
      </c>
      <c r="H12" s="26">
        <v>5.5</v>
      </c>
      <c r="I12" s="26">
        <f>G12*H12</f>
        <v>1.9525</v>
      </c>
      <c r="J12" s="15">
        <v>1</v>
      </c>
      <c r="K12" s="23" t="s">
        <v>40</v>
      </c>
      <c r="L12" s="71">
        <v>1</v>
      </c>
      <c r="M12" s="23" t="s">
        <v>41</v>
      </c>
      <c r="N12" s="23">
        <v>0.04</v>
      </c>
      <c r="O12" s="72">
        <f>L12*N12</f>
        <v>0.04</v>
      </c>
    </row>
    <row r="13" spans="1:15">
      <c r="A13" s="15">
        <v>2</v>
      </c>
      <c r="B13" s="15" t="s">
        <v>42</v>
      </c>
      <c r="C13" s="24">
        <f>I22</f>
        <v>0</v>
      </c>
      <c r="D13" s="15">
        <v>2</v>
      </c>
      <c r="E13" s="14"/>
      <c r="F13" s="14"/>
      <c r="G13" s="14"/>
      <c r="H13" s="27"/>
      <c r="I13" s="27"/>
      <c r="J13" s="15">
        <v>2</v>
      </c>
      <c r="K13" s="23" t="s">
        <v>43</v>
      </c>
      <c r="L13" s="73"/>
      <c r="M13" s="15"/>
      <c r="N13" s="15"/>
      <c r="O13" s="73"/>
    </row>
    <row r="14" spans="1:15">
      <c r="A14" s="15">
        <v>3</v>
      </c>
      <c r="B14" s="15" t="s">
        <v>44</v>
      </c>
      <c r="C14" s="24">
        <f>O22</f>
        <v>0.04</v>
      </c>
      <c r="D14" s="15">
        <v>3</v>
      </c>
      <c r="E14" s="14"/>
      <c r="F14" s="14"/>
      <c r="G14" s="14"/>
      <c r="H14" s="28"/>
      <c r="I14" s="28"/>
      <c r="J14" s="15">
        <v>3</v>
      </c>
      <c r="K14" s="15" t="s">
        <v>45</v>
      </c>
      <c r="L14" s="73"/>
      <c r="M14" s="15"/>
      <c r="N14" s="15"/>
      <c r="O14" s="73"/>
    </row>
    <row r="15" spans="1:15">
      <c r="A15" s="15">
        <v>4</v>
      </c>
      <c r="B15" s="23" t="s">
        <v>46</v>
      </c>
      <c r="C15" s="24">
        <f>I26</f>
        <v>2.23</v>
      </c>
      <c r="D15" s="15">
        <v>4</v>
      </c>
      <c r="E15" s="14"/>
      <c r="F15" s="14"/>
      <c r="G15" s="14"/>
      <c r="H15" s="28"/>
      <c r="I15" s="28"/>
      <c r="J15" s="15">
        <v>4</v>
      </c>
      <c r="K15" s="15" t="s">
        <v>47</v>
      </c>
      <c r="L15" s="73"/>
      <c r="M15" s="15"/>
      <c r="N15" s="15"/>
      <c r="O15" s="73"/>
    </row>
    <row r="16" spans="1:15">
      <c r="A16" s="15">
        <v>5</v>
      </c>
      <c r="B16" s="15" t="s">
        <v>48</v>
      </c>
      <c r="C16" s="24">
        <f>I34</f>
        <v>0.4</v>
      </c>
      <c r="D16" s="15">
        <v>5</v>
      </c>
      <c r="E16" s="14"/>
      <c r="F16" s="14"/>
      <c r="G16" s="14"/>
      <c r="H16" s="28"/>
      <c r="I16" s="28"/>
      <c r="J16" s="15">
        <v>5</v>
      </c>
      <c r="K16" s="23" t="s">
        <v>49</v>
      </c>
      <c r="L16" s="73"/>
      <c r="M16" s="15"/>
      <c r="N16" s="15"/>
      <c r="O16" s="73"/>
    </row>
    <row r="17" spans="1:15">
      <c r="A17" s="15">
        <v>6</v>
      </c>
      <c r="B17" s="15" t="s">
        <v>50</v>
      </c>
      <c r="C17" s="24">
        <f>N34</f>
        <v>0.14</v>
      </c>
      <c r="D17" s="14"/>
      <c r="E17" s="11" t="s">
        <v>51</v>
      </c>
      <c r="F17" s="12"/>
      <c r="G17" s="12"/>
      <c r="H17" s="12"/>
      <c r="I17" s="13"/>
      <c r="J17" s="15">
        <v>6</v>
      </c>
      <c r="K17" s="15"/>
      <c r="L17" s="28"/>
      <c r="M17" s="14"/>
      <c r="N17" s="14"/>
      <c r="O17" s="28"/>
    </row>
    <row r="18" spans="1:15">
      <c r="A18" s="15">
        <v>7</v>
      </c>
      <c r="B18" s="15"/>
      <c r="C18" s="29"/>
      <c r="D18" s="14"/>
      <c r="E18" s="15" t="s">
        <v>30</v>
      </c>
      <c r="F18" s="15" t="s">
        <v>31</v>
      </c>
      <c r="G18" s="15" t="s">
        <v>32</v>
      </c>
      <c r="H18" s="15" t="s">
        <v>33</v>
      </c>
      <c r="I18" s="15" t="s">
        <v>27</v>
      </c>
      <c r="J18" s="15">
        <v>7</v>
      </c>
      <c r="K18" s="15"/>
      <c r="L18" s="28"/>
      <c r="M18" s="14"/>
      <c r="N18" s="14"/>
      <c r="O18" s="28"/>
    </row>
    <row r="19" spans="1:15">
      <c r="A19" s="15">
        <v>8</v>
      </c>
      <c r="B19" s="23" t="s">
        <v>52</v>
      </c>
      <c r="C19" s="30">
        <f>C12+C13+C14+C15+C16+C17</f>
        <v>4.7625</v>
      </c>
      <c r="D19" s="15">
        <v>1</v>
      </c>
      <c r="E19" s="23"/>
      <c r="F19" s="23"/>
      <c r="G19" s="25"/>
      <c r="H19" s="31"/>
      <c r="I19" s="26"/>
      <c r="J19" s="15">
        <v>8</v>
      </c>
      <c r="K19" s="15"/>
      <c r="L19" s="28"/>
      <c r="M19" s="14"/>
      <c r="N19" s="14"/>
      <c r="O19" s="28"/>
    </row>
    <row r="20" spans="1:15">
      <c r="A20" s="15">
        <v>9</v>
      </c>
      <c r="B20" s="15" t="s">
        <v>55</v>
      </c>
      <c r="C20" s="29"/>
      <c r="D20" s="15">
        <v>2</v>
      </c>
      <c r="E20" s="32"/>
      <c r="F20" s="14"/>
      <c r="G20" s="14"/>
      <c r="H20" s="28"/>
      <c r="I20" s="28"/>
      <c r="J20" s="15">
        <v>9</v>
      </c>
      <c r="K20" s="15"/>
      <c r="L20" s="28"/>
      <c r="M20" s="14"/>
      <c r="N20" s="14"/>
      <c r="O20" s="28"/>
    </row>
    <row r="21" spans="1:15">
      <c r="A21" s="15">
        <v>10</v>
      </c>
      <c r="B21" s="15" t="s">
        <v>58</v>
      </c>
      <c r="C21" s="33">
        <v>0.05</v>
      </c>
      <c r="D21" s="15">
        <v>3</v>
      </c>
      <c r="E21" s="14"/>
      <c r="F21" s="14"/>
      <c r="G21" s="14"/>
      <c r="H21" s="28"/>
      <c r="I21" s="28"/>
      <c r="J21" s="15">
        <v>10</v>
      </c>
      <c r="K21" s="15"/>
      <c r="L21" s="28"/>
      <c r="M21" s="14"/>
      <c r="N21" s="14"/>
      <c r="O21" s="28"/>
    </row>
    <row r="22" spans="1:15">
      <c r="A22" s="15">
        <v>11</v>
      </c>
      <c r="B22" s="23" t="s">
        <v>59</v>
      </c>
      <c r="C22" s="33">
        <f>C19*3%</f>
        <v>0.142875</v>
      </c>
      <c r="D22" s="14"/>
      <c r="E22" s="23" t="s">
        <v>60</v>
      </c>
      <c r="F22" s="14"/>
      <c r="G22" s="14"/>
      <c r="H22" s="28"/>
      <c r="I22" s="74">
        <f>I19+I20+I21</f>
        <v>0</v>
      </c>
      <c r="J22" s="14"/>
      <c r="K22" s="15" t="s">
        <v>61</v>
      </c>
      <c r="L22" s="28"/>
      <c r="M22" s="14"/>
      <c r="N22" s="14"/>
      <c r="O22" s="74">
        <f>O12</f>
        <v>0.04</v>
      </c>
    </row>
    <row r="23" spans="1:15">
      <c r="A23" s="15">
        <v>12</v>
      </c>
      <c r="B23" s="18" t="s">
        <v>62</v>
      </c>
      <c r="C23" s="33">
        <f>C19*3%</f>
        <v>0.142875</v>
      </c>
      <c r="D23" s="18" t="s">
        <v>19</v>
      </c>
      <c r="E23" s="34" t="s">
        <v>63</v>
      </c>
      <c r="F23" s="17"/>
      <c r="G23" s="17"/>
      <c r="H23" s="17"/>
      <c r="I23" s="22"/>
      <c r="J23" s="18" t="s">
        <v>19</v>
      </c>
      <c r="K23" s="21" t="s">
        <v>64</v>
      </c>
      <c r="L23" s="12"/>
      <c r="M23" s="12"/>
      <c r="N23" s="12"/>
      <c r="O23" s="13"/>
    </row>
    <row r="24" spans="1:15">
      <c r="A24" s="15">
        <v>13</v>
      </c>
      <c r="B24" s="35"/>
      <c r="C24" s="36"/>
      <c r="D24" s="37"/>
      <c r="E24" s="38" t="s">
        <v>65</v>
      </c>
      <c r="F24" s="39" t="s">
        <v>66</v>
      </c>
      <c r="G24" s="18" t="s">
        <v>67</v>
      </c>
      <c r="H24" s="18" t="s">
        <v>68</v>
      </c>
      <c r="I24" s="18" t="s">
        <v>27</v>
      </c>
      <c r="J24" s="37"/>
      <c r="K24" s="38" t="s">
        <v>69</v>
      </c>
      <c r="L24" s="18" t="s">
        <v>33</v>
      </c>
      <c r="M24" s="18" t="s">
        <v>70</v>
      </c>
      <c r="N24" s="18" t="s">
        <v>27</v>
      </c>
      <c r="O24" s="18" t="s">
        <v>71</v>
      </c>
    </row>
    <row r="25" spans="1:15">
      <c r="A25" s="15">
        <v>14</v>
      </c>
      <c r="B25" s="35"/>
      <c r="C25" s="36"/>
      <c r="D25" s="16"/>
      <c r="E25" s="16"/>
      <c r="F25" s="40" t="s">
        <v>72</v>
      </c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5">
        <v>15</v>
      </c>
      <c r="B26" s="23" t="s">
        <v>73</v>
      </c>
      <c r="C26" s="30">
        <f>C19+C20+C21+C22+C23</f>
        <v>5.09825</v>
      </c>
      <c r="D26" s="15">
        <v>1</v>
      </c>
      <c r="E26" s="23" t="s">
        <v>74</v>
      </c>
      <c r="F26" s="14"/>
      <c r="G26" s="14"/>
      <c r="H26" s="14"/>
      <c r="I26" s="75">
        <f>I27+I28+I29+I30</f>
        <v>2.23</v>
      </c>
      <c r="J26" s="15">
        <v>1</v>
      </c>
      <c r="K26" s="23" t="s">
        <v>135</v>
      </c>
      <c r="L26" s="31">
        <v>3000</v>
      </c>
      <c r="M26" s="25">
        <v>50000</v>
      </c>
      <c r="N26" s="76">
        <f t="shared" ref="N26:N28" si="0">L26/M26</f>
        <v>0.06</v>
      </c>
      <c r="O26" s="14"/>
    </row>
    <row r="27" spans="1:15">
      <c r="A27" s="15">
        <v>16</v>
      </c>
      <c r="B27" s="23" t="s">
        <v>76</v>
      </c>
      <c r="C27" s="33">
        <f>C26*5%</f>
        <v>0.2549125</v>
      </c>
      <c r="D27" s="41" t="s">
        <v>77</v>
      </c>
      <c r="E27" s="42" t="s">
        <v>78</v>
      </c>
      <c r="F27" s="25">
        <v>25</v>
      </c>
      <c r="G27" s="25"/>
      <c r="H27" s="25">
        <v>0.04</v>
      </c>
      <c r="I27" s="31">
        <f t="shared" ref="I27:I31" si="1">F27*H27</f>
        <v>1</v>
      </c>
      <c r="J27" s="15">
        <v>2</v>
      </c>
      <c r="K27" s="23" t="s">
        <v>136</v>
      </c>
      <c r="L27" s="77">
        <v>2500</v>
      </c>
      <c r="M27" s="25">
        <v>50000</v>
      </c>
      <c r="N27" s="76">
        <f t="shared" si="0"/>
        <v>0.05</v>
      </c>
      <c r="O27" s="14"/>
    </row>
    <row r="28" spans="1:15">
      <c r="A28" s="15">
        <v>17</v>
      </c>
      <c r="B28" s="23" t="s">
        <v>80</v>
      </c>
      <c r="C28" s="30">
        <f>C26+C27</f>
        <v>5.3531625</v>
      </c>
      <c r="D28" s="43"/>
      <c r="E28" s="23" t="s">
        <v>137</v>
      </c>
      <c r="F28" s="25"/>
      <c r="G28" s="25"/>
      <c r="H28" s="25"/>
      <c r="I28" s="31">
        <v>1</v>
      </c>
      <c r="J28" s="15">
        <v>3</v>
      </c>
      <c r="K28" s="23" t="s">
        <v>138</v>
      </c>
      <c r="L28" s="31">
        <v>1500</v>
      </c>
      <c r="M28" s="25">
        <v>50000</v>
      </c>
      <c r="N28" s="76">
        <f t="shared" si="0"/>
        <v>0.03</v>
      </c>
      <c r="O28" s="14"/>
    </row>
    <row r="29" spans="1:15">
      <c r="A29" s="15">
        <v>18</v>
      </c>
      <c r="B29" s="23" t="s">
        <v>83</v>
      </c>
      <c r="C29" s="29">
        <f>C28*0.13</f>
        <v>0.695911125</v>
      </c>
      <c r="D29" s="43"/>
      <c r="E29" s="15" t="s">
        <v>139</v>
      </c>
      <c r="F29" s="14"/>
      <c r="G29" s="14"/>
      <c r="H29" s="14"/>
      <c r="I29" s="31">
        <v>0.2</v>
      </c>
      <c r="J29" s="15">
        <v>4</v>
      </c>
      <c r="K29" s="23"/>
      <c r="L29" s="28"/>
      <c r="M29" s="14"/>
      <c r="N29" s="28"/>
      <c r="O29" s="14"/>
    </row>
    <row r="30" spans="1:15">
      <c r="A30" s="15">
        <v>19</v>
      </c>
      <c r="B30" s="15" t="s">
        <v>25</v>
      </c>
      <c r="C30" s="24">
        <f>C28+C29</f>
        <v>6.049073625</v>
      </c>
      <c r="D30" s="44"/>
      <c r="E30" s="15" t="s">
        <v>85</v>
      </c>
      <c r="F30" s="14">
        <v>15</v>
      </c>
      <c r="G30" s="14"/>
      <c r="H30" s="14">
        <v>0.002</v>
      </c>
      <c r="I30" s="31">
        <f t="shared" si="1"/>
        <v>0.03</v>
      </c>
      <c r="J30" s="14"/>
      <c r="K30" s="15"/>
      <c r="L30" s="28"/>
      <c r="M30" s="14"/>
      <c r="N30" s="28"/>
      <c r="O30" s="14"/>
    </row>
    <row r="31" spans="1:15">
      <c r="A31" s="45"/>
      <c r="B31" s="35"/>
      <c r="C31" s="28"/>
      <c r="D31" s="15">
        <v>2</v>
      </c>
      <c r="E31" s="15" t="s">
        <v>48</v>
      </c>
      <c r="F31" s="25">
        <v>10</v>
      </c>
      <c r="G31" s="25"/>
      <c r="H31" s="25">
        <v>0.04</v>
      </c>
      <c r="I31" s="31">
        <f t="shared" si="1"/>
        <v>0.4</v>
      </c>
      <c r="J31" s="14"/>
      <c r="K31" s="15"/>
      <c r="L31" s="28"/>
      <c r="M31" s="14"/>
      <c r="N31" s="28"/>
      <c r="O31" s="14"/>
    </row>
    <row r="32" spans="1:15">
      <c r="A32" s="45"/>
      <c r="B32" s="35"/>
      <c r="C32" s="28"/>
      <c r="D32" s="15">
        <v>3</v>
      </c>
      <c r="E32" s="14"/>
      <c r="F32" s="14"/>
      <c r="G32" s="14"/>
      <c r="H32" s="14"/>
      <c r="I32" s="28"/>
      <c r="J32" s="14"/>
      <c r="K32" s="15"/>
      <c r="L32" s="28"/>
      <c r="M32" s="14"/>
      <c r="N32" s="28"/>
      <c r="O32" s="14"/>
    </row>
    <row r="33" spans="1:15">
      <c r="A33" s="45"/>
      <c r="B33" s="35"/>
      <c r="C33" s="28"/>
      <c r="D33" s="15"/>
      <c r="E33" s="14"/>
      <c r="F33" s="14"/>
      <c r="G33" s="14"/>
      <c r="H33" s="14"/>
      <c r="I33" s="28"/>
      <c r="J33" s="14"/>
      <c r="K33" s="15"/>
      <c r="L33" s="28"/>
      <c r="M33" s="14"/>
      <c r="N33" s="28"/>
      <c r="O33" s="14"/>
    </row>
    <row r="34" spans="1:15">
      <c r="A34" s="14"/>
      <c r="B34" s="15"/>
      <c r="C34" s="14"/>
      <c r="D34" s="14"/>
      <c r="E34" s="23" t="s">
        <v>60</v>
      </c>
      <c r="F34" s="14"/>
      <c r="G34" s="14"/>
      <c r="H34" s="14"/>
      <c r="I34" s="74">
        <f>I31</f>
        <v>0.4</v>
      </c>
      <c r="J34" s="14"/>
      <c r="K34" s="23" t="s">
        <v>60</v>
      </c>
      <c r="L34" s="28"/>
      <c r="M34" s="14"/>
      <c r="N34" s="74">
        <f>N26+N27+N28+N29+N30+N31+N32+N33</f>
        <v>0.14</v>
      </c>
      <c r="O34" s="14"/>
    </row>
    <row r="35" spans="1:15">
      <c r="A35" s="46" t="s">
        <v>86</v>
      </c>
      <c r="B35" s="47"/>
      <c r="C35" s="46"/>
      <c r="D35" s="46"/>
      <c r="E35" s="46"/>
      <c r="F35" s="46"/>
      <c r="G35" s="46"/>
      <c r="H35" s="46"/>
      <c r="I35" s="46"/>
      <c r="J35" s="46"/>
      <c r="K35" s="78"/>
      <c r="L35" s="79"/>
      <c r="M35" s="79"/>
      <c r="N35" s="79"/>
      <c r="O35" s="79"/>
    </row>
    <row r="36" spans="1:15">
      <c r="A36" s="48" t="s">
        <v>87</v>
      </c>
      <c r="B36" s="47"/>
      <c r="C36" s="46"/>
      <c r="D36" s="46"/>
      <c r="E36" s="46"/>
      <c r="F36" s="46"/>
      <c r="G36" s="46"/>
      <c r="H36" s="49"/>
      <c r="I36" s="46"/>
      <c r="J36" s="46"/>
      <c r="K36" s="78"/>
      <c r="L36" s="79"/>
      <c r="M36" s="79"/>
      <c r="N36" s="79"/>
      <c r="O36" s="79"/>
    </row>
    <row r="37" spans="1:15">
      <c r="A37" s="48" t="s">
        <v>88</v>
      </c>
      <c r="B37" s="47"/>
      <c r="C37" s="46"/>
      <c r="D37" s="46"/>
      <c r="E37" s="46"/>
      <c r="F37" s="46"/>
      <c r="G37" s="46"/>
      <c r="H37" s="46"/>
      <c r="I37" s="46"/>
      <c r="J37" s="46"/>
      <c r="K37" s="78"/>
      <c r="L37" s="79"/>
      <c r="M37" s="79"/>
      <c r="N37" s="79"/>
      <c r="O37" s="79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L7" sqref="L7:M7"/>
    </sheetView>
  </sheetViews>
  <sheetFormatPr defaultColWidth="9" defaultRowHeight="13.5"/>
  <cols>
    <col min="3" max="3" width="9.375"/>
    <col min="5" max="5" width="11.875" customWidth="1"/>
    <col min="12" max="12" width="9.375"/>
    <col min="13" max="13" width="11.875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50" t="s">
        <v>1</v>
      </c>
      <c r="J1" s="51"/>
      <c r="K1" s="51"/>
      <c r="L1" s="51"/>
      <c r="M1" s="51"/>
      <c r="N1" s="51"/>
      <c r="O1" s="52"/>
    </row>
    <row r="2" spans="1:15">
      <c r="A2" s="4"/>
      <c r="B2" s="5"/>
      <c r="C2" s="5"/>
      <c r="D2" s="5"/>
      <c r="E2" s="5"/>
      <c r="F2" s="5"/>
      <c r="G2" s="5"/>
      <c r="H2" s="6"/>
      <c r="I2" s="53" t="s">
        <v>2</v>
      </c>
      <c r="J2" s="54" t="s">
        <v>3</v>
      </c>
      <c r="K2" s="55"/>
      <c r="L2" s="55"/>
      <c r="M2" s="55"/>
      <c r="N2" s="55"/>
      <c r="O2" s="56"/>
    </row>
    <row r="3" spans="1:15">
      <c r="A3" s="4"/>
      <c r="B3" s="5"/>
      <c r="C3" s="5"/>
      <c r="D3" s="5"/>
      <c r="E3" s="5"/>
      <c r="F3" s="5"/>
      <c r="G3" s="5"/>
      <c r="H3" s="6"/>
      <c r="I3" s="53" t="s">
        <v>4</v>
      </c>
      <c r="J3" s="54" t="s">
        <v>5</v>
      </c>
      <c r="K3" s="55"/>
      <c r="L3" s="55"/>
      <c r="M3" s="55"/>
      <c r="N3" s="55"/>
      <c r="O3" s="56"/>
    </row>
    <row r="4" spans="1:15">
      <c r="A4" s="7"/>
      <c r="B4" s="8"/>
      <c r="C4" s="8"/>
      <c r="D4" s="8"/>
      <c r="E4" s="8"/>
      <c r="F4" s="8"/>
      <c r="G4" s="8"/>
      <c r="H4" s="9"/>
      <c r="I4" s="53" t="s">
        <v>6</v>
      </c>
      <c r="J4" s="57" t="s">
        <v>7</v>
      </c>
      <c r="K4" s="57"/>
      <c r="L4" s="53" t="s">
        <v>8</v>
      </c>
      <c r="M4" s="58">
        <v>13313276238</v>
      </c>
      <c r="N4" s="59"/>
      <c r="O4" s="60"/>
    </row>
    <row r="5" spans="1:15">
      <c r="A5" s="10"/>
      <c r="B5" s="10"/>
      <c r="C5" s="11"/>
      <c r="D5" s="12"/>
      <c r="E5" s="13"/>
      <c r="F5" s="11"/>
      <c r="G5" s="13"/>
      <c r="H5" s="11"/>
      <c r="I5" s="13"/>
      <c r="J5" s="61"/>
      <c r="K5" s="62" t="s">
        <v>9</v>
      </c>
      <c r="L5" s="63">
        <v>44343</v>
      </c>
      <c r="M5" s="62"/>
      <c r="N5" s="15" t="s">
        <v>10</v>
      </c>
      <c r="O5" s="32" t="s">
        <v>11</v>
      </c>
    </row>
    <row r="6" spans="1:15">
      <c r="A6" s="14"/>
      <c r="B6" s="15"/>
      <c r="C6" s="11"/>
      <c r="D6" s="12"/>
      <c r="E6" s="13"/>
      <c r="F6" s="11"/>
      <c r="G6" s="13"/>
      <c r="H6" s="11"/>
      <c r="I6" s="13"/>
      <c r="J6" s="61"/>
      <c r="K6" s="13" t="s">
        <v>12</v>
      </c>
      <c r="L6" s="21" t="s">
        <v>140</v>
      </c>
      <c r="M6" s="62"/>
      <c r="N6" s="23" t="s">
        <v>14</v>
      </c>
      <c r="O6" s="14"/>
    </row>
    <row r="7" spans="1:15">
      <c r="A7" s="14"/>
      <c r="B7" s="15"/>
      <c r="C7" s="11"/>
      <c r="D7" s="12"/>
      <c r="E7" s="13"/>
      <c r="F7" s="11"/>
      <c r="G7" s="13"/>
      <c r="H7" s="11"/>
      <c r="I7" s="13"/>
      <c r="J7" s="61"/>
      <c r="K7" s="23" t="s">
        <v>15</v>
      </c>
      <c r="L7" s="64" t="s">
        <v>141</v>
      </c>
      <c r="M7" s="65"/>
      <c r="N7" s="23" t="s">
        <v>17</v>
      </c>
      <c r="O7" s="66" t="s">
        <v>142</v>
      </c>
    </row>
    <row r="8" spans="1:15">
      <c r="A8" s="15" t="s">
        <v>19</v>
      </c>
      <c r="B8" s="15" t="s">
        <v>20</v>
      </c>
      <c r="C8" s="16" t="s">
        <v>21</v>
      </c>
      <c r="D8" s="16"/>
      <c r="E8" s="16"/>
      <c r="F8" s="11" t="s">
        <v>22</v>
      </c>
      <c r="G8" s="13"/>
      <c r="H8" s="17" t="s">
        <v>23</v>
      </c>
      <c r="I8" s="22"/>
      <c r="J8" s="67"/>
      <c r="K8" s="18" t="s">
        <v>24</v>
      </c>
      <c r="L8" s="11"/>
      <c r="M8" s="13"/>
      <c r="N8" s="23" t="s">
        <v>25</v>
      </c>
      <c r="O8" s="68"/>
    </row>
    <row r="9" spans="1:15">
      <c r="A9" s="12"/>
      <c r="B9" s="12"/>
      <c r="C9" s="12"/>
      <c r="D9" s="12"/>
      <c r="E9" s="12"/>
      <c r="F9" s="17"/>
      <c r="G9" s="17"/>
      <c r="H9" s="17"/>
      <c r="I9" s="12"/>
      <c r="J9" s="69"/>
      <c r="K9" s="12"/>
      <c r="L9" s="12"/>
      <c r="M9" s="12"/>
      <c r="N9" s="12"/>
      <c r="O9" s="70"/>
    </row>
    <row r="10" spans="1:15">
      <c r="A10" s="18" t="s">
        <v>19</v>
      </c>
      <c r="B10" s="19" t="s">
        <v>26</v>
      </c>
      <c r="C10" s="20" t="s">
        <v>27</v>
      </c>
      <c r="D10" s="20" t="s">
        <v>19</v>
      </c>
      <c r="E10" s="21" t="s">
        <v>28</v>
      </c>
      <c r="F10" s="12"/>
      <c r="G10" s="12"/>
      <c r="H10" s="12"/>
      <c r="I10" s="13"/>
      <c r="J10" s="20" t="s">
        <v>19</v>
      </c>
      <c r="K10" s="21" t="s">
        <v>29</v>
      </c>
      <c r="L10" s="12"/>
      <c r="M10" s="12"/>
      <c r="N10" s="12"/>
      <c r="O10" s="13"/>
    </row>
    <row r="11" spans="1:15">
      <c r="A11" s="16"/>
      <c r="B11" s="22"/>
      <c r="C11" s="22"/>
      <c r="D11" s="22"/>
      <c r="E11" s="15" t="s">
        <v>30</v>
      </c>
      <c r="F11" s="15" t="s">
        <v>31</v>
      </c>
      <c r="G11" s="15" t="s">
        <v>32</v>
      </c>
      <c r="H11" s="15" t="s">
        <v>33</v>
      </c>
      <c r="I11" s="15" t="s">
        <v>27</v>
      </c>
      <c r="J11" s="16"/>
      <c r="K11" s="23" t="s">
        <v>34</v>
      </c>
      <c r="L11" s="23" t="s">
        <v>35</v>
      </c>
      <c r="M11" s="15" t="s">
        <v>31</v>
      </c>
      <c r="N11" s="15" t="s">
        <v>36</v>
      </c>
      <c r="O11" s="15" t="s">
        <v>27</v>
      </c>
    </row>
    <row r="12" spans="1:15">
      <c r="A12" s="15">
        <v>1</v>
      </c>
      <c r="B12" s="23" t="s">
        <v>37</v>
      </c>
      <c r="C12" s="24">
        <f>I12</f>
        <v>0.4235</v>
      </c>
      <c r="D12" s="15">
        <v>1</v>
      </c>
      <c r="E12" s="23" t="s">
        <v>122</v>
      </c>
      <c r="F12" s="23" t="s">
        <v>39</v>
      </c>
      <c r="G12" s="25">
        <v>0.077</v>
      </c>
      <c r="H12" s="26">
        <v>5.5</v>
      </c>
      <c r="I12" s="26">
        <f>G12*H12</f>
        <v>0.4235</v>
      </c>
      <c r="J12" s="15">
        <v>1</v>
      </c>
      <c r="K12" s="23" t="s">
        <v>40</v>
      </c>
      <c r="L12" s="71">
        <v>1</v>
      </c>
      <c r="M12" s="23" t="s">
        <v>41</v>
      </c>
      <c r="N12" s="23">
        <v>0.009</v>
      </c>
      <c r="O12" s="72">
        <f>L12*N12</f>
        <v>0.009</v>
      </c>
    </row>
    <row r="13" spans="1:15">
      <c r="A13" s="15">
        <v>2</v>
      </c>
      <c r="B13" s="15" t="s">
        <v>42</v>
      </c>
      <c r="C13" s="24">
        <f>I22</f>
        <v>0</v>
      </c>
      <c r="D13" s="15">
        <v>2</v>
      </c>
      <c r="E13" s="14"/>
      <c r="F13" s="14"/>
      <c r="G13" s="14"/>
      <c r="H13" s="27"/>
      <c r="I13" s="27"/>
      <c r="J13" s="15">
        <v>2</v>
      </c>
      <c r="K13" s="23" t="s">
        <v>43</v>
      </c>
      <c r="L13" s="73"/>
      <c r="M13" s="15"/>
      <c r="N13" s="15"/>
      <c r="O13" s="73"/>
    </row>
    <row r="14" spans="1:15">
      <c r="A14" s="15">
        <v>3</v>
      </c>
      <c r="B14" s="15" t="s">
        <v>44</v>
      </c>
      <c r="C14" s="24">
        <f>O22</f>
        <v>0.009</v>
      </c>
      <c r="D14" s="15">
        <v>3</v>
      </c>
      <c r="E14" s="14"/>
      <c r="F14" s="14"/>
      <c r="G14" s="14"/>
      <c r="H14" s="28"/>
      <c r="I14" s="28"/>
      <c r="J14" s="15">
        <v>3</v>
      </c>
      <c r="K14" s="15" t="s">
        <v>45</v>
      </c>
      <c r="L14" s="73"/>
      <c r="M14" s="15"/>
      <c r="N14" s="15"/>
      <c r="O14" s="73"/>
    </row>
    <row r="15" spans="1:15">
      <c r="A15" s="15">
        <v>4</v>
      </c>
      <c r="B15" s="23" t="s">
        <v>46</v>
      </c>
      <c r="C15" s="24">
        <f>I26</f>
        <v>0.26</v>
      </c>
      <c r="D15" s="15">
        <v>4</v>
      </c>
      <c r="E15" s="14"/>
      <c r="F15" s="14"/>
      <c r="G15" s="14"/>
      <c r="H15" s="28"/>
      <c r="I15" s="28"/>
      <c r="J15" s="15">
        <v>4</v>
      </c>
      <c r="K15" s="15" t="s">
        <v>47</v>
      </c>
      <c r="L15" s="73"/>
      <c r="M15" s="15"/>
      <c r="N15" s="15"/>
      <c r="O15" s="73"/>
    </row>
    <row r="16" spans="1:15">
      <c r="A16" s="15">
        <v>5</v>
      </c>
      <c r="B16" s="15" t="s">
        <v>48</v>
      </c>
      <c r="C16" s="24">
        <f>I34</f>
        <v>0.09</v>
      </c>
      <c r="D16" s="15">
        <v>5</v>
      </c>
      <c r="E16" s="14"/>
      <c r="F16" s="14"/>
      <c r="G16" s="14"/>
      <c r="H16" s="28"/>
      <c r="I16" s="28"/>
      <c r="J16" s="15">
        <v>5</v>
      </c>
      <c r="K16" s="23" t="s">
        <v>49</v>
      </c>
      <c r="L16" s="73"/>
      <c r="M16" s="15"/>
      <c r="N16" s="15"/>
      <c r="O16" s="73"/>
    </row>
    <row r="17" spans="1:15">
      <c r="A17" s="15">
        <v>6</v>
      </c>
      <c r="B17" s="15" t="s">
        <v>50</v>
      </c>
      <c r="C17" s="24">
        <f>N34</f>
        <v>0.016</v>
      </c>
      <c r="D17" s="14"/>
      <c r="E17" s="11" t="s">
        <v>51</v>
      </c>
      <c r="F17" s="12"/>
      <c r="G17" s="12"/>
      <c r="H17" s="12"/>
      <c r="I17" s="13"/>
      <c r="J17" s="15">
        <v>6</v>
      </c>
      <c r="K17" s="15"/>
      <c r="L17" s="28"/>
      <c r="M17" s="14"/>
      <c r="N17" s="14"/>
      <c r="O17" s="28"/>
    </row>
    <row r="18" spans="1:15">
      <c r="A18" s="15">
        <v>7</v>
      </c>
      <c r="B18" s="15"/>
      <c r="C18" s="29"/>
      <c r="D18" s="14"/>
      <c r="E18" s="15" t="s">
        <v>30</v>
      </c>
      <c r="F18" s="15" t="s">
        <v>31</v>
      </c>
      <c r="G18" s="15" t="s">
        <v>32</v>
      </c>
      <c r="H18" s="15" t="s">
        <v>33</v>
      </c>
      <c r="I18" s="15" t="s">
        <v>27</v>
      </c>
      <c r="J18" s="15">
        <v>7</v>
      </c>
      <c r="K18" s="15"/>
      <c r="L18" s="28"/>
      <c r="M18" s="14"/>
      <c r="N18" s="14"/>
      <c r="O18" s="28"/>
    </row>
    <row r="19" spans="1:15">
      <c r="A19" s="15">
        <v>8</v>
      </c>
      <c r="B19" s="23" t="s">
        <v>52</v>
      </c>
      <c r="C19" s="30">
        <f>C12+C13+C14+C15+C16+C17</f>
        <v>0.7985</v>
      </c>
      <c r="D19" s="15">
        <v>1</v>
      </c>
      <c r="E19" s="23"/>
      <c r="F19" s="23"/>
      <c r="G19" s="25"/>
      <c r="H19" s="31"/>
      <c r="I19" s="26"/>
      <c r="J19" s="15">
        <v>8</v>
      </c>
      <c r="K19" s="15"/>
      <c r="L19" s="28"/>
      <c r="M19" s="14"/>
      <c r="N19" s="14"/>
      <c r="O19" s="28"/>
    </row>
    <row r="20" spans="1:15">
      <c r="A20" s="15">
        <v>9</v>
      </c>
      <c r="B20" s="15" t="s">
        <v>55</v>
      </c>
      <c r="C20" s="29"/>
      <c r="D20" s="15">
        <v>2</v>
      </c>
      <c r="E20" s="32"/>
      <c r="F20" s="14"/>
      <c r="G20" s="14"/>
      <c r="H20" s="28"/>
      <c r="I20" s="28"/>
      <c r="J20" s="15">
        <v>9</v>
      </c>
      <c r="K20" s="15"/>
      <c r="L20" s="28"/>
      <c r="M20" s="14"/>
      <c r="N20" s="14"/>
      <c r="O20" s="28"/>
    </row>
    <row r="21" spans="1:15">
      <c r="A21" s="15">
        <v>10</v>
      </c>
      <c r="B21" s="15" t="s">
        <v>58</v>
      </c>
      <c r="C21" s="33">
        <v>0.03</v>
      </c>
      <c r="D21" s="15">
        <v>3</v>
      </c>
      <c r="E21" s="14"/>
      <c r="F21" s="14"/>
      <c r="G21" s="14"/>
      <c r="H21" s="28"/>
      <c r="I21" s="28"/>
      <c r="J21" s="15">
        <v>10</v>
      </c>
      <c r="K21" s="15"/>
      <c r="L21" s="28"/>
      <c r="M21" s="14"/>
      <c r="N21" s="14"/>
      <c r="O21" s="28"/>
    </row>
    <row r="22" spans="1:15">
      <c r="A22" s="15">
        <v>11</v>
      </c>
      <c r="B22" s="23" t="s">
        <v>59</v>
      </c>
      <c r="C22" s="33">
        <f>C19*3%</f>
        <v>0.023955</v>
      </c>
      <c r="D22" s="14"/>
      <c r="E22" s="23" t="s">
        <v>60</v>
      </c>
      <c r="F22" s="14"/>
      <c r="G22" s="14"/>
      <c r="H22" s="28"/>
      <c r="I22" s="74">
        <f>I19+I20+I21</f>
        <v>0</v>
      </c>
      <c r="J22" s="14"/>
      <c r="K22" s="15" t="s">
        <v>61</v>
      </c>
      <c r="L22" s="28"/>
      <c r="M22" s="14"/>
      <c r="N22" s="14"/>
      <c r="O22" s="74">
        <f>O12</f>
        <v>0.009</v>
      </c>
    </row>
    <row r="23" spans="1:15">
      <c r="A23" s="15">
        <v>12</v>
      </c>
      <c r="B23" s="18" t="s">
        <v>62</v>
      </c>
      <c r="C23" s="33">
        <f>C19*3%</f>
        <v>0.023955</v>
      </c>
      <c r="D23" s="18" t="s">
        <v>19</v>
      </c>
      <c r="E23" s="34" t="s">
        <v>63</v>
      </c>
      <c r="F23" s="17"/>
      <c r="G23" s="17"/>
      <c r="H23" s="17"/>
      <c r="I23" s="22"/>
      <c r="J23" s="18" t="s">
        <v>19</v>
      </c>
      <c r="K23" s="21" t="s">
        <v>64</v>
      </c>
      <c r="L23" s="12"/>
      <c r="M23" s="12"/>
      <c r="N23" s="12"/>
      <c r="O23" s="13"/>
    </row>
    <row r="24" spans="1:15">
      <c r="A24" s="15">
        <v>13</v>
      </c>
      <c r="B24" s="35"/>
      <c r="C24" s="36"/>
      <c r="D24" s="37"/>
      <c r="E24" s="38" t="s">
        <v>65</v>
      </c>
      <c r="F24" s="39" t="s">
        <v>66</v>
      </c>
      <c r="G24" s="18" t="s">
        <v>67</v>
      </c>
      <c r="H24" s="18" t="s">
        <v>68</v>
      </c>
      <c r="I24" s="18" t="s">
        <v>27</v>
      </c>
      <c r="J24" s="37"/>
      <c r="K24" s="38" t="s">
        <v>69</v>
      </c>
      <c r="L24" s="18" t="s">
        <v>33</v>
      </c>
      <c r="M24" s="18" t="s">
        <v>70</v>
      </c>
      <c r="N24" s="18" t="s">
        <v>27</v>
      </c>
      <c r="O24" s="18" t="s">
        <v>71</v>
      </c>
    </row>
    <row r="25" spans="1:15">
      <c r="A25" s="15">
        <v>14</v>
      </c>
      <c r="B25" s="35"/>
      <c r="C25" s="36"/>
      <c r="D25" s="16"/>
      <c r="E25" s="16"/>
      <c r="F25" s="40" t="s">
        <v>72</v>
      </c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5">
        <v>15</v>
      </c>
      <c r="B26" s="23" t="s">
        <v>73</v>
      </c>
      <c r="C26" s="30">
        <f>C19+C20+C21+C22+C23</f>
        <v>0.87641</v>
      </c>
      <c r="D26" s="15">
        <v>1</v>
      </c>
      <c r="E26" s="23" t="s">
        <v>74</v>
      </c>
      <c r="F26" s="14"/>
      <c r="G26" s="14"/>
      <c r="H26" s="14"/>
      <c r="I26" s="75">
        <f>I27+I28+I29+I30</f>
        <v>0.26</v>
      </c>
      <c r="J26" s="15">
        <v>1</v>
      </c>
      <c r="K26" s="23" t="s">
        <v>123</v>
      </c>
      <c r="L26" s="31">
        <v>800</v>
      </c>
      <c r="M26" s="25">
        <v>50000</v>
      </c>
      <c r="N26" s="76">
        <f>L26/M26</f>
        <v>0.016</v>
      </c>
      <c r="O26" s="14"/>
    </row>
    <row r="27" spans="1:15">
      <c r="A27" s="15">
        <v>16</v>
      </c>
      <c r="B27" s="23" t="s">
        <v>76</v>
      </c>
      <c r="C27" s="33">
        <f>C26*5%</f>
        <v>0.0438205</v>
      </c>
      <c r="D27" s="41" t="s">
        <v>77</v>
      </c>
      <c r="E27" s="42" t="s">
        <v>78</v>
      </c>
      <c r="F27" s="25">
        <v>25</v>
      </c>
      <c r="G27" s="25"/>
      <c r="H27" s="25">
        <v>0.0092</v>
      </c>
      <c r="I27" s="31">
        <f t="shared" ref="I27:I29" si="0">F27*H27</f>
        <v>0.23</v>
      </c>
      <c r="J27" s="15">
        <v>2</v>
      </c>
      <c r="K27" s="23"/>
      <c r="L27" s="77"/>
      <c r="M27" s="25"/>
      <c r="N27" s="76"/>
      <c r="O27" s="14"/>
    </row>
    <row r="28" spans="1:15">
      <c r="A28" s="15">
        <v>17</v>
      </c>
      <c r="B28" s="23" t="s">
        <v>80</v>
      </c>
      <c r="C28" s="30">
        <f>C26+C27</f>
        <v>0.9202305</v>
      </c>
      <c r="D28" s="43"/>
      <c r="E28" s="23" t="s">
        <v>94</v>
      </c>
      <c r="F28" s="25">
        <v>15</v>
      </c>
      <c r="G28" s="25"/>
      <c r="H28" s="25">
        <v>0.001</v>
      </c>
      <c r="I28" s="31">
        <f t="shared" si="0"/>
        <v>0.015</v>
      </c>
      <c r="J28" s="15">
        <v>3</v>
      </c>
      <c r="K28" s="23"/>
      <c r="L28" s="31"/>
      <c r="M28" s="25"/>
      <c r="N28" s="76"/>
      <c r="O28" s="14"/>
    </row>
    <row r="29" spans="1:15">
      <c r="A29" s="15">
        <v>18</v>
      </c>
      <c r="B29" s="23" t="s">
        <v>83</v>
      </c>
      <c r="C29" s="29">
        <f>C28*0.13</f>
        <v>0.119629965</v>
      </c>
      <c r="D29" s="43"/>
      <c r="E29" s="15" t="s">
        <v>95</v>
      </c>
      <c r="F29" s="14">
        <v>15</v>
      </c>
      <c r="G29" s="14"/>
      <c r="H29" s="14">
        <v>0.001</v>
      </c>
      <c r="I29" s="31">
        <f t="shared" si="0"/>
        <v>0.015</v>
      </c>
      <c r="J29" s="15">
        <v>4</v>
      </c>
      <c r="K29" s="23"/>
      <c r="L29" s="28"/>
      <c r="M29" s="14"/>
      <c r="N29" s="28"/>
      <c r="O29" s="14"/>
    </row>
    <row r="30" spans="1:15">
      <c r="A30" s="15">
        <v>19</v>
      </c>
      <c r="B30" s="15" t="s">
        <v>25</v>
      </c>
      <c r="C30" s="24">
        <f>C28+C29</f>
        <v>1.039860465</v>
      </c>
      <c r="D30" s="44"/>
      <c r="E30" s="15"/>
      <c r="F30" s="14"/>
      <c r="G30" s="14"/>
      <c r="H30" s="14"/>
      <c r="I30" s="28"/>
      <c r="J30" s="14"/>
      <c r="K30" s="15"/>
      <c r="L30" s="28"/>
      <c r="M30" s="14"/>
      <c r="N30" s="28"/>
      <c r="O30" s="14"/>
    </row>
    <row r="31" spans="1:15">
      <c r="A31" s="45"/>
      <c r="B31" s="35"/>
      <c r="C31" s="28"/>
      <c r="D31" s="15">
        <v>2</v>
      </c>
      <c r="E31" s="15" t="s">
        <v>48</v>
      </c>
      <c r="F31" s="25">
        <v>10</v>
      </c>
      <c r="G31" s="25"/>
      <c r="H31" s="25">
        <v>0.009</v>
      </c>
      <c r="I31" s="31">
        <f>F31*H31</f>
        <v>0.09</v>
      </c>
      <c r="J31" s="14"/>
      <c r="K31" s="15"/>
      <c r="L31" s="28"/>
      <c r="M31" s="14"/>
      <c r="N31" s="28"/>
      <c r="O31" s="14"/>
    </row>
    <row r="32" spans="1:15">
      <c r="A32" s="45"/>
      <c r="B32" s="35"/>
      <c r="C32" s="28"/>
      <c r="D32" s="15">
        <v>3</v>
      </c>
      <c r="E32" s="14"/>
      <c r="F32" s="14"/>
      <c r="G32" s="14"/>
      <c r="H32" s="14"/>
      <c r="I32" s="28"/>
      <c r="J32" s="14"/>
      <c r="K32" s="15"/>
      <c r="L32" s="28"/>
      <c r="M32" s="14"/>
      <c r="N32" s="28"/>
      <c r="O32" s="14"/>
    </row>
    <row r="33" spans="1:15">
      <c r="A33" s="45"/>
      <c r="B33" s="35"/>
      <c r="C33" s="28"/>
      <c r="D33" s="15"/>
      <c r="E33" s="14"/>
      <c r="F33" s="14"/>
      <c r="G33" s="14"/>
      <c r="H33" s="14"/>
      <c r="I33" s="28"/>
      <c r="J33" s="14"/>
      <c r="K33" s="15"/>
      <c r="L33" s="28"/>
      <c r="M33" s="14"/>
      <c r="N33" s="28"/>
      <c r="O33" s="14"/>
    </row>
    <row r="34" spans="1:15">
      <c r="A34" s="14"/>
      <c r="B34" s="15"/>
      <c r="C34" s="14"/>
      <c r="D34" s="14"/>
      <c r="E34" s="23" t="s">
        <v>60</v>
      </c>
      <c r="F34" s="14"/>
      <c r="G34" s="14"/>
      <c r="H34" s="14"/>
      <c r="I34" s="74">
        <f>I31</f>
        <v>0.09</v>
      </c>
      <c r="J34" s="14"/>
      <c r="K34" s="23" t="s">
        <v>60</v>
      </c>
      <c r="L34" s="28"/>
      <c r="M34" s="14"/>
      <c r="N34" s="74">
        <f>N26+N27+N28+N29+N30+N31+N32+N33</f>
        <v>0.016</v>
      </c>
      <c r="O34" s="14"/>
    </row>
    <row r="35" spans="1:15">
      <c r="A35" s="46" t="s">
        <v>86</v>
      </c>
      <c r="B35" s="47"/>
      <c r="C35" s="46"/>
      <c r="D35" s="46"/>
      <c r="E35" s="46"/>
      <c r="F35" s="46"/>
      <c r="G35" s="46"/>
      <c r="H35" s="46"/>
      <c r="I35" s="46"/>
      <c r="J35" s="46"/>
      <c r="K35" s="78"/>
      <c r="L35" s="79"/>
      <c r="M35" s="79"/>
      <c r="N35" s="79"/>
      <c r="O35" s="79"/>
    </row>
    <row r="36" spans="1:15">
      <c r="A36" s="48" t="s">
        <v>87</v>
      </c>
      <c r="B36" s="47"/>
      <c r="C36" s="46"/>
      <c r="D36" s="46"/>
      <c r="E36" s="46"/>
      <c r="F36" s="46"/>
      <c r="G36" s="46"/>
      <c r="H36" s="49"/>
      <c r="I36" s="46"/>
      <c r="J36" s="46"/>
      <c r="K36" s="78"/>
      <c r="L36" s="79"/>
      <c r="M36" s="79"/>
      <c r="N36" s="79"/>
      <c r="O36" s="79"/>
    </row>
    <row r="37" spans="1:15">
      <c r="A37" s="48" t="s">
        <v>88</v>
      </c>
      <c r="B37" s="47"/>
      <c r="C37" s="46"/>
      <c r="D37" s="46"/>
      <c r="E37" s="46"/>
      <c r="F37" s="46"/>
      <c r="G37" s="46"/>
      <c r="H37" s="46"/>
      <c r="I37" s="46"/>
      <c r="J37" s="46"/>
      <c r="K37" s="78"/>
      <c r="L37" s="79"/>
      <c r="M37" s="79"/>
      <c r="N37" s="79"/>
      <c r="O37" s="79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workbookViewId="0">
      <selection activeCell="L32" sqref="L32"/>
    </sheetView>
  </sheetViews>
  <sheetFormatPr defaultColWidth="9" defaultRowHeight="13.5"/>
  <cols>
    <col min="3" max="3" width="9.375"/>
    <col min="5" max="5" width="15.375" customWidth="1"/>
    <col min="12" max="12" width="9.375"/>
    <col min="13" max="13" width="14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50" t="s">
        <v>1</v>
      </c>
      <c r="J1" s="51"/>
      <c r="K1" s="51"/>
      <c r="L1" s="51"/>
      <c r="M1" s="51"/>
      <c r="N1" s="51"/>
      <c r="O1" s="52"/>
    </row>
    <row r="2" spans="1:15">
      <c r="A2" s="4"/>
      <c r="B2" s="5"/>
      <c r="C2" s="5"/>
      <c r="D2" s="5"/>
      <c r="E2" s="5"/>
      <c r="F2" s="5"/>
      <c r="G2" s="5"/>
      <c r="H2" s="6"/>
      <c r="I2" s="53" t="s">
        <v>2</v>
      </c>
      <c r="J2" s="54" t="s">
        <v>3</v>
      </c>
      <c r="K2" s="55"/>
      <c r="L2" s="55"/>
      <c r="M2" s="55"/>
      <c r="N2" s="55"/>
      <c r="O2" s="56"/>
    </row>
    <row r="3" spans="1:15">
      <c r="A3" s="4"/>
      <c r="B3" s="5"/>
      <c r="C3" s="5"/>
      <c r="D3" s="5"/>
      <c r="E3" s="5"/>
      <c r="F3" s="5"/>
      <c r="G3" s="5"/>
      <c r="H3" s="6"/>
      <c r="I3" s="53" t="s">
        <v>4</v>
      </c>
      <c r="J3" s="54" t="s">
        <v>5</v>
      </c>
      <c r="K3" s="55"/>
      <c r="L3" s="55"/>
      <c r="M3" s="55"/>
      <c r="N3" s="55"/>
      <c r="O3" s="56"/>
    </row>
    <row r="4" spans="1:15">
      <c r="A4" s="7"/>
      <c r="B4" s="8"/>
      <c r="C4" s="8"/>
      <c r="D4" s="8"/>
      <c r="E4" s="8"/>
      <c r="F4" s="8"/>
      <c r="G4" s="8"/>
      <c r="H4" s="9"/>
      <c r="I4" s="53" t="s">
        <v>6</v>
      </c>
      <c r="J4" s="57" t="s">
        <v>7</v>
      </c>
      <c r="K4" s="57"/>
      <c r="L4" s="53" t="s">
        <v>8</v>
      </c>
      <c r="M4" s="58">
        <v>13313276238</v>
      </c>
      <c r="N4" s="59"/>
      <c r="O4" s="60"/>
    </row>
    <row r="5" spans="1:15">
      <c r="A5" s="10"/>
      <c r="B5" s="10"/>
      <c r="C5" s="11"/>
      <c r="D5" s="12"/>
      <c r="E5" s="13"/>
      <c r="F5" s="11"/>
      <c r="G5" s="13"/>
      <c r="H5" s="11"/>
      <c r="I5" s="13"/>
      <c r="J5" s="61"/>
      <c r="K5" s="62" t="s">
        <v>9</v>
      </c>
      <c r="L5" s="63">
        <v>44343</v>
      </c>
      <c r="M5" s="62"/>
      <c r="N5" s="15" t="s">
        <v>10</v>
      </c>
      <c r="O5" s="32" t="s">
        <v>11</v>
      </c>
    </row>
    <row r="6" spans="1:15">
      <c r="A6" s="14"/>
      <c r="B6" s="15"/>
      <c r="C6" s="11"/>
      <c r="D6" s="12"/>
      <c r="E6" s="13"/>
      <c r="F6" s="11"/>
      <c r="G6" s="13"/>
      <c r="H6" s="11"/>
      <c r="I6" s="13"/>
      <c r="J6" s="61"/>
      <c r="K6" s="13" t="s">
        <v>12</v>
      </c>
      <c r="L6" s="21" t="s">
        <v>143</v>
      </c>
      <c r="M6" s="62"/>
      <c r="N6" s="23" t="s">
        <v>14</v>
      </c>
      <c r="O6" s="14"/>
    </row>
    <row r="7" spans="1:15">
      <c r="A7" s="14"/>
      <c r="B7" s="15"/>
      <c r="C7" s="11"/>
      <c r="D7" s="12"/>
      <c r="E7" s="13"/>
      <c r="F7" s="11"/>
      <c r="G7" s="13"/>
      <c r="H7" s="11"/>
      <c r="I7" s="13"/>
      <c r="J7" s="61"/>
      <c r="K7" s="23" t="s">
        <v>15</v>
      </c>
      <c r="L7" s="64" t="s">
        <v>144</v>
      </c>
      <c r="M7" s="65"/>
      <c r="N7" s="23" t="s">
        <v>17</v>
      </c>
      <c r="O7" s="66" t="s">
        <v>145</v>
      </c>
    </row>
    <row r="8" spans="1:15">
      <c r="A8" s="15" t="s">
        <v>19</v>
      </c>
      <c r="B8" s="15" t="s">
        <v>20</v>
      </c>
      <c r="C8" s="16" t="s">
        <v>21</v>
      </c>
      <c r="D8" s="16"/>
      <c r="E8" s="16"/>
      <c r="F8" s="11" t="s">
        <v>22</v>
      </c>
      <c r="G8" s="13"/>
      <c r="H8" s="17" t="s">
        <v>23</v>
      </c>
      <c r="I8" s="22"/>
      <c r="J8" s="67"/>
      <c r="K8" s="18" t="s">
        <v>24</v>
      </c>
      <c r="L8" s="11"/>
      <c r="M8" s="13"/>
      <c r="N8" s="23" t="s">
        <v>25</v>
      </c>
      <c r="O8" s="68"/>
    </row>
    <row r="9" spans="1:15">
      <c r="A9" s="12"/>
      <c r="B9" s="12"/>
      <c r="C9" s="12"/>
      <c r="D9" s="12"/>
      <c r="E9" s="12"/>
      <c r="F9" s="17"/>
      <c r="G9" s="17"/>
      <c r="H9" s="17"/>
      <c r="I9" s="12"/>
      <c r="J9" s="69"/>
      <c r="K9" s="12"/>
      <c r="L9" s="12"/>
      <c r="M9" s="12"/>
      <c r="N9" s="12"/>
      <c r="O9" s="70"/>
    </row>
    <row r="10" spans="1:15">
      <c r="A10" s="18" t="s">
        <v>19</v>
      </c>
      <c r="B10" s="19" t="s">
        <v>26</v>
      </c>
      <c r="C10" s="20" t="s">
        <v>27</v>
      </c>
      <c r="D10" s="20" t="s">
        <v>19</v>
      </c>
      <c r="E10" s="21" t="s">
        <v>28</v>
      </c>
      <c r="F10" s="12"/>
      <c r="G10" s="12"/>
      <c r="H10" s="12"/>
      <c r="I10" s="13"/>
      <c r="J10" s="20" t="s">
        <v>19</v>
      </c>
      <c r="K10" s="21" t="s">
        <v>29</v>
      </c>
      <c r="L10" s="12"/>
      <c r="M10" s="12"/>
      <c r="N10" s="12"/>
      <c r="O10" s="13"/>
    </row>
    <row r="11" spans="1:15">
      <c r="A11" s="16"/>
      <c r="B11" s="22"/>
      <c r="C11" s="22"/>
      <c r="D11" s="22"/>
      <c r="E11" s="15" t="s">
        <v>30</v>
      </c>
      <c r="F11" s="15" t="s">
        <v>31</v>
      </c>
      <c r="G11" s="15" t="s">
        <v>32</v>
      </c>
      <c r="H11" s="15" t="s">
        <v>33</v>
      </c>
      <c r="I11" s="15" t="s">
        <v>27</v>
      </c>
      <c r="J11" s="16"/>
      <c r="K11" s="23" t="s">
        <v>34</v>
      </c>
      <c r="L11" s="23" t="s">
        <v>35</v>
      </c>
      <c r="M11" s="15" t="s">
        <v>31</v>
      </c>
      <c r="N11" s="15" t="s">
        <v>36</v>
      </c>
      <c r="O11" s="15" t="s">
        <v>27</v>
      </c>
    </row>
    <row r="12" spans="1:15">
      <c r="A12" s="15">
        <v>1</v>
      </c>
      <c r="B12" s="23" t="s">
        <v>37</v>
      </c>
      <c r="C12" s="24">
        <f>I12</f>
        <v>4.279</v>
      </c>
      <c r="D12" s="15">
        <v>1</v>
      </c>
      <c r="E12" s="23" t="s">
        <v>146</v>
      </c>
      <c r="F12" s="23" t="s">
        <v>39</v>
      </c>
      <c r="G12" s="25">
        <v>0.778</v>
      </c>
      <c r="H12" s="26">
        <v>5.5</v>
      </c>
      <c r="I12" s="26">
        <f>G12*H12</f>
        <v>4.279</v>
      </c>
      <c r="J12" s="15">
        <v>1</v>
      </c>
      <c r="K12" s="23" t="s">
        <v>40</v>
      </c>
      <c r="L12" s="71">
        <v>1</v>
      </c>
      <c r="M12" s="23" t="s">
        <v>41</v>
      </c>
      <c r="N12" s="23">
        <v>0.1</v>
      </c>
      <c r="O12" s="72">
        <f>L12*N12</f>
        <v>0.1</v>
      </c>
    </row>
    <row r="13" spans="1:15">
      <c r="A13" s="15">
        <v>2</v>
      </c>
      <c r="B13" s="15" t="s">
        <v>42</v>
      </c>
      <c r="C13" s="24">
        <f>I23</f>
        <v>9.51</v>
      </c>
      <c r="D13" s="15">
        <v>2</v>
      </c>
      <c r="E13" s="14"/>
      <c r="F13" s="14"/>
      <c r="G13" s="14"/>
      <c r="H13" s="27"/>
      <c r="I13" s="27"/>
      <c r="J13" s="15">
        <v>2</v>
      </c>
      <c r="K13" s="23" t="s">
        <v>43</v>
      </c>
      <c r="L13" s="73"/>
      <c r="M13" s="15"/>
      <c r="N13" s="15"/>
      <c r="O13" s="73"/>
    </row>
    <row r="14" spans="1:15">
      <c r="A14" s="15">
        <v>3</v>
      </c>
      <c r="B14" s="15" t="s">
        <v>44</v>
      </c>
      <c r="C14" s="24">
        <f>O23</f>
        <v>0.1</v>
      </c>
      <c r="D14" s="15">
        <v>3</v>
      </c>
      <c r="E14" s="14"/>
      <c r="F14" s="14"/>
      <c r="G14" s="14"/>
      <c r="H14" s="28"/>
      <c r="I14" s="28"/>
      <c r="J14" s="15">
        <v>3</v>
      </c>
      <c r="K14" s="15" t="s">
        <v>45</v>
      </c>
      <c r="L14" s="73"/>
      <c r="M14" s="15"/>
      <c r="N14" s="15"/>
      <c r="O14" s="73"/>
    </row>
    <row r="15" spans="1:15">
      <c r="A15" s="15">
        <v>4</v>
      </c>
      <c r="B15" s="23" t="s">
        <v>46</v>
      </c>
      <c r="C15" s="24">
        <f>I27</f>
        <v>6.095</v>
      </c>
      <c r="D15" s="15">
        <v>4</v>
      </c>
      <c r="E15" s="14"/>
      <c r="F15" s="14"/>
      <c r="G15" s="14"/>
      <c r="H15" s="28"/>
      <c r="I15" s="28"/>
      <c r="J15" s="15">
        <v>4</v>
      </c>
      <c r="K15" s="15" t="s">
        <v>47</v>
      </c>
      <c r="L15" s="73"/>
      <c r="M15" s="15"/>
      <c r="N15" s="15"/>
      <c r="O15" s="73"/>
    </row>
    <row r="16" spans="1:15">
      <c r="A16" s="15">
        <v>5</v>
      </c>
      <c r="B16" s="15" t="s">
        <v>48</v>
      </c>
      <c r="C16" s="24">
        <f>I35</f>
        <v>1</v>
      </c>
      <c r="D16" s="15">
        <v>5</v>
      </c>
      <c r="E16" s="14"/>
      <c r="F16" s="14"/>
      <c r="G16" s="14"/>
      <c r="H16" s="28"/>
      <c r="I16" s="28"/>
      <c r="J16" s="15">
        <v>5</v>
      </c>
      <c r="K16" s="23" t="s">
        <v>49</v>
      </c>
      <c r="L16" s="73"/>
      <c r="M16" s="15"/>
      <c r="N16" s="15"/>
      <c r="O16" s="73"/>
    </row>
    <row r="17" spans="1:15">
      <c r="A17" s="15">
        <v>6</v>
      </c>
      <c r="B17" s="15" t="s">
        <v>50</v>
      </c>
      <c r="C17" s="24">
        <f>N35</f>
        <v>0.4</v>
      </c>
      <c r="D17" s="14"/>
      <c r="E17" s="11" t="s">
        <v>51</v>
      </c>
      <c r="F17" s="12"/>
      <c r="G17" s="12"/>
      <c r="H17" s="12"/>
      <c r="I17" s="13"/>
      <c r="J17" s="15">
        <v>6</v>
      </c>
      <c r="K17" s="15"/>
      <c r="L17" s="28"/>
      <c r="M17" s="14"/>
      <c r="N17" s="14"/>
      <c r="O17" s="28"/>
    </row>
    <row r="18" spans="1:15">
      <c r="A18" s="15">
        <v>7</v>
      </c>
      <c r="B18" s="15"/>
      <c r="C18" s="29"/>
      <c r="D18" s="14"/>
      <c r="E18" s="15" t="s">
        <v>30</v>
      </c>
      <c r="F18" s="15" t="s">
        <v>31</v>
      </c>
      <c r="G18" s="15" t="s">
        <v>32</v>
      </c>
      <c r="H18" s="15" t="s">
        <v>33</v>
      </c>
      <c r="I18" s="15" t="s">
        <v>27</v>
      </c>
      <c r="J18" s="15">
        <v>7</v>
      </c>
      <c r="K18" s="15"/>
      <c r="L18" s="28"/>
      <c r="M18" s="14"/>
      <c r="N18" s="14"/>
      <c r="O18" s="28"/>
    </row>
    <row r="19" spans="1:15">
      <c r="A19" s="15">
        <v>8</v>
      </c>
      <c r="B19" s="23" t="s">
        <v>52</v>
      </c>
      <c r="C19" s="30">
        <f>C12+C13+C14+C15+C16+C17</f>
        <v>21.384</v>
      </c>
      <c r="D19" s="15">
        <v>1</v>
      </c>
      <c r="E19" s="23" t="s">
        <v>147</v>
      </c>
      <c r="F19" s="23"/>
      <c r="G19" s="25"/>
      <c r="H19" s="31">
        <v>1.55</v>
      </c>
      <c r="I19" s="26">
        <v>1.55</v>
      </c>
      <c r="J19" s="15">
        <v>8</v>
      </c>
      <c r="K19" s="15"/>
      <c r="L19" s="28"/>
      <c r="M19" s="14"/>
      <c r="N19" s="14"/>
      <c r="O19" s="28"/>
    </row>
    <row r="20" spans="1:15">
      <c r="A20" s="15">
        <v>9</v>
      </c>
      <c r="B20" s="15" t="s">
        <v>55</v>
      </c>
      <c r="C20" s="29"/>
      <c r="D20" s="15">
        <v>2</v>
      </c>
      <c r="E20" s="23" t="s">
        <v>148</v>
      </c>
      <c r="F20" s="14"/>
      <c r="G20" s="14"/>
      <c r="H20" s="28">
        <v>1.44</v>
      </c>
      <c r="I20" s="28">
        <v>1.44</v>
      </c>
      <c r="J20" s="15">
        <v>9</v>
      </c>
      <c r="K20" s="15"/>
      <c r="L20" s="28"/>
      <c r="M20" s="14"/>
      <c r="N20" s="14"/>
      <c r="O20" s="28"/>
    </row>
    <row r="21" spans="1:15">
      <c r="A21" s="15">
        <v>10</v>
      </c>
      <c r="B21" s="15" t="s">
        <v>58</v>
      </c>
      <c r="C21" s="33">
        <v>0.1</v>
      </c>
      <c r="D21" s="15">
        <v>3</v>
      </c>
      <c r="E21" s="14" t="s">
        <v>149</v>
      </c>
      <c r="F21" s="14"/>
      <c r="G21" s="14" t="s">
        <v>150</v>
      </c>
      <c r="H21" s="28">
        <v>1</v>
      </c>
      <c r="I21" s="28">
        <v>2</v>
      </c>
      <c r="J21" s="15">
        <v>10</v>
      </c>
      <c r="K21" s="15"/>
      <c r="L21" s="28"/>
      <c r="M21" s="14"/>
      <c r="N21" s="14"/>
      <c r="O21" s="28"/>
    </row>
    <row r="22" spans="1:15">
      <c r="A22" s="15"/>
      <c r="B22" s="15"/>
      <c r="C22" s="33"/>
      <c r="D22" s="15"/>
      <c r="E22" s="14" t="s">
        <v>151</v>
      </c>
      <c r="F22" s="14"/>
      <c r="G22" s="14"/>
      <c r="H22" s="28"/>
      <c r="I22" s="28">
        <v>4.52</v>
      </c>
      <c r="J22" s="15"/>
      <c r="K22" s="15"/>
      <c r="L22" s="28"/>
      <c r="M22" s="14"/>
      <c r="N22" s="14"/>
      <c r="O22" s="28"/>
    </row>
    <row r="23" spans="1:15">
      <c r="A23" s="15">
        <v>11</v>
      </c>
      <c r="B23" s="23" t="s">
        <v>59</v>
      </c>
      <c r="C23" s="33">
        <f>C19*3%</f>
        <v>0.64152</v>
      </c>
      <c r="D23" s="14"/>
      <c r="E23" s="23" t="s">
        <v>60</v>
      </c>
      <c r="F23" s="14"/>
      <c r="G23" s="14"/>
      <c r="H23" s="28"/>
      <c r="I23" s="74">
        <f>I19+I20+I21+I22</f>
        <v>9.51</v>
      </c>
      <c r="J23" s="14"/>
      <c r="K23" s="15" t="s">
        <v>61</v>
      </c>
      <c r="L23" s="28"/>
      <c r="M23" s="14"/>
      <c r="N23" s="14"/>
      <c r="O23" s="74">
        <f>O12</f>
        <v>0.1</v>
      </c>
    </row>
    <row r="24" spans="1:15">
      <c r="A24" s="15">
        <v>12</v>
      </c>
      <c r="B24" s="18" t="s">
        <v>62</v>
      </c>
      <c r="C24" s="33">
        <f>C19*3%</f>
        <v>0.64152</v>
      </c>
      <c r="D24" s="18" t="s">
        <v>19</v>
      </c>
      <c r="E24" s="34" t="s">
        <v>63</v>
      </c>
      <c r="F24" s="17"/>
      <c r="G24" s="17"/>
      <c r="H24" s="17"/>
      <c r="I24" s="22"/>
      <c r="J24" s="18" t="s">
        <v>19</v>
      </c>
      <c r="K24" s="21" t="s">
        <v>64</v>
      </c>
      <c r="L24" s="12"/>
      <c r="M24" s="12"/>
      <c r="N24" s="12"/>
      <c r="O24" s="13"/>
    </row>
    <row r="25" spans="1:15">
      <c r="A25" s="15">
        <v>13</v>
      </c>
      <c r="B25" s="35"/>
      <c r="C25" s="36"/>
      <c r="D25" s="37"/>
      <c r="E25" s="38" t="s">
        <v>65</v>
      </c>
      <c r="F25" s="39" t="s">
        <v>66</v>
      </c>
      <c r="G25" s="18" t="s">
        <v>67</v>
      </c>
      <c r="H25" s="18" t="s">
        <v>68</v>
      </c>
      <c r="I25" s="18" t="s">
        <v>27</v>
      </c>
      <c r="J25" s="37"/>
      <c r="K25" s="38" t="s">
        <v>69</v>
      </c>
      <c r="L25" s="18" t="s">
        <v>33</v>
      </c>
      <c r="M25" s="18" t="s">
        <v>70</v>
      </c>
      <c r="N25" s="18" t="s">
        <v>27</v>
      </c>
      <c r="O25" s="18" t="s">
        <v>71</v>
      </c>
    </row>
    <row r="26" spans="1:15">
      <c r="A26" s="15">
        <v>14</v>
      </c>
      <c r="B26" s="35"/>
      <c r="C26" s="36"/>
      <c r="D26" s="16"/>
      <c r="E26" s="16"/>
      <c r="F26" s="40" t="s">
        <v>72</v>
      </c>
      <c r="G26" s="16"/>
      <c r="H26" s="16"/>
      <c r="I26" s="16"/>
      <c r="J26" s="16"/>
      <c r="K26" s="16"/>
      <c r="L26" s="16"/>
      <c r="M26" s="16"/>
      <c r="N26" s="16"/>
      <c r="O26" s="16"/>
    </row>
    <row r="27" spans="1:15">
      <c r="A27" s="15">
        <v>15</v>
      </c>
      <c r="B27" s="23" t="s">
        <v>73</v>
      </c>
      <c r="C27" s="30">
        <f>C19+C20+C21+C23+C24</f>
        <v>22.76704</v>
      </c>
      <c r="D27" s="15">
        <v>1</v>
      </c>
      <c r="E27" s="23" t="s">
        <v>74</v>
      </c>
      <c r="F27" s="14"/>
      <c r="G27" s="14"/>
      <c r="H27" s="14"/>
      <c r="I27" s="75">
        <f>I28+I29+I30+I31</f>
        <v>6.095</v>
      </c>
      <c r="J27" s="15">
        <v>1</v>
      </c>
      <c r="K27" s="23" t="s">
        <v>135</v>
      </c>
      <c r="L27" s="31">
        <v>7000</v>
      </c>
      <c r="M27" s="25">
        <v>50000</v>
      </c>
      <c r="N27" s="76">
        <f t="shared" ref="N27:N29" si="0">L27/M27</f>
        <v>0.14</v>
      </c>
      <c r="O27" s="14"/>
    </row>
    <row r="28" spans="1:15">
      <c r="A28" s="15">
        <v>16</v>
      </c>
      <c r="B28" s="23" t="s">
        <v>76</v>
      </c>
      <c r="C28" s="33">
        <f>C27*5%</f>
        <v>1.138352</v>
      </c>
      <c r="D28" s="41" t="s">
        <v>77</v>
      </c>
      <c r="E28" s="42" t="s">
        <v>78</v>
      </c>
      <c r="F28" s="25">
        <v>25</v>
      </c>
      <c r="G28" s="25"/>
      <c r="H28" s="25">
        <v>0.09</v>
      </c>
      <c r="I28" s="31">
        <f t="shared" ref="I28:I32" si="1">F28*H28</f>
        <v>2.25</v>
      </c>
      <c r="J28" s="15">
        <v>2</v>
      </c>
      <c r="K28" s="23" t="s">
        <v>136</v>
      </c>
      <c r="L28" s="77">
        <v>5000</v>
      </c>
      <c r="M28" s="25">
        <v>50000</v>
      </c>
      <c r="N28" s="76">
        <f t="shared" si="0"/>
        <v>0.1</v>
      </c>
      <c r="O28" s="14"/>
    </row>
    <row r="29" spans="1:15">
      <c r="A29" s="15">
        <v>17</v>
      </c>
      <c r="B29" s="23" t="s">
        <v>80</v>
      </c>
      <c r="C29" s="30">
        <f>C27+C28</f>
        <v>23.905392</v>
      </c>
      <c r="D29" s="43"/>
      <c r="E29" s="23" t="s">
        <v>137</v>
      </c>
      <c r="F29" s="25"/>
      <c r="G29" s="25"/>
      <c r="H29" s="25"/>
      <c r="I29" s="31">
        <v>3.5</v>
      </c>
      <c r="J29" s="15">
        <v>3</v>
      </c>
      <c r="K29" s="23" t="s">
        <v>138</v>
      </c>
      <c r="L29" s="31">
        <v>8000</v>
      </c>
      <c r="M29" s="25">
        <v>50000</v>
      </c>
      <c r="N29" s="76">
        <f t="shared" si="0"/>
        <v>0.16</v>
      </c>
      <c r="O29" s="14"/>
    </row>
    <row r="30" spans="1:15">
      <c r="A30" s="15">
        <v>18</v>
      </c>
      <c r="B30" s="23" t="s">
        <v>83</v>
      </c>
      <c r="C30" s="29">
        <f>C29*0.13</f>
        <v>3.10770096</v>
      </c>
      <c r="D30" s="43"/>
      <c r="E30" s="15" t="s">
        <v>139</v>
      </c>
      <c r="F30" s="14"/>
      <c r="G30" s="14"/>
      <c r="H30" s="14"/>
      <c r="I30" s="31">
        <v>0.3</v>
      </c>
      <c r="J30" s="15">
        <v>4</v>
      </c>
      <c r="K30" s="23"/>
      <c r="L30" s="28"/>
      <c r="M30" s="14"/>
      <c r="N30" s="28"/>
      <c r="O30" s="14"/>
    </row>
    <row r="31" spans="1:15">
      <c r="A31" s="15">
        <v>19</v>
      </c>
      <c r="B31" s="15" t="s">
        <v>25</v>
      </c>
      <c r="C31" s="24">
        <f>C29+C30</f>
        <v>27.01309296</v>
      </c>
      <c r="D31" s="44"/>
      <c r="E31" s="15" t="s">
        <v>85</v>
      </c>
      <c r="F31" s="14">
        <v>15</v>
      </c>
      <c r="G31" s="14"/>
      <c r="H31" s="14">
        <v>0.003</v>
      </c>
      <c r="I31" s="31">
        <f t="shared" si="1"/>
        <v>0.045</v>
      </c>
      <c r="J31" s="14"/>
      <c r="K31" s="15"/>
      <c r="L31" s="28"/>
      <c r="M31" s="14"/>
      <c r="N31" s="28"/>
      <c r="O31" s="14"/>
    </row>
    <row r="32" spans="1:15">
      <c r="A32" s="45"/>
      <c r="B32" s="35"/>
      <c r="C32" s="28"/>
      <c r="D32" s="15">
        <v>2</v>
      </c>
      <c r="E32" s="15" t="s">
        <v>48</v>
      </c>
      <c r="F32" s="25">
        <v>10</v>
      </c>
      <c r="G32" s="25"/>
      <c r="H32" s="25">
        <v>0.1</v>
      </c>
      <c r="I32" s="31">
        <f t="shared" si="1"/>
        <v>1</v>
      </c>
      <c r="J32" s="14"/>
      <c r="K32" s="15"/>
      <c r="L32" s="28"/>
      <c r="M32" s="14"/>
      <c r="N32" s="28"/>
      <c r="O32" s="14"/>
    </row>
    <row r="33" spans="1:15">
      <c r="A33" s="45"/>
      <c r="B33" s="35"/>
      <c r="C33" s="28"/>
      <c r="D33" s="15">
        <v>3</v>
      </c>
      <c r="E33" s="14"/>
      <c r="F33" s="14"/>
      <c r="G33" s="14"/>
      <c r="H33" s="14"/>
      <c r="I33" s="28"/>
      <c r="J33" s="14"/>
      <c r="K33" s="15"/>
      <c r="L33" s="28"/>
      <c r="M33" s="14"/>
      <c r="N33" s="28"/>
      <c r="O33" s="14"/>
    </row>
    <row r="34" spans="1:15">
      <c r="A34" s="45"/>
      <c r="B34" s="35"/>
      <c r="C34" s="28"/>
      <c r="D34" s="15"/>
      <c r="E34" s="14"/>
      <c r="F34" s="14"/>
      <c r="G34" s="14"/>
      <c r="H34" s="14"/>
      <c r="I34" s="28"/>
      <c r="J34" s="14"/>
      <c r="K34" s="15"/>
      <c r="L34" s="28"/>
      <c r="M34" s="14"/>
      <c r="N34" s="28"/>
      <c r="O34" s="14"/>
    </row>
    <row r="35" spans="1:15">
      <c r="A35" s="14"/>
      <c r="B35" s="15"/>
      <c r="C35" s="14"/>
      <c r="D35" s="14"/>
      <c r="E35" s="23" t="s">
        <v>60</v>
      </c>
      <c r="F35" s="14"/>
      <c r="G35" s="14"/>
      <c r="H35" s="14"/>
      <c r="I35" s="74">
        <f>I32</f>
        <v>1</v>
      </c>
      <c r="J35" s="14"/>
      <c r="K35" s="23" t="s">
        <v>60</v>
      </c>
      <c r="L35" s="28"/>
      <c r="M35" s="14"/>
      <c r="N35" s="74">
        <f>N27+N28+N29+N30+N31+N32+N33+N34</f>
        <v>0.4</v>
      </c>
      <c r="O35" s="14"/>
    </row>
    <row r="36" spans="1:15">
      <c r="A36" s="46" t="s">
        <v>86</v>
      </c>
      <c r="B36" s="47"/>
      <c r="C36" s="46"/>
      <c r="D36" s="46"/>
      <c r="E36" s="46"/>
      <c r="F36" s="46"/>
      <c r="G36" s="46"/>
      <c r="H36" s="46"/>
      <c r="I36" s="46"/>
      <c r="J36" s="46"/>
      <c r="K36" s="78"/>
      <c r="L36" s="79"/>
      <c r="M36" s="79"/>
      <c r="N36" s="79"/>
      <c r="O36" s="79"/>
    </row>
    <row r="37" spans="1:15">
      <c r="A37" s="48" t="s">
        <v>87</v>
      </c>
      <c r="B37" s="47"/>
      <c r="C37" s="46"/>
      <c r="D37" s="46"/>
      <c r="E37" s="46"/>
      <c r="F37" s="46"/>
      <c r="G37" s="46"/>
      <c r="H37" s="49"/>
      <c r="I37" s="46"/>
      <c r="J37" s="46"/>
      <c r="K37" s="78"/>
      <c r="L37" s="79"/>
      <c r="M37" s="79"/>
      <c r="N37" s="79"/>
      <c r="O37" s="79"/>
    </row>
    <row r="38" spans="1:15">
      <c r="A38" s="48" t="s">
        <v>88</v>
      </c>
      <c r="B38" s="47"/>
      <c r="C38" s="46"/>
      <c r="D38" s="46"/>
      <c r="E38" s="46"/>
      <c r="F38" s="46"/>
      <c r="G38" s="46"/>
      <c r="H38" s="46"/>
      <c r="I38" s="46"/>
      <c r="J38" s="46"/>
      <c r="K38" s="78"/>
      <c r="L38" s="79"/>
      <c r="M38" s="79"/>
      <c r="N38" s="79"/>
      <c r="O38" s="79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4:I24"/>
    <mergeCell ref="K24:O24"/>
    <mergeCell ref="A10:A11"/>
    <mergeCell ref="B10:B11"/>
    <mergeCell ref="C10:C11"/>
    <mergeCell ref="D10:D11"/>
    <mergeCell ref="D24:D26"/>
    <mergeCell ref="D28:D31"/>
    <mergeCell ref="E25:E26"/>
    <mergeCell ref="G25:G26"/>
    <mergeCell ref="H25:H26"/>
    <mergeCell ref="I25:I26"/>
    <mergeCell ref="J10:J11"/>
    <mergeCell ref="J24:J26"/>
    <mergeCell ref="K25:K26"/>
    <mergeCell ref="L25:L26"/>
    <mergeCell ref="M25:M26"/>
    <mergeCell ref="N25:N26"/>
    <mergeCell ref="O25:O26"/>
    <mergeCell ref="A1:H4"/>
  </mergeCells>
  <pageMargins left="0.700694444444445" right="0.700694444444445" top="0.629861111111111" bottom="0.751388888888889" header="0.298611111111111" footer="0.298611111111111"/>
  <pageSetup paperSize="9" scale="98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C28" sqref="C28"/>
    </sheetView>
  </sheetViews>
  <sheetFormatPr defaultColWidth="9" defaultRowHeight="13.5"/>
  <cols>
    <col min="3" max="3" width="9.375"/>
    <col min="5" max="5" width="11.875" customWidth="1"/>
    <col min="12" max="12" width="9.375"/>
    <col min="13" max="13" width="13.25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50" t="s">
        <v>1</v>
      </c>
      <c r="J1" s="51"/>
      <c r="K1" s="51"/>
      <c r="L1" s="51"/>
      <c r="M1" s="51"/>
      <c r="N1" s="51"/>
      <c r="O1" s="52"/>
    </row>
    <row r="2" spans="1:15">
      <c r="A2" s="4"/>
      <c r="B2" s="5"/>
      <c r="C2" s="5"/>
      <c r="D2" s="5"/>
      <c r="E2" s="5"/>
      <c r="F2" s="5"/>
      <c r="G2" s="5"/>
      <c r="H2" s="6"/>
      <c r="I2" s="53" t="s">
        <v>2</v>
      </c>
      <c r="J2" s="54" t="s">
        <v>3</v>
      </c>
      <c r="K2" s="55"/>
      <c r="L2" s="55"/>
      <c r="M2" s="55"/>
      <c r="N2" s="55"/>
      <c r="O2" s="56"/>
    </row>
    <row r="3" spans="1:15">
      <c r="A3" s="4"/>
      <c r="B3" s="5"/>
      <c r="C3" s="5"/>
      <c r="D3" s="5"/>
      <c r="E3" s="5"/>
      <c r="F3" s="5"/>
      <c r="G3" s="5"/>
      <c r="H3" s="6"/>
      <c r="I3" s="53" t="s">
        <v>4</v>
      </c>
      <c r="J3" s="54" t="s">
        <v>5</v>
      </c>
      <c r="K3" s="55"/>
      <c r="L3" s="55"/>
      <c r="M3" s="55"/>
      <c r="N3" s="55"/>
      <c r="O3" s="56"/>
    </row>
    <row r="4" spans="1:15">
      <c r="A4" s="7"/>
      <c r="B4" s="8"/>
      <c r="C4" s="8"/>
      <c r="D4" s="8"/>
      <c r="E4" s="8"/>
      <c r="F4" s="8"/>
      <c r="G4" s="8"/>
      <c r="H4" s="9"/>
      <c r="I4" s="53" t="s">
        <v>6</v>
      </c>
      <c r="J4" s="57" t="s">
        <v>7</v>
      </c>
      <c r="K4" s="57"/>
      <c r="L4" s="53" t="s">
        <v>8</v>
      </c>
      <c r="M4" s="58">
        <v>13313276238</v>
      </c>
      <c r="N4" s="59"/>
      <c r="O4" s="60"/>
    </row>
    <row r="5" spans="1:15">
      <c r="A5" s="10"/>
      <c r="B5" s="10"/>
      <c r="C5" s="11"/>
      <c r="D5" s="12"/>
      <c r="E5" s="13"/>
      <c r="F5" s="11"/>
      <c r="G5" s="13"/>
      <c r="H5" s="11"/>
      <c r="I5" s="13"/>
      <c r="J5" s="61"/>
      <c r="K5" s="62" t="s">
        <v>9</v>
      </c>
      <c r="L5" s="63">
        <v>44343</v>
      </c>
      <c r="M5" s="62"/>
      <c r="N5" s="15" t="s">
        <v>10</v>
      </c>
      <c r="O5" s="32" t="s">
        <v>11</v>
      </c>
    </row>
    <row r="6" spans="1:15">
      <c r="A6" s="14"/>
      <c r="B6" s="15"/>
      <c r="C6" s="11"/>
      <c r="D6" s="12"/>
      <c r="E6" s="13"/>
      <c r="F6" s="11"/>
      <c r="G6" s="13"/>
      <c r="H6" s="11"/>
      <c r="I6" s="13"/>
      <c r="J6" s="61"/>
      <c r="K6" s="13" t="s">
        <v>12</v>
      </c>
      <c r="L6" s="21" t="s">
        <v>152</v>
      </c>
      <c r="M6" s="62"/>
      <c r="N6" s="23" t="s">
        <v>14</v>
      </c>
      <c r="O6" s="14"/>
    </row>
    <row r="7" spans="1:15">
      <c r="A7" s="14"/>
      <c r="B7" s="15"/>
      <c r="C7" s="11"/>
      <c r="D7" s="12"/>
      <c r="E7" s="13"/>
      <c r="F7" s="11"/>
      <c r="G7" s="13"/>
      <c r="H7" s="11"/>
      <c r="I7" s="13"/>
      <c r="J7" s="61"/>
      <c r="K7" s="23" t="s">
        <v>15</v>
      </c>
      <c r="L7" s="64" t="s">
        <v>153</v>
      </c>
      <c r="M7" s="65"/>
      <c r="N7" s="23" t="s">
        <v>17</v>
      </c>
      <c r="O7" s="66" t="s">
        <v>154</v>
      </c>
    </row>
    <row r="8" spans="1:15">
      <c r="A8" s="15" t="s">
        <v>19</v>
      </c>
      <c r="B8" s="15" t="s">
        <v>20</v>
      </c>
      <c r="C8" s="16" t="s">
        <v>21</v>
      </c>
      <c r="D8" s="16"/>
      <c r="E8" s="16"/>
      <c r="F8" s="11" t="s">
        <v>22</v>
      </c>
      <c r="G8" s="13"/>
      <c r="H8" s="17" t="s">
        <v>23</v>
      </c>
      <c r="I8" s="22"/>
      <c r="J8" s="67"/>
      <c r="K8" s="18" t="s">
        <v>24</v>
      </c>
      <c r="L8" s="11"/>
      <c r="M8" s="13"/>
      <c r="N8" s="23" t="s">
        <v>25</v>
      </c>
      <c r="O8" s="68"/>
    </row>
    <row r="9" spans="1:15">
      <c r="A9" s="12"/>
      <c r="B9" s="12"/>
      <c r="C9" s="12"/>
      <c r="D9" s="12"/>
      <c r="E9" s="12"/>
      <c r="F9" s="17"/>
      <c r="G9" s="17"/>
      <c r="H9" s="17"/>
      <c r="I9" s="12"/>
      <c r="J9" s="69"/>
      <c r="K9" s="12"/>
      <c r="L9" s="12"/>
      <c r="M9" s="12"/>
      <c r="N9" s="12"/>
      <c r="O9" s="70"/>
    </row>
    <row r="10" spans="1:15">
      <c r="A10" s="18" t="s">
        <v>19</v>
      </c>
      <c r="B10" s="19" t="s">
        <v>26</v>
      </c>
      <c r="C10" s="20" t="s">
        <v>27</v>
      </c>
      <c r="D10" s="20" t="s">
        <v>19</v>
      </c>
      <c r="E10" s="21" t="s">
        <v>28</v>
      </c>
      <c r="F10" s="12"/>
      <c r="G10" s="12"/>
      <c r="H10" s="12"/>
      <c r="I10" s="13"/>
      <c r="J10" s="20" t="s">
        <v>19</v>
      </c>
      <c r="K10" s="21" t="s">
        <v>29</v>
      </c>
      <c r="L10" s="12"/>
      <c r="M10" s="12"/>
      <c r="N10" s="12"/>
      <c r="O10" s="13"/>
    </row>
    <row r="11" spans="1:15">
      <c r="A11" s="16"/>
      <c r="B11" s="22"/>
      <c r="C11" s="22"/>
      <c r="D11" s="22"/>
      <c r="E11" s="15" t="s">
        <v>30</v>
      </c>
      <c r="F11" s="15" t="s">
        <v>31</v>
      </c>
      <c r="G11" s="15" t="s">
        <v>32</v>
      </c>
      <c r="H11" s="15" t="s">
        <v>33</v>
      </c>
      <c r="I11" s="15" t="s">
        <v>27</v>
      </c>
      <c r="J11" s="16"/>
      <c r="K11" s="23" t="s">
        <v>34</v>
      </c>
      <c r="L11" s="23" t="s">
        <v>35</v>
      </c>
      <c r="M11" s="15" t="s">
        <v>31</v>
      </c>
      <c r="N11" s="15" t="s">
        <v>36</v>
      </c>
      <c r="O11" s="15" t="s">
        <v>27</v>
      </c>
    </row>
    <row r="12" spans="1:15">
      <c r="A12" s="15">
        <v>1</v>
      </c>
      <c r="B12" s="23" t="s">
        <v>37</v>
      </c>
      <c r="C12" s="24">
        <f>I12</f>
        <v>0.2059</v>
      </c>
      <c r="D12" s="15">
        <v>1</v>
      </c>
      <c r="E12" s="23" t="s">
        <v>155</v>
      </c>
      <c r="F12" s="23" t="s">
        <v>39</v>
      </c>
      <c r="G12" s="25">
        <v>0.029</v>
      </c>
      <c r="H12" s="26">
        <v>7.1</v>
      </c>
      <c r="I12" s="26">
        <f>G12*H12</f>
        <v>0.2059</v>
      </c>
      <c r="J12" s="15">
        <v>1</v>
      </c>
      <c r="K12" s="23" t="s">
        <v>40</v>
      </c>
      <c r="L12" s="71">
        <v>1</v>
      </c>
      <c r="M12" s="23" t="s">
        <v>41</v>
      </c>
      <c r="N12" s="23">
        <v>0.008</v>
      </c>
      <c r="O12" s="72">
        <f>L12*N12</f>
        <v>0.008</v>
      </c>
    </row>
    <row r="13" spans="1:15">
      <c r="A13" s="15">
        <v>2</v>
      </c>
      <c r="B13" s="15" t="s">
        <v>42</v>
      </c>
      <c r="C13" s="24">
        <f>I22</f>
        <v>0</v>
      </c>
      <c r="D13" s="15">
        <v>2</v>
      </c>
      <c r="E13" s="14"/>
      <c r="F13" s="14"/>
      <c r="G13" s="14"/>
      <c r="H13" s="27"/>
      <c r="I13" s="27"/>
      <c r="J13" s="15">
        <v>2</v>
      </c>
      <c r="K13" s="23" t="s">
        <v>43</v>
      </c>
      <c r="L13" s="73"/>
      <c r="M13" s="15"/>
      <c r="N13" s="15"/>
      <c r="O13" s="73"/>
    </row>
    <row r="14" spans="1:15">
      <c r="A14" s="15">
        <v>3</v>
      </c>
      <c r="B14" s="15" t="s">
        <v>44</v>
      </c>
      <c r="C14" s="24">
        <f>O22</f>
        <v>0.008</v>
      </c>
      <c r="D14" s="15">
        <v>3</v>
      </c>
      <c r="E14" s="14"/>
      <c r="F14" s="14"/>
      <c r="G14" s="14"/>
      <c r="H14" s="28"/>
      <c r="I14" s="28"/>
      <c r="J14" s="15">
        <v>3</v>
      </c>
      <c r="K14" s="15" t="s">
        <v>45</v>
      </c>
      <c r="L14" s="73"/>
      <c r="M14" s="15"/>
      <c r="N14" s="15"/>
      <c r="O14" s="73"/>
    </row>
    <row r="15" spans="1:15">
      <c r="A15" s="15">
        <v>4</v>
      </c>
      <c r="B15" s="23" t="s">
        <v>46</v>
      </c>
      <c r="C15" s="24">
        <f>I26</f>
        <v>0.29</v>
      </c>
      <c r="D15" s="15">
        <v>4</v>
      </c>
      <c r="E15" s="14"/>
      <c r="F15" s="14"/>
      <c r="G15" s="14"/>
      <c r="H15" s="28"/>
      <c r="I15" s="28"/>
      <c r="J15" s="15">
        <v>4</v>
      </c>
      <c r="K15" s="15" t="s">
        <v>47</v>
      </c>
      <c r="L15" s="73"/>
      <c r="M15" s="15"/>
      <c r="N15" s="15"/>
      <c r="O15" s="73"/>
    </row>
    <row r="16" spans="1:15">
      <c r="A16" s="15">
        <v>5</v>
      </c>
      <c r="B16" s="15" t="s">
        <v>48</v>
      </c>
      <c r="C16" s="24">
        <f>I34</f>
        <v>0.08</v>
      </c>
      <c r="D16" s="15">
        <v>5</v>
      </c>
      <c r="E16" s="14"/>
      <c r="F16" s="14"/>
      <c r="G16" s="14"/>
      <c r="H16" s="28"/>
      <c r="I16" s="28"/>
      <c r="J16" s="15">
        <v>5</v>
      </c>
      <c r="K16" s="23" t="s">
        <v>49</v>
      </c>
      <c r="L16" s="73"/>
      <c r="M16" s="15"/>
      <c r="N16" s="15"/>
      <c r="O16" s="73"/>
    </row>
    <row r="17" spans="1:15">
      <c r="A17" s="15">
        <v>6</v>
      </c>
      <c r="B17" s="15" t="s">
        <v>50</v>
      </c>
      <c r="C17" s="24">
        <f>N34</f>
        <v>0</v>
      </c>
      <c r="D17" s="14"/>
      <c r="E17" s="11" t="s">
        <v>51</v>
      </c>
      <c r="F17" s="12"/>
      <c r="G17" s="12"/>
      <c r="H17" s="12"/>
      <c r="I17" s="13"/>
      <c r="J17" s="15">
        <v>6</v>
      </c>
      <c r="K17" s="15"/>
      <c r="L17" s="28"/>
      <c r="M17" s="14"/>
      <c r="N17" s="14"/>
      <c r="O17" s="28"/>
    </row>
    <row r="18" spans="1:15">
      <c r="A18" s="15">
        <v>7</v>
      </c>
      <c r="B18" s="15"/>
      <c r="C18" s="29"/>
      <c r="D18" s="14"/>
      <c r="E18" s="15" t="s">
        <v>30</v>
      </c>
      <c r="F18" s="15" t="s">
        <v>31</v>
      </c>
      <c r="G18" s="15" t="s">
        <v>32</v>
      </c>
      <c r="H18" s="15" t="s">
        <v>33</v>
      </c>
      <c r="I18" s="15" t="s">
        <v>27</v>
      </c>
      <c r="J18" s="15">
        <v>7</v>
      </c>
      <c r="K18" s="15"/>
      <c r="L18" s="28"/>
      <c r="M18" s="14"/>
      <c r="N18" s="14"/>
      <c r="O18" s="28"/>
    </row>
    <row r="19" spans="1:15">
      <c r="A19" s="15">
        <v>8</v>
      </c>
      <c r="B19" s="23" t="s">
        <v>52</v>
      </c>
      <c r="C19" s="30">
        <f>C12+C13+C14+C15+C16+C17</f>
        <v>0.5839</v>
      </c>
      <c r="D19" s="15">
        <v>1</v>
      </c>
      <c r="E19" s="23"/>
      <c r="F19" s="23"/>
      <c r="G19" s="25"/>
      <c r="H19" s="31"/>
      <c r="I19" s="26"/>
      <c r="J19" s="15">
        <v>8</v>
      </c>
      <c r="K19" s="15"/>
      <c r="L19" s="28"/>
      <c r="M19" s="14"/>
      <c r="N19" s="14"/>
      <c r="O19" s="28"/>
    </row>
    <row r="20" spans="1:15">
      <c r="A20" s="15">
        <v>9</v>
      </c>
      <c r="B20" s="15" t="s">
        <v>55</v>
      </c>
      <c r="C20" s="29"/>
      <c r="D20" s="15">
        <v>2</v>
      </c>
      <c r="E20" s="32"/>
      <c r="F20" s="14"/>
      <c r="G20" s="14"/>
      <c r="H20" s="28"/>
      <c r="I20" s="28"/>
      <c r="J20" s="15">
        <v>9</v>
      </c>
      <c r="K20" s="15"/>
      <c r="L20" s="28"/>
      <c r="M20" s="14"/>
      <c r="N20" s="14"/>
      <c r="O20" s="28"/>
    </row>
    <row r="21" spans="1:15">
      <c r="A21" s="15">
        <v>10</v>
      </c>
      <c r="B21" s="15" t="s">
        <v>58</v>
      </c>
      <c r="C21" s="33">
        <v>0.02</v>
      </c>
      <c r="D21" s="15">
        <v>3</v>
      </c>
      <c r="E21" s="14"/>
      <c r="F21" s="14"/>
      <c r="G21" s="14"/>
      <c r="H21" s="28"/>
      <c r="I21" s="28"/>
      <c r="J21" s="15">
        <v>10</v>
      </c>
      <c r="K21" s="15"/>
      <c r="L21" s="28"/>
      <c r="M21" s="14"/>
      <c r="N21" s="14"/>
      <c r="O21" s="28"/>
    </row>
    <row r="22" spans="1:15">
      <c r="A22" s="15">
        <v>11</v>
      </c>
      <c r="B22" s="23" t="s">
        <v>59</v>
      </c>
      <c r="C22" s="33">
        <f>C19*3%</f>
        <v>0.017517</v>
      </c>
      <c r="D22" s="14"/>
      <c r="E22" s="23" t="s">
        <v>60</v>
      </c>
      <c r="F22" s="14"/>
      <c r="G22" s="14"/>
      <c r="H22" s="28"/>
      <c r="I22" s="74">
        <f>I19+I20+I21</f>
        <v>0</v>
      </c>
      <c r="J22" s="14"/>
      <c r="K22" s="15" t="s">
        <v>61</v>
      </c>
      <c r="L22" s="28"/>
      <c r="M22" s="14"/>
      <c r="N22" s="14"/>
      <c r="O22" s="74">
        <f>O12</f>
        <v>0.008</v>
      </c>
    </row>
    <row r="23" spans="1:15">
      <c r="A23" s="15">
        <v>12</v>
      </c>
      <c r="B23" s="18" t="s">
        <v>62</v>
      </c>
      <c r="C23" s="33">
        <f>C19*3%</f>
        <v>0.017517</v>
      </c>
      <c r="D23" s="18" t="s">
        <v>19</v>
      </c>
      <c r="E23" s="34" t="s">
        <v>63</v>
      </c>
      <c r="F23" s="17"/>
      <c r="G23" s="17"/>
      <c r="H23" s="17"/>
      <c r="I23" s="22"/>
      <c r="J23" s="18" t="s">
        <v>19</v>
      </c>
      <c r="K23" s="21" t="s">
        <v>64</v>
      </c>
      <c r="L23" s="12"/>
      <c r="M23" s="12"/>
      <c r="N23" s="12"/>
      <c r="O23" s="13"/>
    </row>
    <row r="24" spans="1:15">
      <c r="A24" s="15">
        <v>13</v>
      </c>
      <c r="B24" s="35"/>
      <c r="C24" s="36"/>
      <c r="D24" s="37"/>
      <c r="E24" s="38" t="s">
        <v>65</v>
      </c>
      <c r="F24" s="39" t="s">
        <v>66</v>
      </c>
      <c r="G24" s="18" t="s">
        <v>67</v>
      </c>
      <c r="H24" s="18" t="s">
        <v>68</v>
      </c>
      <c r="I24" s="18" t="s">
        <v>27</v>
      </c>
      <c r="J24" s="37"/>
      <c r="K24" s="38" t="s">
        <v>69</v>
      </c>
      <c r="L24" s="18" t="s">
        <v>33</v>
      </c>
      <c r="M24" s="18" t="s">
        <v>70</v>
      </c>
      <c r="N24" s="18" t="s">
        <v>27</v>
      </c>
      <c r="O24" s="18" t="s">
        <v>71</v>
      </c>
    </row>
    <row r="25" spans="1:15">
      <c r="A25" s="15">
        <v>14</v>
      </c>
      <c r="B25" s="35"/>
      <c r="C25" s="36"/>
      <c r="D25" s="16"/>
      <c r="E25" s="16"/>
      <c r="F25" s="40" t="s">
        <v>72</v>
      </c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5">
        <v>15</v>
      </c>
      <c r="B26" s="23" t="s">
        <v>73</v>
      </c>
      <c r="C26" s="30">
        <f>C19+C20+C21+C22+C23</f>
        <v>0.638934</v>
      </c>
      <c r="D26" s="15">
        <v>1</v>
      </c>
      <c r="E26" s="23" t="s">
        <v>74</v>
      </c>
      <c r="F26" s="14"/>
      <c r="G26" s="14"/>
      <c r="H26" s="14"/>
      <c r="I26" s="75">
        <f>I27+I28+I29+I30</f>
        <v>0.29</v>
      </c>
      <c r="J26" s="15">
        <v>1</v>
      </c>
      <c r="K26" s="23"/>
      <c r="L26" s="31"/>
      <c r="M26" s="25"/>
      <c r="N26" s="76"/>
      <c r="O26" s="14"/>
    </row>
    <row r="27" spans="1:15">
      <c r="A27" s="15">
        <v>16</v>
      </c>
      <c r="B27" s="23" t="s">
        <v>76</v>
      </c>
      <c r="C27" s="33">
        <f>C26*5%</f>
        <v>0.0319467</v>
      </c>
      <c r="D27" s="41" t="s">
        <v>77</v>
      </c>
      <c r="E27" s="42" t="s">
        <v>78</v>
      </c>
      <c r="F27" s="25">
        <v>25</v>
      </c>
      <c r="G27" s="25"/>
      <c r="H27" s="25">
        <v>0.008</v>
      </c>
      <c r="I27" s="31">
        <f t="shared" ref="I27:I31" si="0">F27*H27</f>
        <v>0.2</v>
      </c>
      <c r="J27" s="15">
        <v>2</v>
      </c>
      <c r="K27" s="23"/>
      <c r="L27" s="77"/>
      <c r="M27" s="25"/>
      <c r="N27" s="76"/>
      <c r="O27" s="14"/>
    </row>
    <row r="28" spans="1:15">
      <c r="A28" s="15">
        <v>17</v>
      </c>
      <c r="B28" s="23" t="s">
        <v>80</v>
      </c>
      <c r="C28" s="30">
        <f>C26+C27</f>
        <v>0.6708807</v>
      </c>
      <c r="D28" s="43"/>
      <c r="E28" s="23" t="s">
        <v>81</v>
      </c>
      <c r="F28" s="25">
        <v>15</v>
      </c>
      <c r="G28" s="25"/>
      <c r="H28" s="25">
        <v>0.002</v>
      </c>
      <c r="I28" s="31">
        <f t="shared" si="0"/>
        <v>0.03</v>
      </c>
      <c r="J28" s="15">
        <v>3</v>
      </c>
      <c r="K28" s="23"/>
      <c r="L28" s="31"/>
      <c r="M28" s="25"/>
      <c r="N28" s="76"/>
      <c r="O28" s="14"/>
    </row>
    <row r="29" spans="1:15">
      <c r="A29" s="15">
        <v>18</v>
      </c>
      <c r="B29" s="23" t="s">
        <v>83</v>
      </c>
      <c r="C29" s="29">
        <f>C28*0.13</f>
        <v>0.087214491</v>
      </c>
      <c r="D29" s="43"/>
      <c r="E29" s="23" t="s">
        <v>156</v>
      </c>
      <c r="F29" s="25">
        <v>15</v>
      </c>
      <c r="G29" s="25"/>
      <c r="H29" s="25">
        <v>0.002</v>
      </c>
      <c r="I29" s="31">
        <f t="shared" si="0"/>
        <v>0.03</v>
      </c>
      <c r="J29" s="15">
        <v>4</v>
      </c>
      <c r="K29" s="23"/>
      <c r="L29" s="28"/>
      <c r="M29" s="14"/>
      <c r="N29" s="28"/>
      <c r="O29" s="14"/>
    </row>
    <row r="30" spans="1:15">
      <c r="A30" s="15">
        <v>19</v>
      </c>
      <c r="B30" s="15" t="s">
        <v>25</v>
      </c>
      <c r="C30" s="24">
        <f>C28+C29</f>
        <v>0.758095191</v>
      </c>
      <c r="D30" s="44"/>
      <c r="E30" s="15" t="s">
        <v>85</v>
      </c>
      <c r="F30" s="14">
        <v>15</v>
      </c>
      <c r="G30" s="14"/>
      <c r="H30" s="14">
        <v>0.002</v>
      </c>
      <c r="I30" s="31">
        <f t="shared" si="0"/>
        <v>0.03</v>
      </c>
      <c r="J30" s="14"/>
      <c r="K30" s="15"/>
      <c r="L30" s="28"/>
      <c r="M30" s="14"/>
      <c r="N30" s="28"/>
      <c r="O30" s="14"/>
    </row>
    <row r="31" spans="1:15">
      <c r="A31" s="45"/>
      <c r="B31" s="35"/>
      <c r="C31" s="28"/>
      <c r="D31" s="15">
        <v>2</v>
      </c>
      <c r="E31" s="15" t="s">
        <v>48</v>
      </c>
      <c r="F31" s="25">
        <v>10</v>
      </c>
      <c r="G31" s="25"/>
      <c r="H31" s="25">
        <v>0.008</v>
      </c>
      <c r="I31" s="31">
        <f t="shared" si="0"/>
        <v>0.08</v>
      </c>
      <c r="J31" s="14"/>
      <c r="K31" s="15"/>
      <c r="L31" s="28"/>
      <c r="M31" s="14"/>
      <c r="N31" s="28"/>
      <c r="O31" s="14"/>
    </row>
    <row r="32" spans="1:15">
      <c r="A32" s="45"/>
      <c r="B32" s="35"/>
      <c r="C32" s="28"/>
      <c r="D32" s="15">
        <v>3</v>
      </c>
      <c r="E32" s="14"/>
      <c r="F32" s="14"/>
      <c r="G32" s="14"/>
      <c r="H32" s="14"/>
      <c r="I32" s="28"/>
      <c r="J32" s="14"/>
      <c r="K32" s="15"/>
      <c r="L32" s="28"/>
      <c r="M32" s="14"/>
      <c r="N32" s="28"/>
      <c r="O32" s="14"/>
    </row>
    <row r="33" spans="1:15">
      <c r="A33" s="45"/>
      <c r="B33" s="35"/>
      <c r="C33" s="28"/>
      <c r="D33" s="15"/>
      <c r="E33" s="14"/>
      <c r="F33" s="14"/>
      <c r="G33" s="14"/>
      <c r="H33" s="14"/>
      <c r="I33" s="28"/>
      <c r="J33" s="14"/>
      <c r="K33" s="15"/>
      <c r="L33" s="28"/>
      <c r="M33" s="14"/>
      <c r="N33" s="28"/>
      <c r="O33" s="14"/>
    </row>
    <row r="34" spans="1:15">
      <c r="A34" s="14"/>
      <c r="B34" s="15"/>
      <c r="C34" s="14"/>
      <c r="D34" s="14"/>
      <c r="E34" s="23" t="s">
        <v>60</v>
      </c>
      <c r="F34" s="14"/>
      <c r="G34" s="14"/>
      <c r="H34" s="14"/>
      <c r="I34" s="74">
        <f>I31</f>
        <v>0.08</v>
      </c>
      <c r="J34" s="14"/>
      <c r="K34" s="23" t="s">
        <v>60</v>
      </c>
      <c r="L34" s="28"/>
      <c r="M34" s="14"/>
      <c r="N34" s="74">
        <f>N26+N27+N28+N29+N30+N31+N32+N33</f>
        <v>0</v>
      </c>
      <c r="O34" s="14"/>
    </row>
    <row r="35" spans="1:15">
      <c r="A35" s="46" t="s">
        <v>86</v>
      </c>
      <c r="B35" s="47"/>
      <c r="C35" s="46"/>
      <c r="D35" s="46"/>
      <c r="E35" s="46"/>
      <c r="F35" s="46"/>
      <c r="G35" s="46"/>
      <c r="H35" s="46"/>
      <c r="I35" s="46"/>
      <c r="J35" s="46"/>
      <c r="K35" s="78"/>
      <c r="L35" s="79"/>
      <c r="M35" s="79"/>
      <c r="N35" s="79"/>
      <c r="O35" s="79"/>
    </row>
    <row r="36" spans="1:15">
      <c r="A36" s="48" t="s">
        <v>87</v>
      </c>
      <c r="B36" s="47"/>
      <c r="C36" s="46"/>
      <c r="D36" s="46"/>
      <c r="E36" s="46"/>
      <c r="F36" s="46"/>
      <c r="G36" s="46"/>
      <c r="H36" s="49"/>
      <c r="I36" s="46"/>
      <c r="J36" s="46"/>
      <c r="K36" s="78"/>
      <c r="L36" s="79"/>
      <c r="M36" s="79"/>
      <c r="N36" s="79"/>
      <c r="O36" s="79"/>
    </row>
    <row r="37" spans="1:15">
      <c r="A37" s="48" t="s">
        <v>88</v>
      </c>
      <c r="B37" s="47"/>
      <c r="C37" s="46"/>
      <c r="D37" s="46"/>
      <c r="E37" s="46"/>
      <c r="F37" s="46"/>
      <c r="G37" s="46"/>
      <c r="H37" s="46"/>
      <c r="I37" s="46"/>
      <c r="J37" s="46"/>
      <c r="K37" s="78"/>
      <c r="L37" s="79"/>
      <c r="M37" s="79"/>
      <c r="N37" s="79"/>
      <c r="O37" s="79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8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C28" sqref="C28"/>
    </sheetView>
  </sheetViews>
  <sheetFormatPr defaultColWidth="9" defaultRowHeight="13.5"/>
  <cols>
    <col min="3" max="3" width="9.375"/>
    <col min="5" max="5" width="11.875" customWidth="1"/>
    <col min="12" max="12" width="9.375"/>
    <col min="13" max="13" width="13.25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50" t="s">
        <v>1</v>
      </c>
      <c r="J1" s="51"/>
      <c r="K1" s="51"/>
      <c r="L1" s="51"/>
      <c r="M1" s="51"/>
      <c r="N1" s="51"/>
      <c r="O1" s="52"/>
    </row>
    <row r="2" spans="1:15">
      <c r="A2" s="4"/>
      <c r="B2" s="5"/>
      <c r="C2" s="5"/>
      <c r="D2" s="5"/>
      <c r="E2" s="5"/>
      <c r="F2" s="5"/>
      <c r="G2" s="5"/>
      <c r="H2" s="6"/>
      <c r="I2" s="53" t="s">
        <v>2</v>
      </c>
      <c r="J2" s="54" t="s">
        <v>3</v>
      </c>
      <c r="K2" s="55"/>
      <c r="L2" s="55"/>
      <c r="M2" s="55"/>
      <c r="N2" s="55"/>
      <c r="O2" s="56"/>
    </row>
    <row r="3" spans="1:15">
      <c r="A3" s="4"/>
      <c r="B3" s="5"/>
      <c r="C3" s="5"/>
      <c r="D3" s="5"/>
      <c r="E3" s="5"/>
      <c r="F3" s="5"/>
      <c r="G3" s="5"/>
      <c r="H3" s="6"/>
      <c r="I3" s="53" t="s">
        <v>4</v>
      </c>
      <c r="J3" s="54" t="s">
        <v>5</v>
      </c>
      <c r="K3" s="55"/>
      <c r="L3" s="55"/>
      <c r="M3" s="55"/>
      <c r="N3" s="55"/>
      <c r="O3" s="56"/>
    </row>
    <row r="4" spans="1:15">
      <c r="A4" s="7"/>
      <c r="B4" s="8"/>
      <c r="C4" s="8"/>
      <c r="D4" s="8"/>
      <c r="E4" s="8"/>
      <c r="F4" s="8"/>
      <c r="G4" s="8"/>
      <c r="H4" s="9"/>
      <c r="I4" s="53" t="s">
        <v>6</v>
      </c>
      <c r="J4" s="57" t="s">
        <v>7</v>
      </c>
      <c r="K4" s="57"/>
      <c r="L4" s="53" t="s">
        <v>8</v>
      </c>
      <c r="M4" s="58">
        <v>13313276238</v>
      </c>
      <c r="N4" s="59"/>
      <c r="O4" s="60"/>
    </row>
    <row r="5" spans="1:15">
      <c r="A5" s="10"/>
      <c r="B5" s="10"/>
      <c r="C5" s="11"/>
      <c r="D5" s="12"/>
      <c r="E5" s="13"/>
      <c r="F5" s="11"/>
      <c r="G5" s="13"/>
      <c r="H5" s="11"/>
      <c r="I5" s="13"/>
      <c r="J5" s="61"/>
      <c r="K5" s="62" t="s">
        <v>9</v>
      </c>
      <c r="L5" s="63">
        <v>44343</v>
      </c>
      <c r="M5" s="62"/>
      <c r="N5" s="15" t="s">
        <v>10</v>
      </c>
      <c r="O5" s="32" t="s">
        <v>11</v>
      </c>
    </row>
    <row r="6" spans="1:15">
      <c r="A6" s="14"/>
      <c r="B6" s="15"/>
      <c r="C6" s="11"/>
      <c r="D6" s="12"/>
      <c r="E6" s="13"/>
      <c r="F6" s="11"/>
      <c r="G6" s="13"/>
      <c r="H6" s="11"/>
      <c r="I6" s="13"/>
      <c r="J6" s="61"/>
      <c r="K6" s="13" t="s">
        <v>12</v>
      </c>
      <c r="L6" s="21" t="s">
        <v>157</v>
      </c>
      <c r="M6" s="62"/>
      <c r="N6" s="23" t="s">
        <v>14</v>
      </c>
      <c r="O6" s="14"/>
    </row>
    <row r="7" spans="1:15">
      <c r="A7" s="14"/>
      <c r="B7" s="15"/>
      <c r="C7" s="11"/>
      <c r="D7" s="12"/>
      <c r="E7" s="13"/>
      <c r="F7" s="11"/>
      <c r="G7" s="13"/>
      <c r="H7" s="11"/>
      <c r="I7" s="13"/>
      <c r="J7" s="61"/>
      <c r="K7" s="23" t="s">
        <v>15</v>
      </c>
      <c r="L7" s="64" t="s">
        <v>158</v>
      </c>
      <c r="M7" s="65"/>
      <c r="N7" s="23" t="s">
        <v>17</v>
      </c>
      <c r="O7" s="66" t="s">
        <v>159</v>
      </c>
    </row>
    <row r="8" spans="1:15">
      <c r="A8" s="15" t="s">
        <v>19</v>
      </c>
      <c r="B8" s="15" t="s">
        <v>20</v>
      </c>
      <c r="C8" s="16" t="s">
        <v>21</v>
      </c>
      <c r="D8" s="16"/>
      <c r="E8" s="16"/>
      <c r="F8" s="11" t="s">
        <v>22</v>
      </c>
      <c r="G8" s="13"/>
      <c r="H8" s="17" t="s">
        <v>23</v>
      </c>
      <c r="I8" s="22"/>
      <c r="J8" s="67"/>
      <c r="K8" s="18" t="s">
        <v>24</v>
      </c>
      <c r="L8" s="11"/>
      <c r="M8" s="13"/>
      <c r="N8" s="23" t="s">
        <v>25</v>
      </c>
      <c r="O8" s="68"/>
    </row>
    <row r="9" spans="1:15">
      <c r="A9" s="12"/>
      <c r="B9" s="12"/>
      <c r="C9" s="12"/>
      <c r="D9" s="12"/>
      <c r="E9" s="12"/>
      <c r="F9" s="17"/>
      <c r="G9" s="17"/>
      <c r="H9" s="17"/>
      <c r="I9" s="12"/>
      <c r="J9" s="69"/>
      <c r="K9" s="12"/>
      <c r="L9" s="12"/>
      <c r="M9" s="12"/>
      <c r="N9" s="12"/>
      <c r="O9" s="70"/>
    </row>
    <row r="10" spans="1:15">
      <c r="A10" s="18" t="s">
        <v>19</v>
      </c>
      <c r="B10" s="19" t="s">
        <v>26</v>
      </c>
      <c r="C10" s="20" t="s">
        <v>27</v>
      </c>
      <c r="D10" s="20" t="s">
        <v>19</v>
      </c>
      <c r="E10" s="21" t="s">
        <v>28</v>
      </c>
      <c r="F10" s="12"/>
      <c r="G10" s="12"/>
      <c r="H10" s="12"/>
      <c r="I10" s="13"/>
      <c r="J10" s="20" t="s">
        <v>19</v>
      </c>
      <c r="K10" s="21" t="s">
        <v>29</v>
      </c>
      <c r="L10" s="12"/>
      <c r="M10" s="12"/>
      <c r="N10" s="12"/>
      <c r="O10" s="13"/>
    </row>
    <row r="11" spans="1:15">
      <c r="A11" s="16"/>
      <c r="B11" s="22"/>
      <c r="C11" s="22"/>
      <c r="D11" s="22"/>
      <c r="E11" s="15" t="s">
        <v>30</v>
      </c>
      <c r="F11" s="15" t="s">
        <v>31</v>
      </c>
      <c r="G11" s="15" t="s">
        <v>32</v>
      </c>
      <c r="H11" s="15" t="s">
        <v>33</v>
      </c>
      <c r="I11" s="15" t="s">
        <v>27</v>
      </c>
      <c r="J11" s="16"/>
      <c r="K11" s="23" t="s">
        <v>34</v>
      </c>
      <c r="L11" s="23" t="s">
        <v>35</v>
      </c>
      <c r="M11" s="15" t="s">
        <v>31</v>
      </c>
      <c r="N11" s="15" t="s">
        <v>36</v>
      </c>
      <c r="O11" s="15" t="s">
        <v>27</v>
      </c>
    </row>
    <row r="12" spans="1:15">
      <c r="A12" s="15">
        <v>1</v>
      </c>
      <c r="B12" s="23" t="s">
        <v>37</v>
      </c>
      <c r="C12" s="24">
        <f>I12</f>
        <v>0.319</v>
      </c>
      <c r="D12" s="15">
        <v>1</v>
      </c>
      <c r="E12" s="23" t="s">
        <v>122</v>
      </c>
      <c r="F12" s="23" t="s">
        <v>39</v>
      </c>
      <c r="G12" s="25">
        <v>0.058</v>
      </c>
      <c r="H12" s="26">
        <v>5.5</v>
      </c>
      <c r="I12" s="26">
        <f>G12*H12</f>
        <v>0.319</v>
      </c>
      <c r="J12" s="15">
        <v>1</v>
      </c>
      <c r="K12" s="23" t="s">
        <v>40</v>
      </c>
      <c r="L12" s="71">
        <v>1</v>
      </c>
      <c r="M12" s="23" t="s">
        <v>41</v>
      </c>
      <c r="N12" s="23">
        <v>0.01</v>
      </c>
      <c r="O12" s="72">
        <f>L12*N12</f>
        <v>0.01</v>
      </c>
    </row>
    <row r="13" spans="1:15">
      <c r="A13" s="15">
        <v>2</v>
      </c>
      <c r="B13" s="15" t="s">
        <v>42</v>
      </c>
      <c r="C13" s="24">
        <f>I22</f>
        <v>0.2</v>
      </c>
      <c r="D13" s="15">
        <v>2</v>
      </c>
      <c r="E13" s="14"/>
      <c r="F13" s="14"/>
      <c r="G13" s="14"/>
      <c r="H13" s="27"/>
      <c r="I13" s="27"/>
      <c r="J13" s="15">
        <v>2</v>
      </c>
      <c r="K13" s="23" t="s">
        <v>43</v>
      </c>
      <c r="L13" s="73"/>
      <c r="M13" s="15"/>
      <c r="N13" s="15"/>
      <c r="O13" s="73"/>
    </row>
    <row r="14" spans="1:15">
      <c r="A14" s="15">
        <v>3</v>
      </c>
      <c r="B14" s="15" t="s">
        <v>44</v>
      </c>
      <c r="C14" s="24">
        <f>O22</f>
        <v>0.01</v>
      </c>
      <c r="D14" s="15">
        <v>3</v>
      </c>
      <c r="E14" s="14"/>
      <c r="F14" s="14"/>
      <c r="G14" s="14"/>
      <c r="H14" s="28"/>
      <c r="I14" s="28"/>
      <c r="J14" s="15">
        <v>3</v>
      </c>
      <c r="K14" s="15" t="s">
        <v>45</v>
      </c>
      <c r="L14" s="73"/>
      <c r="M14" s="15"/>
      <c r="N14" s="15"/>
      <c r="O14" s="73"/>
    </row>
    <row r="15" spans="1:15">
      <c r="A15" s="15">
        <v>4</v>
      </c>
      <c r="B15" s="23" t="s">
        <v>46</v>
      </c>
      <c r="C15" s="24">
        <f>I26</f>
        <v>0.33</v>
      </c>
      <c r="D15" s="15">
        <v>4</v>
      </c>
      <c r="E15" s="14"/>
      <c r="F15" s="14"/>
      <c r="G15" s="14"/>
      <c r="H15" s="28"/>
      <c r="I15" s="28"/>
      <c r="J15" s="15">
        <v>4</v>
      </c>
      <c r="K15" s="15" t="s">
        <v>47</v>
      </c>
      <c r="L15" s="73"/>
      <c r="M15" s="15"/>
      <c r="N15" s="15"/>
      <c r="O15" s="73"/>
    </row>
    <row r="16" spans="1:15">
      <c r="A16" s="15">
        <v>5</v>
      </c>
      <c r="B16" s="15" t="s">
        <v>48</v>
      </c>
      <c r="C16" s="24">
        <f>I34</f>
        <v>0.1</v>
      </c>
      <c r="D16" s="15">
        <v>5</v>
      </c>
      <c r="E16" s="14"/>
      <c r="F16" s="14"/>
      <c r="G16" s="14"/>
      <c r="H16" s="28"/>
      <c r="I16" s="28"/>
      <c r="J16" s="15">
        <v>5</v>
      </c>
      <c r="K16" s="23" t="s">
        <v>49</v>
      </c>
      <c r="L16" s="73"/>
      <c r="M16" s="15"/>
      <c r="N16" s="15"/>
      <c r="O16" s="73"/>
    </row>
    <row r="17" spans="1:15">
      <c r="A17" s="15">
        <v>6</v>
      </c>
      <c r="B17" s="15" t="s">
        <v>50</v>
      </c>
      <c r="C17" s="24">
        <f>N34</f>
        <v>0.07</v>
      </c>
      <c r="D17" s="14"/>
      <c r="E17" s="11" t="s">
        <v>51</v>
      </c>
      <c r="F17" s="12"/>
      <c r="G17" s="12"/>
      <c r="H17" s="12"/>
      <c r="I17" s="13"/>
      <c r="J17" s="15">
        <v>6</v>
      </c>
      <c r="K17" s="15"/>
      <c r="L17" s="28"/>
      <c r="M17" s="14"/>
      <c r="N17" s="14"/>
      <c r="O17" s="28"/>
    </row>
    <row r="18" spans="1:15">
      <c r="A18" s="15">
        <v>7</v>
      </c>
      <c r="B18" s="15"/>
      <c r="C18" s="29"/>
      <c r="D18" s="14"/>
      <c r="E18" s="15" t="s">
        <v>30</v>
      </c>
      <c r="F18" s="15" t="s">
        <v>31</v>
      </c>
      <c r="G18" s="15" t="s">
        <v>32</v>
      </c>
      <c r="H18" s="15" t="s">
        <v>33</v>
      </c>
      <c r="I18" s="15" t="s">
        <v>27</v>
      </c>
      <c r="J18" s="15">
        <v>7</v>
      </c>
      <c r="K18" s="15"/>
      <c r="L18" s="28"/>
      <c r="M18" s="14"/>
      <c r="N18" s="14"/>
      <c r="O18" s="28"/>
    </row>
    <row r="19" spans="1:15">
      <c r="A19" s="15">
        <v>8</v>
      </c>
      <c r="B19" s="23" t="s">
        <v>52</v>
      </c>
      <c r="C19" s="30">
        <f>C12+C13+C14+C15+C16+C17</f>
        <v>1.029</v>
      </c>
      <c r="D19" s="15">
        <v>1</v>
      </c>
      <c r="E19" s="23" t="s">
        <v>151</v>
      </c>
      <c r="F19" s="23"/>
      <c r="G19" s="25"/>
      <c r="H19" s="31"/>
      <c r="I19" s="26">
        <v>0.2</v>
      </c>
      <c r="J19" s="15">
        <v>8</v>
      </c>
      <c r="K19" s="15"/>
      <c r="L19" s="28"/>
      <c r="M19" s="14"/>
      <c r="N19" s="14"/>
      <c r="O19" s="28"/>
    </row>
    <row r="20" spans="1:15">
      <c r="A20" s="15">
        <v>9</v>
      </c>
      <c r="B20" s="15" t="s">
        <v>55</v>
      </c>
      <c r="C20" s="29"/>
      <c r="D20" s="15">
        <v>2</v>
      </c>
      <c r="E20" s="32"/>
      <c r="F20" s="14"/>
      <c r="G20" s="14"/>
      <c r="H20" s="28"/>
      <c r="I20" s="28"/>
      <c r="J20" s="15">
        <v>9</v>
      </c>
      <c r="K20" s="15"/>
      <c r="L20" s="28"/>
      <c r="M20" s="14"/>
      <c r="N20" s="14"/>
      <c r="O20" s="28"/>
    </row>
    <row r="21" spans="1:15">
      <c r="A21" s="15">
        <v>10</v>
      </c>
      <c r="B21" s="15" t="s">
        <v>58</v>
      </c>
      <c r="C21" s="33">
        <v>0.03</v>
      </c>
      <c r="D21" s="15">
        <v>3</v>
      </c>
      <c r="E21" s="14"/>
      <c r="F21" s="14"/>
      <c r="G21" s="14"/>
      <c r="H21" s="28"/>
      <c r="I21" s="28"/>
      <c r="J21" s="15">
        <v>10</v>
      </c>
      <c r="K21" s="15"/>
      <c r="L21" s="28"/>
      <c r="M21" s="14"/>
      <c r="N21" s="14"/>
      <c r="O21" s="28"/>
    </row>
    <row r="22" spans="1:15">
      <c r="A22" s="15">
        <v>11</v>
      </c>
      <c r="B22" s="23" t="s">
        <v>59</v>
      </c>
      <c r="C22" s="33">
        <f>C19*3%</f>
        <v>0.03087</v>
      </c>
      <c r="D22" s="14"/>
      <c r="E22" s="23" t="s">
        <v>60</v>
      </c>
      <c r="F22" s="14"/>
      <c r="G22" s="14"/>
      <c r="H22" s="28"/>
      <c r="I22" s="74">
        <f>I19+I20+I21</f>
        <v>0.2</v>
      </c>
      <c r="J22" s="14"/>
      <c r="K22" s="15" t="s">
        <v>61</v>
      </c>
      <c r="L22" s="28"/>
      <c r="M22" s="14"/>
      <c r="N22" s="14"/>
      <c r="O22" s="74">
        <f>O12</f>
        <v>0.01</v>
      </c>
    </row>
    <row r="23" spans="1:15">
      <c r="A23" s="15">
        <v>12</v>
      </c>
      <c r="B23" s="18" t="s">
        <v>62</v>
      </c>
      <c r="C23" s="33">
        <f>C19*3%</f>
        <v>0.03087</v>
      </c>
      <c r="D23" s="18" t="s">
        <v>19</v>
      </c>
      <c r="E23" s="34" t="s">
        <v>63</v>
      </c>
      <c r="F23" s="17"/>
      <c r="G23" s="17"/>
      <c r="H23" s="17"/>
      <c r="I23" s="22"/>
      <c r="J23" s="18" t="s">
        <v>19</v>
      </c>
      <c r="K23" s="21" t="s">
        <v>64</v>
      </c>
      <c r="L23" s="12"/>
      <c r="M23" s="12"/>
      <c r="N23" s="12"/>
      <c r="O23" s="13"/>
    </row>
    <row r="24" spans="1:15">
      <c r="A24" s="15">
        <v>13</v>
      </c>
      <c r="B24" s="35"/>
      <c r="C24" s="36"/>
      <c r="D24" s="37"/>
      <c r="E24" s="38" t="s">
        <v>65</v>
      </c>
      <c r="F24" s="39" t="s">
        <v>66</v>
      </c>
      <c r="G24" s="18" t="s">
        <v>67</v>
      </c>
      <c r="H24" s="18" t="s">
        <v>68</v>
      </c>
      <c r="I24" s="18" t="s">
        <v>27</v>
      </c>
      <c r="J24" s="37"/>
      <c r="K24" s="38" t="s">
        <v>69</v>
      </c>
      <c r="L24" s="18" t="s">
        <v>33</v>
      </c>
      <c r="M24" s="18" t="s">
        <v>70</v>
      </c>
      <c r="N24" s="18" t="s">
        <v>27</v>
      </c>
      <c r="O24" s="18" t="s">
        <v>71</v>
      </c>
    </row>
    <row r="25" spans="1:15">
      <c r="A25" s="15">
        <v>14</v>
      </c>
      <c r="B25" s="35"/>
      <c r="C25" s="36"/>
      <c r="D25" s="16"/>
      <c r="E25" s="16"/>
      <c r="F25" s="40" t="s">
        <v>72</v>
      </c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5">
        <v>15</v>
      </c>
      <c r="B26" s="23" t="s">
        <v>73</v>
      </c>
      <c r="C26" s="30">
        <f>C19+C20+C21+C22+C23</f>
        <v>1.12074</v>
      </c>
      <c r="D26" s="15">
        <v>1</v>
      </c>
      <c r="E26" s="23" t="s">
        <v>74</v>
      </c>
      <c r="F26" s="14"/>
      <c r="G26" s="14"/>
      <c r="H26" s="14"/>
      <c r="I26" s="75">
        <f>I27+I28+I29+I30</f>
        <v>0.33</v>
      </c>
      <c r="J26" s="15">
        <v>1</v>
      </c>
      <c r="K26" s="23" t="s">
        <v>123</v>
      </c>
      <c r="L26" s="31">
        <v>1000</v>
      </c>
      <c r="M26" s="25">
        <v>50000</v>
      </c>
      <c r="N26" s="76">
        <f>L26/M26</f>
        <v>0.02</v>
      </c>
      <c r="O26" s="14"/>
    </row>
    <row r="27" spans="1:15">
      <c r="A27" s="15">
        <v>16</v>
      </c>
      <c r="B27" s="23" t="s">
        <v>76</v>
      </c>
      <c r="C27" s="33">
        <f>C26*5%</f>
        <v>0.056037</v>
      </c>
      <c r="D27" s="41" t="s">
        <v>77</v>
      </c>
      <c r="E27" s="42" t="s">
        <v>78</v>
      </c>
      <c r="F27" s="25">
        <v>25</v>
      </c>
      <c r="G27" s="25"/>
      <c r="H27" s="25">
        <v>0.006</v>
      </c>
      <c r="I27" s="31">
        <f t="shared" ref="I27:I31" si="0">F27*H27</f>
        <v>0.15</v>
      </c>
      <c r="J27" s="15">
        <v>2</v>
      </c>
      <c r="K27" s="23" t="s">
        <v>160</v>
      </c>
      <c r="L27" s="77">
        <v>2500</v>
      </c>
      <c r="M27" s="25">
        <v>50000</v>
      </c>
      <c r="N27" s="76">
        <f>L27/M27</f>
        <v>0.05</v>
      </c>
      <c r="O27" s="14"/>
    </row>
    <row r="28" spans="1:15">
      <c r="A28" s="15">
        <v>17</v>
      </c>
      <c r="B28" s="23" t="s">
        <v>80</v>
      </c>
      <c r="C28" s="30">
        <f>C26+C27</f>
        <v>1.176777</v>
      </c>
      <c r="D28" s="43"/>
      <c r="E28" s="23" t="s">
        <v>161</v>
      </c>
      <c r="F28" s="25">
        <v>25</v>
      </c>
      <c r="G28" s="25"/>
      <c r="H28" s="25">
        <v>0.006</v>
      </c>
      <c r="I28" s="31">
        <f t="shared" si="0"/>
        <v>0.15</v>
      </c>
      <c r="J28" s="15">
        <v>3</v>
      </c>
      <c r="K28" s="23"/>
      <c r="L28" s="31"/>
      <c r="M28" s="25"/>
      <c r="N28" s="76"/>
      <c r="O28" s="14"/>
    </row>
    <row r="29" spans="1:15">
      <c r="A29" s="15">
        <v>18</v>
      </c>
      <c r="B29" s="23" t="s">
        <v>83</v>
      </c>
      <c r="C29" s="29">
        <f>C28*0.13</f>
        <v>0.15298101</v>
      </c>
      <c r="D29" s="43"/>
      <c r="E29" s="23" t="s">
        <v>94</v>
      </c>
      <c r="F29" s="25">
        <v>15</v>
      </c>
      <c r="G29" s="25"/>
      <c r="H29" s="25">
        <v>0.001</v>
      </c>
      <c r="I29" s="31">
        <f t="shared" si="0"/>
        <v>0.015</v>
      </c>
      <c r="J29" s="15">
        <v>4</v>
      </c>
      <c r="K29" s="23"/>
      <c r="L29" s="28"/>
      <c r="M29" s="14"/>
      <c r="N29" s="28"/>
      <c r="O29" s="14"/>
    </row>
    <row r="30" spans="1:15">
      <c r="A30" s="15">
        <v>19</v>
      </c>
      <c r="B30" s="15" t="s">
        <v>25</v>
      </c>
      <c r="C30" s="24">
        <f>C28+C29</f>
        <v>1.32975801</v>
      </c>
      <c r="D30" s="44"/>
      <c r="E30" s="15" t="s">
        <v>95</v>
      </c>
      <c r="F30" s="14">
        <v>15</v>
      </c>
      <c r="G30" s="14"/>
      <c r="H30" s="14">
        <v>0.001</v>
      </c>
      <c r="I30" s="31">
        <f t="shared" si="0"/>
        <v>0.015</v>
      </c>
      <c r="J30" s="14"/>
      <c r="K30" s="15"/>
      <c r="L30" s="28"/>
      <c r="M30" s="14"/>
      <c r="N30" s="28"/>
      <c r="O30" s="14"/>
    </row>
    <row r="31" spans="1:15">
      <c r="A31" s="45"/>
      <c r="B31" s="35"/>
      <c r="C31" s="28"/>
      <c r="D31" s="15">
        <v>2</v>
      </c>
      <c r="E31" s="15" t="s">
        <v>48</v>
      </c>
      <c r="F31" s="25">
        <v>10</v>
      </c>
      <c r="G31" s="25"/>
      <c r="H31" s="25">
        <v>0.01</v>
      </c>
      <c r="I31" s="31">
        <f t="shared" si="0"/>
        <v>0.1</v>
      </c>
      <c r="J31" s="14"/>
      <c r="K31" s="15"/>
      <c r="L31" s="28"/>
      <c r="M31" s="14"/>
      <c r="N31" s="28"/>
      <c r="O31" s="14"/>
    </row>
    <row r="32" spans="1:15">
      <c r="A32" s="45"/>
      <c r="B32" s="35"/>
      <c r="C32" s="28"/>
      <c r="D32" s="15">
        <v>3</v>
      </c>
      <c r="E32" s="14"/>
      <c r="F32" s="14"/>
      <c r="G32" s="14"/>
      <c r="H32" s="14"/>
      <c r="I32" s="28"/>
      <c r="J32" s="14"/>
      <c r="K32" s="15"/>
      <c r="L32" s="28"/>
      <c r="M32" s="14"/>
      <c r="N32" s="28"/>
      <c r="O32" s="14"/>
    </row>
    <row r="33" spans="1:15">
      <c r="A33" s="45"/>
      <c r="B33" s="35"/>
      <c r="C33" s="28"/>
      <c r="D33" s="15"/>
      <c r="E33" s="14"/>
      <c r="F33" s="14"/>
      <c r="G33" s="14"/>
      <c r="H33" s="14"/>
      <c r="I33" s="28"/>
      <c r="J33" s="14"/>
      <c r="K33" s="15"/>
      <c r="L33" s="28"/>
      <c r="M33" s="14"/>
      <c r="N33" s="28"/>
      <c r="O33" s="14"/>
    </row>
    <row r="34" spans="1:15">
      <c r="A34" s="14"/>
      <c r="B34" s="15"/>
      <c r="C34" s="14"/>
      <c r="D34" s="14"/>
      <c r="E34" s="23" t="s">
        <v>60</v>
      </c>
      <c r="F34" s="14"/>
      <c r="G34" s="14"/>
      <c r="H34" s="14"/>
      <c r="I34" s="74">
        <f>I31</f>
        <v>0.1</v>
      </c>
      <c r="J34" s="14"/>
      <c r="K34" s="23" t="s">
        <v>60</v>
      </c>
      <c r="L34" s="28"/>
      <c r="M34" s="14"/>
      <c r="N34" s="74">
        <f>N26+N27+N28+N29+N30+N31+N32+N33</f>
        <v>0.07</v>
      </c>
      <c r="O34" s="14"/>
    </row>
    <row r="35" spans="1:15">
      <c r="A35" s="46" t="s">
        <v>86</v>
      </c>
      <c r="B35" s="47"/>
      <c r="C35" s="46"/>
      <c r="D35" s="46"/>
      <c r="E35" s="46"/>
      <c r="F35" s="46"/>
      <c r="G35" s="46"/>
      <c r="H35" s="46"/>
      <c r="I35" s="46"/>
      <c r="J35" s="46"/>
      <c r="K35" s="78"/>
      <c r="L35" s="79"/>
      <c r="M35" s="79"/>
      <c r="N35" s="79"/>
      <c r="O35" s="79"/>
    </row>
    <row r="36" spans="1:15">
      <c r="A36" s="48" t="s">
        <v>87</v>
      </c>
      <c r="B36" s="47"/>
      <c r="C36" s="46"/>
      <c r="D36" s="46"/>
      <c r="E36" s="46"/>
      <c r="F36" s="46"/>
      <c r="G36" s="46"/>
      <c r="H36" s="49"/>
      <c r="I36" s="46"/>
      <c r="J36" s="46"/>
      <c r="K36" s="78"/>
      <c r="L36" s="79"/>
      <c r="M36" s="79"/>
      <c r="N36" s="79"/>
      <c r="O36" s="79"/>
    </row>
    <row r="37" spans="1:15">
      <c r="A37" s="48" t="s">
        <v>88</v>
      </c>
      <c r="B37" s="47"/>
      <c r="C37" s="46"/>
      <c r="D37" s="46"/>
      <c r="E37" s="46"/>
      <c r="F37" s="46"/>
      <c r="G37" s="46"/>
      <c r="H37" s="46"/>
      <c r="I37" s="46"/>
      <c r="J37" s="46"/>
      <c r="K37" s="78"/>
      <c r="L37" s="79"/>
      <c r="M37" s="79"/>
      <c r="N37" s="79"/>
      <c r="O37" s="79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8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4" workbookViewId="0">
      <selection activeCell="C28" sqref="C28"/>
    </sheetView>
  </sheetViews>
  <sheetFormatPr defaultColWidth="9" defaultRowHeight="13.5"/>
  <cols>
    <col min="3" max="3" width="9.375"/>
    <col min="5" max="5" width="11.875" customWidth="1"/>
    <col min="12" max="12" width="9.375"/>
    <col min="13" max="13" width="13.25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50" t="s">
        <v>1</v>
      </c>
      <c r="J1" s="51"/>
      <c r="K1" s="51"/>
      <c r="L1" s="51"/>
      <c r="M1" s="51"/>
      <c r="N1" s="51"/>
      <c r="O1" s="52"/>
    </row>
    <row r="2" spans="1:15">
      <c r="A2" s="4"/>
      <c r="B2" s="5"/>
      <c r="C2" s="5"/>
      <c r="D2" s="5"/>
      <c r="E2" s="5"/>
      <c r="F2" s="5"/>
      <c r="G2" s="5"/>
      <c r="H2" s="6"/>
      <c r="I2" s="53" t="s">
        <v>2</v>
      </c>
      <c r="J2" s="54" t="s">
        <v>3</v>
      </c>
      <c r="K2" s="55"/>
      <c r="L2" s="55"/>
      <c r="M2" s="55"/>
      <c r="N2" s="55"/>
      <c r="O2" s="56"/>
    </row>
    <row r="3" spans="1:15">
      <c r="A3" s="4"/>
      <c r="B3" s="5"/>
      <c r="C3" s="5"/>
      <c r="D3" s="5"/>
      <c r="E3" s="5"/>
      <c r="F3" s="5"/>
      <c r="G3" s="5"/>
      <c r="H3" s="6"/>
      <c r="I3" s="53" t="s">
        <v>4</v>
      </c>
      <c r="J3" s="54" t="s">
        <v>5</v>
      </c>
      <c r="K3" s="55"/>
      <c r="L3" s="55"/>
      <c r="M3" s="55"/>
      <c r="N3" s="55"/>
      <c r="O3" s="56"/>
    </row>
    <row r="4" spans="1:15">
      <c r="A4" s="7"/>
      <c r="B4" s="8"/>
      <c r="C4" s="8"/>
      <c r="D4" s="8"/>
      <c r="E4" s="8"/>
      <c r="F4" s="8"/>
      <c r="G4" s="8"/>
      <c r="H4" s="9"/>
      <c r="I4" s="53" t="s">
        <v>6</v>
      </c>
      <c r="J4" s="57" t="s">
        <v>7</v>
      </c>
      <c r="K4" s="57"/>
      <c r="L4" s="53" t="s">
        <v>8</v>
      </c>
      <c r="M4" s="58">
        <v>13313276238</v>
      </c>
      <c r="N4" s="59"/>
      <c r="O4" s="60"/>
    </row>
    <row r="5" spans="1:15">
      <c r="A5" s="10"/>
      <c r="B5" s="10"/>
      <c r="C5" s="11"/>
      <c r="D5" s="12"/>
      <c r="E5" s="13"/>
      <c r="F5" s="11"/>
      <c r="G5" s="13"/>
      <c r="H5" s="11"/>
      <c r="I5" s="13"/>
      <c r="J5" s="61"/>
      <c r="K5" s="62" t="s">
        <v>9</v>
      </c>
      <c r="L5" s="63">
        <v>44343</v>
      </c>
      <c r="M5" s="62"/>
      <c r="N5" s="15" t="s">
        <v>10</v>
      </c>
      <c r="O5" s="32" t="s">
        <v>11</v>
      </c>
    </row>
    <row r="6" spans="1:15">
      <c r="A6" s="14"/>
      <c r="B6" s="15"/>
      <c r="C6" s="11"/>
      <c r="D6" s="12"/>
      <c r="E6" s="13"/>
      <c r="F6" s="11"/>
      <c r="G6" s="13"/>
      <c r="H6" s="11"/>
      <c r="I6" s="13"/>
      <c r="J6" s="61"/>
      <c r="K6" s="13" t="s">
        <v>12</v>
      </c>
      <c r="L6" s="21" t="s">
        <v>162</v>
      </c>
      <c r="M6" s="62"/>
      <c r="N6" s="23" t="s">
        <v>14</v>
      </c>
      <c r="O6" s="14"/>
    </row>
    <row r="7" spans="1:15">
      <c r="A7" s="14"/>
      <c r="B7" s="15"/>
      <c r="C7" s="11"/>
      <c r="D7" s="12"/>
      <c r="E7" s="13"/>
      <c r="F7" s="11"/>
      <c r="G7" s="13"/>
      <c r="H7" s="11"/>
      <c r="I7" s="13"/>
      <c r="J7" s="61"/>
      <c r="K7" s="23" t="s">
        <v>15</v>
      </c>
      <c r="L7" s="64" t="s">
        <v>163</v>
      </c>
      <c r="M7" s="65"/>
      <c r="N7" s="23" t="s">
        <v>17</v>
      </c>
      <c r="O7" s="66" t="s">
        <v>164</v>
      </c>
    </row>
    <row r="8" spans="1:15">
      <c r="A8" s="15" t="s">
        <v>19</v>
      </c>
      <c r="B8" s="15" t="s">
        <v>20</v>
      </c>
      <c r="C8" s="16" t="s">
        <v>21</v>
      </c>
      <c r="D8" s="16"/>
      <c r="E8" s="16"/>
      <c r="F8" s="11" t="s">
        <v>22</v>
      </c>
      <c r="G8" s="13"/>
      <c r="H8" s="17" t="s">
        <v>23</v>
      </c>
      <c r="I8" s="22"/>
      <c r="J8" s="67"/>
      <c r="K8" s="18" t="s">
        <v>24</v>
      </c>
      <c r="L8" s="11"/>
      <c r="M8" s="13"/>
      <c r="N8" s="23" t="s">
        <v>25</v>
      </c>
      <c r="O8" s="68"/>
    </row>
    <row r="9" spans="1:15">
      <c r="A9" s="12"/>
      <c r="B9" s="12"/>
      <c r="C9" s="12"/>
      <c r="D9" s="12"/>
      <c r="E9" s="12"/>
      <c r="F9" s="17"/>
      <c r="G9" s="17"/>
      <c r="H9" s="17"/>
      <c r="I9" s="12"/>
      <c r="J9" s="69"/>
      <c r="K9" s="12"/>
      <c r="L9" s="12"/>
      <c r="M9" s="12"/>
      <c r="N9" s="12"/>
      <c r="O9" s="70"/>
    </row>
    <row r="10" spans="1:15">
      <c r="A10" s="18" t="s">
        <v>19</v>
      </c>
      <c r="B10" s="19" t="s">
        <v>26</v>
      </c>
      <c r="C10" s="20" t="s">
        <v>27</v>
      </c>
      <c r="D10" s="20" t="s">
        <v>19</v>
      </c>
      <c r="E10" s="21" t="s">
        <v>28</v>
      </c>
      <c r="F10" s="12"/>
      <c r="G10" s="12"/>
      <c r="H10" s="12"/>
      <c r="I10" s="13"/>
      <c r="J10" s="20" t="s">
        <v>19</v>
      </c>
      <c r="K10" s="21" t="s">
        <v>29</v>
      </c>
      <c r="L10" s="12"/>
      <c r="M10" s="12"/>
      <c r="N10" s="12"/>
      <c r="O10" s="13"/>
    </row>
    <row r="11" spans="1:15">
      <c r="A11" s="16"/>
      <c r="B11" s="22"/>
      <c r="C11" s="22"/>
      <c r="D11" s="22"/>
      <c r="E11" s="15" t="s">
        <v>30</v>
      </c>
      <c r="F11" s="15" t="s">
        <v>31</v>
      </c>
      <c r="G11" s="15" t="s">
        <v>32</v>
      </c>
      <c r="H11" s="15" t="s">
        <v>33</v>
      </c>
      <c r="I11" s="15" t="s">
        <v>27</v>
      </c>
      <c r="J11" s="16"/>
      <c r="K11" s="23" t="s">
        <v>34</v>
      </c>
      <c r="L11" s="23" t="s">
        <v>35</v>
      </c>
      <c r="M11" s="15" t="s">
        <v>31</v>
      </c>
      <c r="N11" s="15" t="s">
        <v>36</v>
      </c>
      <c r="O11" s="15" t="s">
        <v>27</v>
      </c>
    </row>
    <row r="12" spans="1:15">
      <c r="A12" s="15">
        <v>1</v>
      </c>
      <c r="B12" s="23" t="s">
        <v>37</v>
      </c>
      <c r="C12" s="24">
        <f>I12</f>
        <v>0.242</v>
      </c>
      <c r="D12" s="15">
        <v>1</v>
      </c>
      <c r="E12" s="23" t="s">
        <v>122</v>
      </c>
      <c r="F12" s="23" t="s">
        <v>39</v>
      </c>
      <c r="G12" s="25">
        <v>0.044</v>
      </c>
      <c r="H12" s="26">
        <v>5.5</v>
      </c>
      <c r="I12" s="26">
        <f>G12*H12</f>
        <v>0.242</v>
      </c>
      <c r="J12" s="15">
        <v>1</v>
      </c>
      <c r="K12" s="23" t="s">
        <v>40</v>
      </c>
      <c r="L12" s="71">
        <v>1</v>
      </c>
      <c r="M12" s="23" t="s">
        <v>41</v>
      </c>
      <c r="N12" s="23">
        <v>0.01</v>
      </c>
      <c r="O12" s="72">
        <f>L12*N12</f>
        <v>0.01</v>
      </c>
    </row>
    <row r="13" spans="1:15">
      <c r="A13" s="15">
        <v>2</v>
      </c>
      <c r="B13" s="15" t="s">
        <v>42</v>
      </c>
      <c r="C13" s="24">
        <f>I22</f>
        <v>0.16</v>
      </c>
      <c r="D13" s="15">
        <v>2</v>
      </c>
      <c r="E13" s="14"/>
      <c r="F13" s="14"/>
      <c r="G13" s="14"/>
      <c r="H13" s="27"/>
      <c r="I13" s="27"/>
      <c r="J13" s="15">
        <v>2</v>
      </c>
      <c r="K13" s="23" t="s">
        <v>43</v>
      </c>
      <c r="L13" s="73"/>
      <c r="M13" s="15"/>
      <c r="N13" s="15"/>
      <c r="O13" s="73"/>
    </row>
    <row r="14" spans="1:15">
      <c r="A14" s="15">
        <v>3</v>
      </c>
      <c r="B14" s="15" t="s">
        <v>44</v>
      </c>
      <c r="C14" s="24">
        <f>O22</f>
        <v>0.01</v>
      </c>
      <c r="D14" s="15">
        <v>3</v>
      </c>
      <c r="E14" s="14"/>
      <c r="F14" s="14"/>
      <c r="G14" s="14"/>
      <c r="H14" s="28"/>
      <c r="I14" s="28"/>
      <c r="J14" s="15">
        <v>3</v>
      </c>
      <c r="K14" s="15" t="s">
        <v>45</v>
      </c>
      <c r="L14" s="73"/>
      <c r="M14" s="15"/>
      <c r="N14" s="15"/>
      <c r="O14" s="73"/>
    </row>
    <row r="15" spans="1:15">
      <c r="A15" s="15">
        <v>4</v>
      </c>
      <c r="B15" s="23" t="s">
        <v>46</v>
      </c>
      <c r="C15" s="24">
        <f>I26</f>
        <v>0.33</v>
      </c>
      <c r="D15" s="15">
        <v>4</v>
      </c>
      <c r="E15" s="14"/>
      <c r="F15" s="14"/>
      <c r="G15" s="14"/>
      <c r="H15" s="28"/>
      <c r="I15" s="28"/>
      <c r="J15" s="15">
        <v>4</v>
      </c>
      <c r="K15" s="15" t="s">
        <v>47</v>
      </c>
      <c r="L15" s="73"/>
      <c r="M15" s="15"/>
      <c r="N15" s="15"/>
      <c r="O15" s="73"/>
    </row>
    <row r="16" spans="1:15">
      <c r="A16" s="15">
        <v>5</v>
      </c>
      <c r="B16" s="15" t="s">
        <v>48</v>
      </c>
      <c r="C16" s="24">
        <f>I34</f>
        <v>0.1</v>
      </c>
      <c r="D16" s="15">
        <v>5</v>
      </c>
      <c r="E16" s="14"/>
      <c r="F16" s="14"/>
      <c r="G16" s="14"/>
      <c r="H16" s="28"/>
      <c r="I16" s="28"/>
      <c r="J16" s="15">
        <v>5</v>
      </c>
      <c r="K16" s="23" t="s">
        <v>49</v>
      </c>
      <c r="L16" s="73"/>
      <c r="M16" s="15"/>
      <c r="N16" s="15"/>
      <c r="O16" s="73"/>
    </row>
    <row r="17" spans="1:15">
      <c r="A17" s="15">
        <v>6</v>
      </c>
      <c r="B17" s="15" t="s">
        <v>50</v>
      </c>
      <c r="C17" s="24">
        <f>N34</f>
        <v>0.07</v>
      </c>
      <c r="D17" s="14"/>
      <c r="E17" s="11" t="s">
        <v>51</v>
      </c>
      <c r="F17" s="12"/>
      <c r="G17" s="12"/>
      <c r="H17" s="12"/>
      <c r="I17" s="13"/>
      <c r="J17" s="15">
        <v>6</v>
      </c>
      <c r="K17" s="15"/>
      <c r="L17" s="28"/>
      <c r="M17" s="14"/>
      <c r="N17" s="14"/>
      <c r="O17" s="28"/>
    </row>
    <row r="18" spans="1:15">
      <c r="A18" s="15">
        <v>7</v>
      </c>
      <c r="B18" s="15"/>
      <c r="C18" s="29"/>
      <c r="D18" s="14"/>
      <c r="E18" s="15" t="s">
        <v>30</v>
      </c>
      <c r="F18" s="15" t="s">
        <v>31</v>
      </c>
      <c r="G18" s="15" t="s">
        <v>32</v>
      </c>
      <c r="H18" s="15" t="s">
        <v>33</v>
      </c>
      <c r="I18" s="15" t="s">
        <v>27</v>
      </c>
      <c r="J18" s="15">
        <v>7</v>
      </c>
      <c r="K18" s="15"/>
      <c r="L18" s="28"/>
      <c r="M18" s="14"/>
      <c r="N18" s="14"/>
      <c r="O18" s="28"/>
    </row>
    <row r="19" spans="1:15">
      <c r="A19" s="15">
        <v>8</v>
      </c>
      <c r="B19" s="23" t="s">
        <v>52</v>
      </c>
      <c r="C19" s="30">
        <f>C12+C13+C14+C15+C16+C17</f>
        <v>0.912</v>
      </c>
      <c r="D19" s="15">
        <v>1</v>
      </c>
      <c r="E19" s="23" t="s">
        <v>151</v>
      </c>
      <c r="F19" s="23"/>
      <c r="G19" s="25"/>
      <c r="H19" s="31"/>
      <c r="I19" s="26">
        <v>0.16</v>
      </c>
      <c r="J19" s="15">
        <v>8</v>
      </c>
      <c r="K19" s="15"/>
      <c r="L19" s="28"/>
      <c r="M19" s="14"/>
      <c r="N19" s="14"/>
      <c r="O19" s="28"/>
    </row>
    <row r="20" spans="1:15">
      <c r="A20" s="15">
        <v>9</v>
      </c>
      <c r="B20" s="15" t="s">
        <v>55</v>
      </c>
      <c r="C20" s="29"/>
      <c r="D20" s="15">
        <v>2</v>
      </c>
      <c r="E20" s="32"/>
      <c r="F20" s="14"/>
      <c r="G20" s="14"/>
      <c r="H20" s="28"/>
      <c r="I20" s="28"/>
      <c r="J20" s="15">
        <v>9</v>
      </c>
      <c r="K20" s="15"/>
      <c r="L20" s="28"/>
      <c r="M20" s="14"/>
      <c r="N20" s="14"/>
      <c r="O20" s="28"/>
    </row>
    <row r="21" spans="1:15">
      <c r="A21" s="15">
        <v>10</v>
      </c>
      <c r="B21" s="15" t="s">
        <v>58</v>
      </c>
      <c r="C21" s="33">
        <v>0.03</v>
      </c>
      <c r="D21" s="15">
        <v>3</v>
      </c>
      <c r="E21" s="14"/>
      <c r="F21" s="14"/>
      <c r="G21" s="14"/>
      <c r="H21" s="28"/>
      <c r="I21" s="28"/>
      <c r="J21" s="15">
        <v>10</v>
      </c>
      <c r="K21" s="15"/>
      <c r="L21" s="28"/>
      <c r="M21" s="14"/>
      <c r="N21" s="14"/>
      <c r="O21" s="28"/>
    </row>
    <row r="22" spans="1:15">
      <c r="A22" s="15">
        <v>11</v>
      </c>
      <c r="B22" s="23" t="s">
        <v>59</v>
      </c>
      <c r="C22" s="33">
        <f>C19*3%</f>
        <v>0.02736</v>
      </c>
      <c r="D22" s="14"/>
      <c r="E22" s="23" t="s">
        <v>60</v>
      </c>
      <c r="F22" s="14"/>
      <c r="G22" s="14"/>
      <c r="H22" s="28"/>
      <c r="I22" s="74">
        <f>I19+I20+I21</f>
        <v>0.16</v>
      </c>
      <c r="J22" s="14"/>
      <c r="K22" s="15" t="s">
        <v>61</v>
      </c>
      <c r="L22" s="28"/>
      <c r="M22" s="14"/>
      <c r="N22" s="14"/>
      <c r="O22" s="74">
        <f>O12</f>
        <v>0.01</v>
      </c>
    </row>
    <row r="23" spans="1:15">
      <c r="A23" s="15">
        <v>12</v>
      </c>
      <c r="B23" s="18" t="s">
        <v>62</v>
      </c>
      <c r="C23" s="33">
        <f>C19*3%</f>
        <v>0.02736</v>
      </c>
      <c r="D23" s="18" t="s">
        <v>19</v>
      </c>
      <c r="E23" s="34" t="s">
        <v>63</v>
      </c>
      <c r="F23" s="17"/>
      <c r="G23" s="17"/>
      <c r="H23" s="17"/>
      <c r="I23" s="22"/>
      <c r="J23" s="18" t="s">
        <v>19</v>
      </c>
      <c r="K23" s="21" t="s">
        <v>64</v>
      </c>
      <c r="L23" s="12"/>
      <c r="M23" s="12"/>
      <c r="N23" s="12"/>
      <c r="O23" s="13"/>
    </row>
    <row r="24" spans="1:15">
      <c r="A24" s="15">
        <v>13</v>
      </c>
      <c r="B24" s="35"/>
      <c r="C24" s="36"/>
      <c r="D24" s="37"/>
      <c r="E24" s="38" t="s">
        <v>65</v>
      </c>
      <c r="F24" s="39" t="s">
        <v>66</v>
      </c>
      <c r="G24" s="18" t="s">
        <v>67</v>
      </c>
      <c r="H24" s="18" t="s">
        <v>68</v>
      </c>
      <c r="I24" s="18" t="s">
        <v>27</v>
      </c>
      <c r="J24" s="37"/>
      <c r="K24" s="38" t="s">
        <v>69</v>
      </c>
      <c r="L24" s="18" t="s">
        <v>33</v>
      </c>
      <c r="M24" s="18" t="s">
        <v>70</v>
      </c>
      <c r="N24" s="18" t="s">
        <v>27</v>
      </c>
      <c r="O24" s="18" t="s">
        <v>71</v>
      </c>
    </row>
    <row r="25" spans="1:15">
      <c r="A25" s="15">
        <v>14</v>
      </c>
      <c r="B25" s="35"/>
      <c r="C25" s="36"/>
      <c r="D25" s="16"/>
      <c r="E25" s="16"/>
      <c r="F25" s="40" t="s">
        <v>72</v>
      </c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5">
        <v>15</v>
      </c>
      <c r="B26" s="23" t="s">
        <v>73</v>
      </c>
      <c r="C26" s="30">
        <f>C19+C20+C21+C22+C23</f>
        <v>0.99672</v>
      </c>
      <c r="D26" s="15">
        <v>1</v>
      </c>
      <c r="E26" s="23" t="s">
        <v>74</v>
      </c>
      <c r="F26" s="14"/>
      <c r="G26" s="14"/>
      <c r="H26" s="14"/>
      <c r="I26" s="75">
        <f>I27+I28+I29+I30</f>
        <v>0.33</v>
      </c>
      <c r="J26" s="15">
        <v>1</v>
      </c>
      <c r="K26" s="23" t="s">
        <v>123</v>
      </c>
      <c r="L26" s="31">
        <v>1000</v>
      </c>
      <c r="M26" s="25">
        <v>50000</v>
      </c>
      <c r="N26" s="76">
        <f>L26/M26</f>
        <v>0.02</v>
      </c>
      <c r="O26" s="14"/>
    </row>
    <row r="27" spans="1:15">
      <c r="A27" s="15">
        <v>16</v>
      </c>
      <c r="B27" s="23" t="s">
        <v>76</v>
      </c>
      <c r="C27" s="33">
        <f>C26*5%</f>
        <v>0.049836</v>
      </c>
      <c r="D27" s="41" t="s">
        <v>77</v>
      </c>
      <c r="E27" s="42" t="s">
        <v>78</v>
      </c>
      <c r="F27" s="25">
        <v>25</v>
      </c>
      <c r="G27" s="25"/>
      <c r="H27" s="25">
        <v>0.006</v>
      </c>
      <c r="I27" s="31">
        <f t="shared" ref="I27:I31" si="0">F27*H27</f>
        <v>0.15</v>
      </c>
      <c r="J27" s="15">
        <v>2</v>
      </c>
      <c r="K27" s="23" t="s">
        <v>160</v>
      </c>
      <c r="L27" s="77">
        <v>2500</v>
      </c>
      <c r="M27" s="25">
        <v>50000</v>
      </c>
      <c r="N27" s="76">
        <f>L27/M27</f>
        <v>0.05</v>
      </c>
      <c r="O27" s="14"/>
    </row>
    <row r="28" spans="1:15">
      <c r="A28" s="15">
        <v>17</v>
      </c>
      <c r="B28" s="23" t="s">
        <v>80</v>
      </c>
      <c r="C28" s="30">
        <f>C26+C27</f>
        <v>1.046556</v>
      </c>
      <c r="D28" s="43"/>
      <c r="E28" s="23" t="s">
        <v>161</v>
      </c>
      <c r="F28" s="25">
        <v>25</v>
      </c>
      <c r="G28" s="25"/>
      <c r="H28" s="25">
        <v>0.006</v>
      </c>
      <c r="I28" s="31">
        <f t="shared" si="0"/>
        <v>0.15</v>
      </c>
      <c r="J28" s="15">
        <v>3</v>
      </c>
      <c r="K28" s="23"/>
      <c r="L28" s="31"/>
      <c r="M28" s="25"/>
      <c r="N28" s="76"/>
      <c r="O28" s="14"/>
    </row>
    <row r="29" spans="1:15">
      <c r="A29" s="15">
        <v>18</v>
      </c>
      <c r="B29" s="23" t="s">
        <v>83</v>
      </c>
      <c r="C29" s="29">
        <f>C28*0.13</f>
        <v>0.13605228</v>
      </c>
      <c r="D29" s="43"/>
      <c r="E29" s="23" t="s">
        <v>94</v>
      </c>
      <c r="F29" s="25">
        <v>15</v>
      </c>
      <c r="G29" s="25"/>
      <c r="H29" s="25">
        <v>0.001</v>
      </c>
      <c r="I29" s="31">
        <f t="shared" si="0"/>
        <v>0.015</v>
      </c>
      <c r="J29" s="15">
        <v>4</v>
      </c>
      <c r="K29" s="23"/>
      <c r="L29" s="28"/>
      <c r="M29" s="14"/>
      <c r="N29" s="28"/>
      <c r="O29" s="14"/>
    </row>
    <row r="30" spans="1:15">
      <c r="A30" s="15">
        <v>19</v>
      </c>
      <c r="B30" s="15" t="s">
        <v>25</v>
      </c>
      <c r="C30" s="24">
        <f>C28+C29</f>
        <v>1.18260828</v>
      </c>
      <c r="D30" s="44"/>
      <c r="E30" s="15" t="s">
        <v>95</v>
      </c>
      <c r="F30" s="14">
        <v>15</v>
      </c>
      <c r="G30" s="14"/>
      <c r="H30" s="14">
        <v>0.001</v>
      </c>
      <c r="I30" s="31">
        <f t="shared" si="0"/>
        <v>0.015</v>
      </c>
      <c r="J30" s="14"/>
      <c r="K30" s="15"/>
      <c r="L30" s="28"/>
      <c r="M30" s="14"/>
      <c r="N30" s="28"/>
      <c r="O30" s="14"/>
    </row>
    <row r="31" spans="1:15">
      <c r="A31" s="45"/>
      <c r="B31" s="35"/>
      <c r="C31" s="28"/>
      <c r="D31" s="15">
        <v>2</v>
      </c>
      <c r="E31" s="15" t="s">
        <v>48</v>
      </c>
      <c r="F31" s="25">
        <v>10</v>
      </c>
      <c r="G31" s="25"/>
      <c r="H31" s="25">
        <v>0.01</v>
      </c>
      <c r="I31" s="31">
        <f t="shared" si="0"/>
        <v>0.1</v>
      </c>
      <c r="J31" s="14"/>
      <c r="K31" s="15"/>
      <c r="L31" s="28"/>
      <c r="M31" s="14"/>
      <c r="N31" s="28"/>
      <c r="O31" s="14"/>
    </row>
    <row r="32" spans="1:15">
      <c r="A32" s="45"/>
      <c r="B32" s="35"/>
      <c r="C32" s="28"/>
      <c r="D32" s="15">
        <v>3</v>
      </c>
      <c r="E32" s="14"/>
      <c r="F32" s="14"/>
      <c r="G32" s="14"/>
      <c r="H32" s="14"/>
      <c r="I32" s="28"/>
      <c r="J32" s="14"/>
      <c r="K32" s="15"/>
      <c r="L32" s="28"/>
      <c r="M32" s="14"/>
      <c r="N32" s="28"/>
      <c r="O32" s="14"/>
    </row>
    <row r="33" spans="1:15">
      <c r="A33" s="45"/>
      <c r="B33" s="35"/>
      <c r="C33" s="28"/>
      <c r="D33" s="15"/>
      <c r="E33" s="14"/>
      <c r="F33" s="14"/>
      <c r="G33" s="14"/>
      <c r="H33" s="14"/>
      <c r="I33" s="28"/>
      <c r="J33" s="14"/>
      <c r="K33" s="15"/>
      <c r="L33" s="28"/>
      <c r="M33" s="14"/>
      <c r="N33" s="28"/>
      <c r="O33" s="14"/>
    </row>
    <row r="34" spans="1:15">
      <c r="A34" s="14"/>
      <c r="B34" s="15"/>
      <c r="C34" s="14"/>
      <c r="D34" s="14"/>
      <c r="E34" s="23" t="s">
        <v>60</v>
      </c>
      <c r="F34" s="14"/>
      <c r="G34" s="14"/>
      <c r="H34" s="14"/>
      <c r="I34" s="74">
        <f>I31</f>
        <v>0.1</v>
      </c>
      <c r="J34" s="14"/>
      <c r="K34" s="23" t="s">
        <v>60</v>
      </c>
      <c r="L34" s="28"/>
      <c r="M34" s="14"/>
      <c r="N34" s="74">
        <f>N26+N27+N28+N29+N30+N31+N32+N33</f>
        <v>0.07</v>
      </c>
      <c r="O34" s="14"/>
    </row>
    <row r="35" spans="1:15">
      <c r="A35" s="46" t="s">
        <v>86</v>
      </c>
      <c r="B35" s="47"/>
      <c r="C35" s="46"/>
      <c r="D35" s="46"/>
      <c r="E35" s="46"/>
      <c r="F35" s="46"/>
      <c r="G35" s="46"/>
      <c r="H35" s="46"/>
      <c r="I35" s="46"/>
      <c r="J35" s="46"/>
      <c r="K35" s="78"/>
      <c r="L35" s="79"/>
      <c r="M35" s="79"/>
      <c r="N35" s="79"/>
      <c r="O35" s="79"/>
    </row>
    <row r="36" spans="1:15">
      <c r="A36" s="48" t="s">
        <v>87</v>
      </c>
      <c r="B36" s="47"/>
      <c r="C36" s="46"/>
      <c r="D36" s="46"/>
      <c r="E36" s="46"/>
      <c r="F36" s="46"/>
      <c r="G36" s="46"/>
      <c r="H36" s="49"/>
      <c r="I36" s="46"/>
      <c r="J36" s="46"/>
      <c r="K36" s="78"/>
      <c r="L36" s="79"/>
      <c r="M36" s="79"/>
      <c r="N36" s="79"/>
      <c r="O36" s="79"/>
    </row>
    <row r="37" spans="1:15">
      <c r="A37" s="48" t="s">
        <v>88</v>
      </c>
      <c r="B37" s="47"/>
      <c r="C37" s="46"/>
      <c r="D37" s="46"/>
      <c r="E37" s="46"/>
      <c r="F37" s="46"/>
      <c r="G37" s="46"/>
      <c r="H37" s="46"/>
      <c r="I37" s="46"/>
      <c r="J37" s="46"/>
      <c r="K37" s="78"/>
      <c r="L37" s="79"/>
      <c r="M37" s="79"/>
      <c r="N37" s="79"/>
      <c r="O37" s="79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8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Normal="100" workbookViewId="0">
      <selection activeCell="Q21" sqref="Q21"/>
    </sheetView>
  </sheetViews>
  <sheetFormatPr defaultColWidth="9" defaultRowHeight="13.5"/>
  <cols>
    <col min="3" max="3" width="9.375"/>
    <col min="5" max="5" width="10.875" customWidth="1"/>
    <col min="13" max="13" width="12.625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50" t="s">
        <v>1</v>
      </c>
      <c r="J1" s="51"/>
      <c r="K1" s="51"/>
      <c r="L1" s="51"/>
      <c r="M1" s="51"/>
      <c r="N1" s="51"/>
      <c r="O1" s="52"/>
    </row>
    <row r="2" spans="1:15">
      <c r="A2" s="4"/>
      <c r="B2" s="5"/>
      <c r="C2" s="5"/>
      <c r="D2" s="5"/>
      <c r="E2" s="5"/>
      <c r="F2" s="5"/>
      <c r="G2" s="5"/>
      <c r="H2" s="6"/>
      <c r="I2" s="53" t="s">
        <v>2</v>
      </c>
      <c r="J2" s="54" t="s">
        <v>3</v>
      </c>
      <c r="K2" s="55"/>
      <c r="L2" s="55"/>
      <c r="M2" s="55"/>
      <c r="N2" s="55"/>
      <c r="O2" s="56"/>
    </row>
    <row r="3" spans="1:15">
      <c r="A3" s="4"/>
      <c r="B3" s="5"/>
      <c r="C3" s="5"/>
      <c r="D3" s="5"/>
      <c r="E3" s="5"/>
      <c r="F3" s="5"/>
      <c r="G3" s="5"/>
      <c r="H3" s="6"/>
      <c r="I3" s="53" t="s">
        <v>4</v>
      </c>
      <c r="J3" s="54" t="s">
        <v>5</v>
      </c>
      <c r="K3" s="55"/>
      <c r="L3" s="55"/>
      <c r="M3" s="55"/>
      <c r="N3" s="55"/>
      <c r="O3" s="56"/>
    </row>
    <row r="4" spans="1:15">
      <c r="A4" s="7"/>
      <c r="B4" s="8"/>
      <c r="C4" s="8"/>
      <c r="D4" s="8"/>
      <c r="E4" s="8"/>
      <c r="F4" s="8"/>
      <c r="G4" s="8"/>
      <c r="H4" s="9"/>
      <c r="I4" s="53" t="s">
        <v>6</v>
      </c>
      <c r="J4" s="57" t="s">
        <v>7</v>
      </c>
      <c r="K4" s="57"/>
      <c r="L4" s="53" t="s">
        <v>8</v>
      </c>
      <c r="M4" s="58">
        <v>13313276238</v>
      </c>
      <c r="N4" s="59"/>
      <c r="O4" s="60"/>
    </row>
    <row r="5" spans="1:15">
      <c r="A5" s="10"/>
      <c r="B5" s="10"/>
      <c r="C5" s="11"/>
      <c r="D5" s="12"/>
      <c r="E5" s="13"/>
      <c r="F5" s="11"/>
      <c r="G5" s="13"/>
      <c r="H5" s="11"/>
      <c r="I5" s="13"/>
      <c r="J5" s="61"/>
      <c r="K5" s="62" t="s">
        <v>9</v>
      </c>
      <c r="L5" s="63">
        <v>43969</v>
      </c>
      <c r="M5" s="62"/>
      <c r="N5" s="15" t="s">
        <v>10</v>
      </c>
      <c r="O5" s="32" t="s">
        <v>11</v>
      </c>
    </row>
    <row r="6" spans="1:15">
      <c r="A6" s="14"/>
      <c r="B6" s="15"/>
      <c r="C6" s="11"/>
      <c r="D6" s="12"/>
      <c r="E6" s="13"/>
      <c r="F6" s="11"/>
      <c r="G6" s="13"/>
      <c r="H6" s="11"/>
      <c r="I6" s="13"/>
      <c r="J6" s="61"/>
      <c r="K6" s="13" t="s">
        <v>12</v>
      </c>
      <c r="L6" s="81" t="s">
        <v>165</v>
      </c>
      <c r="M6" s="82"/>
      <c r="N6" s="23" t="s">
        <v>14</v>
      </c>
      <c r="O6" s="14"/>
    </row>
    <row r="7" spans="1:15">
      <c r="A7" s="14"/>
      <c r="B7" s="15"/>
      <c r="C7" s="11"/>
      <c r="D7" s="12"/>
      <c r="E7" s="13"/>
      <c r="F7" s="11"/>
      <c r="G7" s="13"/>
      <c r="H7" s="11"/>
      <c r="I7" s="13"/>
      <c r="J7" s="61"/>
      <c r="K7" s="23" t="s">
        <v>15</v>
      </c>
      <c r="L7" s="64" t="s">
        <v>166</v>
      </c>
      <c r="M7" s="65"/>
      <c r="N7" s="23" t="s">
        <v>17</v>
      </c>
      <c r="O7" s="66" t="s">
        <v>167</v>
      </c>
    </row>
    <row r="8" spans="1:15">
      <c r="A8" s="15" t="s">
        <v>19</v>
      </c>
      <c r="B8" s="15" t="s">
        <v>20</v>
      </c>
      <c r="C8" s="16" t="s">
        <v>21</v>
      </c>
      <c r="D8" s="16"/>
      <c r="E8" s="16"/>
      <c r="F8" s="11" t="s">
        <v>22</v>
      </c>
      <c r="G8" s="13"/>
      <c r="H8" s="17" t="s">
        <v>23</v>
      </c>
      <c r="I8" s="22"/>
      <c r="J8" s="67"/>
      <c r="K8" s="18" t="s">
        <v>24</v>
      </c>
      <c r="L8" s="11"/>
      <c r="M8" s="13"/>
      <c r="N8" s="23" t="s">
        <v>25</v>
      </c>
      <c r="O8" s="68"/>
    </row>
    <row r="9" spans="1:15">
      <c r="A9" s="12"/>
      <c r="B9" s="12"/>
      <c r="C9" s="12"/>
      <c r="D9" s="12"/>
      <c r="E9" s="12"/>
      <c r="F9" s="17"/>
      <c r="G9" s="17"/>
      <c r="H9" s="17"/>
      <c r="I9" s="12"/>
      <c r="J9" s="69"/>
      <c r="K9" s="12"/>
      <c r="L9" s="12"/>
      <c r="M9" s="12"/>
      <c r="N9" s="12"/>
      <c r="O9" s="70"/>
    </row>
    <row r="10" spans="1:15">
      <c r="A10" s="18" t="s">
        <v>19</v>
      </c>
      <c r="B10" s="19" t="s">
        <v>26</v>
      </c>
      <c r="C10" s="20" t="s">
        <v>27</v>
      </c>
      <c r="D10" s="20" t="s">
        <v>19</v>
      </c>
      <c r="E10" s="21" t="s">
        <v>28</v>
      </c>
      <c r="F10" s="12"/>
      <c r="G10" s="12"/>
      <c r="H10" s="12"/>
      <c r="I10" s="13"/>
      <c r="J10" s="20" t="s">
        <v>19</v>
      </c>
      <c r="K10" s="21" t="s">
        <v>29</v>
      </c>
      <c r="L10" s="12"/>
      <c r="M10" s="12"/>
      <c r="N10" s="12"/>
      <c r="O10" s="13"/>
    </row>
    <row r="11" spans="1:15">
      <c r="A11" s="16"/>
      <c r="B11" s="22"/>
      <c r="C11" s="22"/>
      <c r="D11" s="22"/>
      <c r="E11" s="15" t="s">
        <v>30</v>
      </c>
      <c r="F11" s="15" t="s">
        <v>31</v>
      </c>
      <c r="G11" s="15" t="s">
        <v>32</v>
      </c>
      <c r="H11" s="15" t="s">
        <v>33</v>
      </c>
      <c r="I11" s="15" t="s">
        <v>27</v>
      </c>
      <c r="J11" s="16"/>
      <c r="K11" s="23" t="s">
        <v>34</v>
      </c>
      <c r="L11" s="23" t="s">
        <v>35</v>
      </c>
      <c r="M11" s="15" t="s">
        <v>31</v>
      </c>
      <c r="N11" s="15" t="s">
        <v>36</v>
      </c>
      <c r="O11" s="15" t="s">
        <v>27</v>
      </c>
    </row>
    <row r="12" spans="1:15">
      <c r="A12" s="15">
        <v>1</v>
      </c>
      <c r="B12" s="23" t="s">
        <v>37</v>
      </c>
      <c r="C12" s="24">
        <f>I12</f>
        <v>0.0048</v>
      </c>
      <c r="D12" s="15">
        <v>1</v>
      </c>
      <c r="E12" s="23" t="s">
        <v>168</v>
      </c>
      <c r="F12" s="23" t="s">
        <v>39</v>
      </c>
      <c r="G12" s="25">
        <v>0.0006</v>
      </c>
      <c r="H12" s="26">
        <v>8</v>
      </c>
      <c r="I12" s="26">
        <f>G12*H12</f>
        <v>0.0048</v>
      </c>
      <c r="J12" s="15">
        <v>1</v>
      </c>
      <c r="K12" s="23" t="s">
        <v>40</v>
      </c>
      <c r="L12" s="71">
        <v>1</v>
      </c>
      <c r="M12" s="23" t="s">
        <v>41</v>
      </c>
      <c r="N12" s="23">
        <v>0.002</v>
      </c>
      <c r="O12" s="72">
        <f>L12*N12</f>
        <v>0.002</v>
      </c>
    </row>
    <row r="13" spans="1:15">
      <c r="A13" s="15">
        <v>2</v>
      </c>
      <c r="B13" s="15" t="s">
        <v>42</v>
      </c>
      <c r="C13" s="24">
        <f>I22</f>
        <v>0.048</v>
      </c>
      <c r="D13" s="15">
        <v>2</v>
      </c>
      <c r="E13" s="14"/>
      <c r="F13" s="14"/>
      <c r="G13" s="14"/>
      <c r="H13" s="27"/>
      <c r="I13" s="27"/>
      <c r="J13" s="15">
        <v>2</v>
      </c>
      <c r="K13" s="23" t="s">
        <v>43</v>
      </c>
      <c r="L13" s="73"/>
      <c r="M13" s="15"/>
      <c r="N13" s="15"/>
      <c r="O13" s="73"/>
    </row>
    <row r="14" spans="1:15">
      <c r="A14" s="15">
        <v>3</v>
      </c>
      <c r="B14" s="15" t="s">
        <v>44</v>
      </c>
      <c r="C14" s="24">
        <f>O22</f>
        <v>0.002</v>
      </c>
      <c r="D14" s="15">
        <v>3</v>
      </c>
      <c r="E14" s="14"/>
      <c r="F14" s="14"/>
      <c r="G14" s="14"/>
      <c r="H14" s="28"/>
      <c r="I14" s="28"/>
      <c r="J14" s="15">
        <v>3</v>
      </c>
      <c r="K14" s="15" t="s">
        <v>45</v>
      </c>
      <c r="L14" s="73"/>
      <c r="M14" s="15"/>
      <c r="N14" s="15"/>
      <c r="O14" s="73"/>
    </row>
    <row r="15" spans="1:15">
      <c r="A15" s="15">
        <v>4</v>
      </c>
      <c r="B15" s="23" t="s">
        <v>46</v>
      </c>
      <c r="C15" s="24">
        <f>I26</f>
        <v>0.102</v>
      </c>
      <c r="D15" s="15">
        <v>4</v>
      </c>
      <c r="E15" s="14"/>
      <c r="F15" s="14"/>
      <c r="G15" s="14"/>
      <c r="H15" s="28"/>
      <c r="I15" s="28"/>
      <c r="J15" s="15">
        <v>4</v>
      </c>
      <c r="K15" s="15" t="s">
        <v>47</v>
      </c>
      <c r="L15" s="73"/>
      <c r="M15" s="15"/>
      <c r="N15" s="15"/>
      <c r="O15" s="73"/>
    </row>
    <row r="16" spans="1:15">
      <c r="A16" s="15">
        <v>5</v>
      </c>
      <c r="B16" s="15" t="s">
        <v>48</v>
      </c>
      <c r="C16" s="24">
        <f>I34</f>
        <v>0</v>
      </c>
      <c r="D16" s="15">
        <v>5</v>
      </c>
      <c r="E16" s="14"/>
      <c r="F16" s="14"/>
      <c r="G16" s="14"/>
      <c r="H16" s="28"/>
      <c r="I16" s="28"/>
      <c r="J16" s="15">
        <v>5</v>
      </c>
      <c r="K16" s="23" t="s">
        <v>49</v>
      </c>
      <c r="L16" s="73"/>
      <c r="M16" s="15"/>
      <c r="N16" s="15"/>
      <c r="O16" s="73"/>
    </row>
    <row r="17" spans="1:15">
      <c r="A17" s="15">
        <v>6</v>
      </c>
      <c r="B17" s="15" t="s">
        <v>50</v>
      </c>
      <c r="C17" s="24">
        <f>N34</f>
        <v>0.01245</v>
      </c>
      <c r="D17" s="14"/>
      <c r="E17" s="11" t="s">
        <v>51</v>
      </c>
      <c r="F17" s="12"/>
      <c r="G17" s="12"/>
      <c r="H17" s="12"/>
      <c r="I17" s="13"/>
      <c r="J17" s="15">
        <v>6</v>
      </c>
      <c r="K17" s="15"/>
      <c r="L17" s="28"/>
      <c r="M17" s="14"/>
      <c r="N17" s="14"/>
      <c r="O17" s="28"/>
    </row>
    <row r="18" spans="1:15">
      <c r="A18" s="15">
        <v>7</v>
      </c>
      <c r="B18" s="15"/>
      <c r="C18" s="29"/>
      <c r="D18" s="14"/>
      <c r="E18" s="15" t="s">
        <v>30</v>
      </c>
      <c r="F18" s="15" t="s">
        <v>31</v>
      </c>
      <c r="G18" s="15" t="s">
        <v>32</v>
      </c>
      <c r="H18" s="15" t="s">
        <v>33</v>
      </c>
      <c r="I18" s="15" t="s">
        <v>27</v>
      </c>
      <c r="J18" s="15">
        <v>7</v>
      </c>
      <c r="K18" s="15"/>
      <c r="L18" s="28"/>
      <c r="M18" s="14"/>
      <c r="N18" s="14"/>
      <c r="O18" s="28"/>
    </row>
    <row r="19" spans="1:15">
      <c r="A19" s="15">
        <v>8</v>
      </c>
      <c r="B19" s="23" t="s">
        <v>52</v>
      </c>
      <c r="C19" s="30">
        <f>C12+C13+C14+C15+C16+C17</f>
        <v>0.16925</v>
      </c>
      <c r="D19" s="15">
        <v>1</v>
      </c>
      <c r="E19" s="23" t="s">
        <v>53</v>
      </c>
      <c r="F19" s="23" t="s">
        <v>54</v>
      </c>
      <c r="G19" s="25">
        <v>0.001</v>
      </c>
      <c r="H19" s="31">
        <v>8</v>
      </c>
      <c r="I19" s="26">
        <f>G19*H19</f>
        <v>0.008</v>
      </c>
      <c r="J19" s="15">
        <v>8</v>
      </c>
      <c r="K19" s="15"/>
      <c r="L19" s="28"/>
      <c r="M19" s="14"/>
      <c r="N19" s="14"/>
      <c r="O19" s="28"/>
    </row>
    <row r="20" spans="1:15">
      <c r="A20" s="15">
        <v>9</v>
      </c>
      <c r="B20" s="15" t="s">
        <v>55</v>
      </c>
      <c r="C20" s="29">
        <f>C19*1%</f>
        <v>0.0016925</v>
      </c>
      <c r="D20" s="15">
        <v>2</v>
      </c>
      <c r="E20" s="23" t="s">
        <v>93</v>
      </c>
      <c r="F20" s="23" t="s">
        <v>54</v>
      </c>
      <c r="G20" s="14"/>
      <c r="H20" s="28"/>
      <c r="I20" s="28">
        <v>0.04</v>
      </c>
      <c r="J20" s="15">
        <v>9</v>
      </c>
      <c r="K20" s="15"/>
      <c r="L20" s="28"/>
      <c r="M20" s="14"/>
      <c r="N20" s="14"/>
      <c r="O20" s="28"/>
    </row>
    <row r="21" spans="1:15">
      <c r="A21" s="15">
        <v>10</v>
      </c>
      <c r="B21" s="15" t="s">
        <v>58</v>
      </c>
      <c r="C21" s="33">
        <f>0.5*G12</f>
        <v>0.0003</v>
      </c>
      <c r="D21" s="15">
        <v>3</v>
      </c>
      <c r="E21" s="14"/>
      <c r="F21" s="14"/>
      <c r="G21" s="14"/>
      <c r="H21" s="28"/>
      <c r="I21" s="28"/>
      <c r="J21" s="15">
        <v>10</v>
      </c>
      <c r="K21" s="15"/>
      <c r="L21" s="28"/>
      <c r="M21" s="14"/>
      <c r="N21" s="14"/>
      <c r="O21" s="28"/>
    </row>
    <row r="22" spans="1:15">
      <c r="A22" s="15">
        <v>11</v>
      </c>
      <c r="B22" s="23" t="s">
        <v>59</v>
      </c>
      <c r="C22" s="33">
        <f>C19*3%</f>
        <v>0.0050775</v>
      </c>
      <c r="D22" s="14"/>
      <c r="E22" s="23" t="s">
        <v>60</v>
      </c>
      <c r="F22" s="14"/>
      <c r="G22" s="14"/>
      <c r="H22" s="28"/>
      <c r="I22" s="74">
        <f>I19+I20+I21</f>
        <v>0.048</v>
      </c>
      <c r="J22" s="14"/>
      <c r="K22" s="15" t="s">
        <v>61</v>
      </c>
      <c r="L22" s="28"/>
      <c r="M22" s="14"/>
      <c r="N22" s="14"/>
      <c r="O22" s="74">
        <f>O12</f>
        <v>0.002</v>
      </c>
    </row>
    <row r="23" spans="1:15">
      <c r="A23" s="15">
        <v>12</v>
      </c>
      <c r="B23" s="18" t="s">
        <v>62</v>
      </c>
      <c r="C23" s="33">
        <f>C19*3%</f>
        <v>0.0050775</v>
      </c>
      <c r="D23" s="18" t="s">
        <v>19</v>
      </c>
      <c r="E23" s="34" t="s">
        <v>63</v>
      </c>
      <c r="F23" s="17"/>
      <c r="G23" s="17"/>
      <c r="H23" s="17"/>
      <c r="I23" s="22"/>
      <c r="J23" s="18" t="s">
        <v>19</v>
      </c>
      <c r="K23" s="21" t="s">
        <v>64</v>
      </c>
      <c r="L23" s="12"/>
      <c r="M23" s="12"/>
      <c r="N23" s="12"/>
      <c r="O23" s="13"/>
    </row>
    <row r="24" spans="1:15">
      <c r="A24" s="15">
        <v>13</v>
      </c>
      <c r="B24" s="35"/>
      <c r="C24" s="36"/>
      <c r="D24" s="37"/>
      <c r="E24" s="38" t="s">
        <v>65</v>
      </c>
      <c r="F24" s="39" t="s">
        <v>66</v>
      </c>
      <c r="G24" s="18" t="s">
        <v>67</v>
      </c>
      <c r="H24" s="18" t="s">
        <v>68</v>
      </c>
      <c r="I24" s="18" t="s">
        <v>27</v>
      </c>
      <c r="J24" s="37"/>
      <c r="K24" s="38" t="s">
        <v>69</v>
      </c>
      <c r="L24" s="18" t="s">
        <v>33</v>
      </c>
      <c r="M24" s="18" t="s">
        <v>70</v>
      </c>
      <c r="N24" s="18" t="s">
        <v>27</v>
      </c>
      <c r="O24" s="18" t="s">
        <v>71</v>
      </c>
    </row>
    <row r="25" spans="1:15">
      <c r="A25" s="15">
        <v>14</v>
      </c>
      <c r="B25" s="35"/>
      <c r="C25" s="36"/>
      <c r="D25" s="16"/>
      <c r="E25" s="16"/>
      <c r="F25" s="40" t="s">
        <v>72</v>
      </c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5">
        <v>15</v>
      </c>
      <c r="B26" s="23" t="s">
        <v>73</v>
      </c>
      <c r="C26" s="30">
        <f>C19+C20+C21+C22+C23</f>
        <v>0.1813975</v>
      </c>
      <c r="D26" s="15">
        <v>1</v>
      </c>
      <c r="E26" s="23" t="s">
        <v>74</v>
      </c>
      <c r="F26" s="14"/>
      <c r="G26" s="14"/>
      <c r="H26" s="14"/>
      <c r="I26" s="75">
        <f>I27+I28+I29+I30</f>
        <v>0.102</v>
      </c>
      <c r="J26" s="15">
        <v>1</v>
      </c>
      <c r="K26" s="23" t="s">
        <v>75</v>
      </c>
      <c r="L26" s="31">
        <v>2000</v>
      </c>
      <c r="M26" s="25">
        <v>400000</v>
      </c>
      <c r="N26" s="76">
        <f t="shared" ref="N26:N28" si="0">L26/M26</f>
        <v>0.005</v>
      </c>
      <c r="O26" s="14"/>
    </row>
    <row r="27" spans="1:15">
      <c r="A27" s="15">
        <v>16</v>
      </c>
      <c r="B27" s="23" t="s">
        <v>76</v>
      </c>
      <c r="C27" s="33">
        <f>C26*5%</f>
        <v>0.009069875</v>
      </c>
      <c r="D27" s="41" t="s">
        <v>77</v>
      </c>
      <c r="E27" s="80" t="s">
        <v>78</v>
      </c>
      <c r="F27" s="25">
        <v>25</v>
      </c>
      <c r="G27" s="25"/>
      <c r="H27" s="25">
        <v>0.0026</v>
      </c>
      <c r="I27" s="31">
        <f t="shared" ref="I27:I30" si="1">F27*H27</f>
        <v>0.065</v>
      </c>
      <c r="J27" s="15">
        <v>2</v>
      </c>
      <c r="K27" s="23" t="s">
        <v>79</v>
      </c>
      <c r="L27" s="77">
        <v>600</v>
      </c>
      <c r="M27" s="25">
        <v>500000</v>
      </c>
      <c r="N27" s="76">
        <f t="shared" si="0"/>
        <v>0.0012</v>
      </c>
      <c r="O27" s="14"/>
    </row>
    <row r="28" spans="1:15">
      <c r="A28" s="15">
        <v>17</v>
      </c>
      <c r="B28" s="23" t="s">
        <v>80</v>
      </c>
      <c r="C28" s="30">
        <f>C26+C27</f>
        <v>0.190467375</v>
      </c>
      <c r="D28" s="43"/>
      <c r="E28" s="23" t="s">
        <v>81</v>
      </c>
      <c r="F28" s="25">
        <v>25</v>
      </c>
      <c r="G28" s="25"/>
      <c r="H28" s="25">
        <v>0.0002</v>
      </c>
      <c r="I28" s="31">
        <f t="shared" si="1"/>
        <v>0.005</v>
      </c>
      <c r="J28" s="15">
        <v>3</v>
      </c>
      <c r="K28" s="23" t="s">
        <v>82</v>
      </c>
      <c r="L28" s="31">
        <v>500</v>
      </c>
      <c r="M28" s="25">
        <v>80000</v>
      </c>
      <c r="N28" s="76">
        <f t="shared" si="0"/>
        <v>0.00625</v>
      </c>
      <c r="O28" s="14"/>
    </row>
    <row r="29" spans="1:15">
      <c r="A29" s="15">
        <v>18</v>
      </c>
      <c r="B29" s="23" t="s">
        <v>83</v>
      </c>
      <c r="C29" s="29">
        <f>C28*0.13</f>
        <v>0.02476075875</v>
      </c>
      <c r="D29" s="43"/>
      <c r="E29" s="23" t="s">
        <v>94</v>
      </c>
      <c r="F29" s="25">
        <v>15</v>
      </c>
      <c r="G29" s="25"/>
      <c r="H29" s="25">
        <v>0.0008</v>
      </c>
      <c r="I29" s="31">
        <f t="shared" si="1"/>
        <v>0.012</v>
      </c>
      <c r="J29" s="15">
        <v>4</v>
      </c>
      <c r="K29" s="23"/>
      <c r="L29" s="28"/>
      <c r="M29" s="14"/>
      <c r="N29" s="28"/>
      <c r="O29" s="14"/>
    </row>
    <row r="30" spans="1:15">
      <c r="A30" s="15">
        <v>19</v>
      </c>
      <c r="B30" s="15" t="s">
        <v>25</v>
      </c>
      <c r="C30" s="24">
        <f>C28+C29</f>
        <v>0.21522813375</v>
      </c>
      <c r="D30" s="44"/>
      <c r="E30" s="15" t="s">
        <v>48</v>
      </c>
      <c r="F30" s="25">
        <v>10</v>
      </c>
      <c r="G30" s="25"/>
      <c r="H30" s="25">
        <v>0.002</v>
      </c>
      <c r="I30" s="31">
        <f t="shared" si="1"/>
        <v>0.02</v>
      </c>
      <c r="J30" s="14"/>
      <c r="K30" s="15"/>
      <c r="L30" s="28"/>
      <c r="M30" s="14"/>
      <c r="N30" s="28"/>
      <c r="O30" s="14"/>
    </row>
    <row r="31" spans="1:15">
      <c r="A31" s="45"/>
      <c r="B31" s="35"/>
      <c r="C31" s="28"/>
      <c r="D31" s="15">
        <v>2</v>
      </c>
      <c r="E31" s="15"/>
      <c r="F31" s="25"/>
      <c r="G31" s="25"/>
      <c r="H31" s="25"/>
      <c r="I31" s="31"/>
      <c r="J31" s="14"/>
      <c r="K31" s="15"/>
      <c r="L31" s="28"/>
      <c r="M31" s="14"/>
      <c r="N31" s="28"/>
      <c r="O31" s="14"/>
    </row>
    <row r="32" spans="1:15">
      <c r="A32" s="45"/>
      <c r="B32" s="35"/>
      <c r="C32" s="28"/>
      <c r="D32" s="15">
        <v>3</v>
      </c>
      <c r="E32" s="14"/>
      <c r="F32" s="14"/>
      <c r="G32" s="14"/>
      <c r="H32" s="14"/>
      <c r="I32" s="28"/>
      <c r="J32" s="14"/>
      <c r="K32" s="15"/>
      <c r="L32" s="28"/>
      <c r="M32" s="14"/>
      <c r="N32" s="28"/>
      <c r="O32" s="14"/>
    </row>
    <row r="33" spans="1:15">
      <c r="A33" s="45"/>
      <c r="B33" s="35"/>
      <c r="C33" s="28"/>
      <c r="D33" s="15"/>
      <c r="E33" s="14"/>
      <c r="F33" s="14"/>
      <c r="G33" s="14"/>
      <c r="H33" s="14"/>
      <c r="I33" s="28"/>
      <c r="J33" s="14"/>
      <c r="K33" s="15"/>
      <c r="L33" s="28"/>
      <c r="M33" s="14"/>
      <c r="N33" s="28"/>
      <c r="O33" s="14"/>
    </row>
    <row r="34" spans="1:15">
      <c r="A34" s="14"/>
      <c r="B34" s="15"/>
      <c r="C34" s="14"/>
      <c r="D34" s="14"/>
      <c r="E34" s="23" t="s">
        <v>60</v>
      </c>
      <c r="F34" s="14"/>
      <c r="G34" s="14"/>
      <c r="H34" s="14"/>
      <c r="I34" s="74">
        <f>I31</f>
        <v>0</v>
      </c>
      <c r="J34" s="14"/>
      <c r="K34" s="23" t="s">
        <v>60</v>
      </c>
      <c r="L34" s="28"/>
      <c r="M34" s="14"/>
      <c r="N34" s="74">
        <f>N26+N27+N28</f>
        <v>0.01245</v>
      </c>
      <c r="O34" s="14"/>
    </row>
    <row r="35" spans="1:15">
      <c r="A35" s="46" t="s">
        <v>86</v>
      </c>
      <c r="B35" s="47"/>
      <c r="C35" s="46"/>
      <c r="D35" s="46"/>
      <c r="E35" s="46"/>
      <c r="F35" s="46"/>
      <c r="G35" s="46"/>
      <c r="H35" s="46"/>
      <c r="I35" s="46"/>
      <c r="J35" s="46"/>
      <c r="K35" s="78"/>
      <c r="L35" s="79"/>
      <c r="M35" s="79"/>
      <c r="N35" s="79"/>
      <c r="O35" s="79"/>
    </row>
    <row r="36" spans="1:15">
      <c r="A36" s="48" t="s">
        <v>87</v>
      </c>
      <c r="B36" s="47"/>
      <c r="C36" s="46"/>
      <c r="D36" s="46"/>
      <c r="E36" s="46"/>
      <c r="F36" s="46"/>
      <c r="G36" s="46"/>
      <c r="H36" s="49"/>
      <c r="I36" s="46"/>
      <c r="J36" s="46"/>
      <c r="K36" s="78"/>
      <c r="L36" s="79"/>
      <c r="M36" s="79"/>
      <c r="N36" s="79"/>
      <c r="O36" s="79"/>
    </row>
    <row r="37" spans="1:15">
      <c r="A37" s="48" t="s">
        <v>88</v>
      </c>
      <c r="B37" s="47"/>
      <c r="C37" s="46"/>
      <c r="D37" s="46"/>
      <c r="E37" s="46"/>
      <c r="F37" s="46"/>
      <c r="G37" s="46"/>
      <c r="H37" s="46"/>
      <c r="I37" s="46"/>
      <c r="J37" s="46"/>
      <c r="K37" s="78"/>
      <c r="L37" s="79"/>
      <c r="M37" s="79"/>
      <c r="N37" s="79"/>
      <c r="O37" s="79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" right="0.7" top="0.75" bottom="0.75" header="0.3" footer="0.3"/>
  <pageSetup paperSize="9" scale="8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Normal="100" workbookViewId="0">
      <selection activeCell="K19" sqref="K19"/>
    </sheetView>
  </sheetViews>
  <sheetFormatPr defaultColWidth="9" defaultRowHeight="13.5"/>
  <cols>
    <col min="3" max="3" width="9.375"/>
    <col min="5" max="5" width="10.875" customWidth="1"/>
    <col min="8" max="8" width="9.375"/>
    <col min="12" max="12" width="9.375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50" t="s">
        <v>1</v>
      </c>
      <c r="J1" s="51"/>
      <c r="K1" s="51"/>
      <c r="L1" s="51"/>
      <c r="M1" s="51"/>
      <c r="N1" s="51"/>
      <c r="O1" s="52"/>
    </row>
    <row r="2" spans="1:15">
      <c r="A2" s="4"/>
      <c r="B2" s="5"/>
      <c r="C2" s="5"/>
      <c r="D2" s="5"/>
      <c r="E2" s="5"/>
      <c r="F2" s="5"/>
      <c r="G2" s="5"/>
      <c r="H2" s="6"/>
      <c r="I2" s="53" t="s">
        <v>2</v>
      </c>
      <c r="J2" s="54" t="s">
        <v>3</v>
      </c>
      <c r="K2" s="55"/>
      <c r="L2" s="55"/>
      <c r="M2" s="55"/>
      <c r="N2" s="55"/>
      <c r="O2" s="56"/>
    </row>
    <row r="3" spans="1:15">
      <c r="A3" s="4"/>
      <c r="B3" s="5"/>
      <c r="C3" s="5"/>
      <c r="D3" s="5"/>
      <c r="E3" s="5"/>
      <c r="F3" s="5"/>
      <c r="G3" s="5"/>
      <c r="H3" s="6"/>
      <c r="I3" s="53" t="s">
        <v>4</v>
      </c>
      <c r="J3" s="54" t="s">
        <v>5</v>
      </c>
      <c r="K3" s="55"/>
      <c r="L3" s="55"/>
      <c r="M3" s="55"/>
      <c r="N3" s="55"/>
      <c r="O3" s="56"/>
    </row>
    <row r="4" spans="1:15">
      <c r="A4" s="7"/>
      <c r="B4" s="8"/>
      <c r="C4" s="8"/>
      <c r="D4" s="8"/>
      <c r="E4" s="8"/>
      <c r="F4" s="8"/>
      <c r="G4" s="8"/>
      <c r="H4" s="9"/>
      <c r="I4" s="53" t="s">
        <v>6</v>
      </c>
      <c r="J4" s="57" t="s">
        <v>7</v>
      </c>
      <c r="K4" s="57"/>
      <c r="L4" s="53" t="s">
        <v>8</v>
      </c>
      <c r="M4" s="58">
        <v>13313276238</v>
      </c>
      <c r="N4" s="59"/>
      <c r="O4" s="60"/>
    </row>
    <row r="5" spans="1:15">
      <c r="A5" s="10"/>
      <c r="B5" s="10"/>
      <c r="C5" s="11"/>
      <c r="D5" s="12"/>
      <c r="E5" s="13"/>
      <c r="F5" s="11"/>
      <c r="G5" s="13"/>
      <c r="H5" s="11"/>
      <c r="I5" s="13"/>
      <c r="J5" s="61"/>
      <c r="K5" s="62" t="s">
        <v>9</v>
      </c>
      <c r="L5" s="63">
        <v>44352</v>
      </c>
      <c r="M5" s="62"/>
      <c r="N5" s="15" t="s">
        <v>10</v>
      </c>
      <c r="O5" s="32" t="s">
        <v>11</v>
      </c>
    </row>
    <row r="6" spans="1:15">
      <c r="A6" s="14"/>
      <c r="B6" s="15"/>
      <c r="C6" s="11"/>
      <c r="D6" s="12"/>
      <c r="E6" s="13"/>
      <c r="F6" s="11"/>
      <c r="G6" s="13"/>
      <c r="H6" s="11"/>
      <c r="I6" s="13"/>
      <c r="J6" s="61"/>
      <c r="K6" s="13" t="s">
        <v>12</v>
      </c>
      <c r="L6" s="81" t="s">
        <v>169</v>
      </c>
      <c r="M6" s="82"/>
      <c r="N6" s="23" t="s">
        <v>14</v>
      </c>
      <c r="O6" s="14"/>
    </row>
    <row r="7" spans="1:15">
      <c r="A7" s="14"/>
      <c r="B7" s="15"/>
      <c r="C7" s="11"/>
      <c r="D7" s="12"/>
      <c r="E7" s="13"/>
      <c r="F7" s="11"/>
      <c r="G7" s="13"/>
      <c r="H7" s="11"/>
      <c r="I7" s="13"/>
      <c r="J7" s="61"/>
      <c r="K7" s="23" t="s">
        <v>15</v>
      </c>
      <c r="L7" s="64" t="s">
        <v>170</v>
      </c>
      <c r="M7" s="65"/>
      <c r="N7" s="23" t="s">
        <v>17</v>
      </c>
      <c r="O7" s="66" t="s">
        <v>171</v>
      </c>
    </row>
    <row r="8" spans="1:15">
      <c r="A8" s="15" t="s">
        <v>19</v>
      </c>
      <c r="B8" s="15" t="s">
        <v>20</v>
      </c>
      <c r="C8" s="16" t="s">
        <v>21</v>
      </c>
      <c r="D8" s="16"/>
      <c r="E8" s="16"/>
      <c r="F8" s="11" t="s">
        <v>22</v>
      </c>
      <c r="G8" s="13"/>
      <c r="H8" s="17" t="s">
        <v>23</v>
      </c>
      <c r="I8" s="22"/>
      <c r="J8" s="67"/>
      <c r="K8" s="18" t="s">
        <v>24</v>
      </c>
      <c r="L8" s="11"/>
      <c r="M8" s="13"/>
      <c r="N8" s="23" t="s">
        <v>25</v>
      </c>
      <c r="O8" s="68"/>
    </row>
    <row r="9" spans="1:15">
      <c r="A9" s="12"/>
      <c r="B9" s="12"/>
      <c r="C9" s="12"/>
      <c r="D9" s="12"/>
      <c r="E9" s="12"/>
      <c r="F9" s="17"/>
      <c r="G9" s="17"/>
      <c r="H9" s="17"/>
      <c r="I9" s="12"/>
      <c r="J9" s="69"/>
      <c r="K9" s="12"/>
      <c r="L9" s="12"/>
      <c r="M9" s="12"/>
      <c r="N9" s="12"/>
      <c r="O9" s="70"/>
    </row>
    <row r="10" spans="1:15">
      <c r="A10" s="18" t="s">
        <v>19</v>
      </c>
      <c r="B10" s="19" t="s">
        <v>26</v>
      </c>
      <c r="C10" s="20" t="s">
        <v>27</v>
      </c>
      <c r="D10" s="20" t="s">
        <v>19</v>
      </c>
      <c r="E10" s="21" t="s">
        <v>28</v>
      </c>
      <c r="F10" s="12"/>
      <c r="G10" s="12"/>
      <c r="H10" s="12"/>
      <c r="I10" s="13"/>
      <c r="J10" s="20" t="s">
        <v>19</v>
      </c>
      <c r="K10" s="21" t="s">
        <v>29</v>
      </c>
      <c r="L10" s="12"/>
      <c r="M10" s="12"/>
      <c r="N10" s="12"/>
      <c r="O10" s="13"/>
    </row>
    <row r="11" spans="1:15">
      <c r="A11" s="16"/>
      <c r="B11" s="22"/>
      <c r="C11" s="22"/>
      <c r="D11" s="22"/>
      <c r="E11" s="15" t="s">
        <v>30</v>
      </c>
      <c r="F11" s="15" t="s">
        <v>31</v>
      </c>
      <c r="G11" s="15" t="s">
        <v>32</v>
      </c>
      <c r="H11" s="15" t="s">
        <v>33</v>
      </c>
      <c r="I11" s="15" t="s">
        <v>27</v>
      </c>
      <c r="J11" s="16"/>
      <c r="K11" s="23" t="s">
        <v>34</v>
      </c>
      <c r="L11" s="23" t="s">
        <v>35</v>
      </c>
      <c r="M11" s="15" t="s">
        <v>31</v>
      </c>
      <c r="N11" s="15" t="s">
        <v>36</v>
      </c>
      <c r="O11" s="15" t="s">
        <v>27</v>
      </c>
    </row>
    <row r="12" spans="1:15">
      <c r="A12" s="15">
        <v>1</v>
      </c>
      <c r="B12" s="23" t="s">
        <v>37</v>
      </c>
      <c r="C12" s="24">
        <f>I12</f>
        <v>3.56</v>
      </c>
      <c r="D12" s="15">
        <v>1</v>
      </c>
      <c r="E12" s="23" t="s">
        <v>172</v>
      </c>
      <c r="F12" s="23" t="s">
        <v>39</v>
      </c>
      <c r="G12" s="25">
        <v>0.356</v>
      </c>
      <c r="H12" s="26">
        <v>10</v>
      </c>
      <c r="I12" s="26">
        <f>G12*H12</f>
        <v>3.56</v>
      </c>
      <c r="J12" s="15">
        <v>1</v>
      </c>
      <c r="K12" s="23" t="s">
        <v>40</v>
      </c>
      <c r="L12" s="71">
        <v>1</v>
      </c>
      <c r="M12" s="23" t="s">
        <v>41</v>
      </c>
      <c r="N12" s="23">
        <v>0.05</v>
      </c>
      <c r="O12" s="72">
        <f>L12*N12</f>
        <v>0.05</v>
      </c>
    </row>
    <row r="13" spans="1:15">
      <c r="A13" s="15">
        <v>2</v>
      </c>
      <c r="B13" s="15" t="s">
        <v>42</v>
      </c>
      <c r="C13" s="24">
        <f>I22</f>
        <v>0</v>
      </c>
      <c r="D13" s="15">
        <v>2</v>
      </c>
      <c r="E13" s="14"/>
      <c r="F13" s="14"/>
      <c r="G13" s="14"/>
      <c r="H13" s="27"/>
      <c r="I13" s="27"/>
      <c r="J13" s="15">
        <v>2</v>
      </c>
      <c r="K13" s="23" t="s">
        <v>43</v>
      </c>
      <c r="L13" s="73"/>
      <c r="M13" s="15"/>
      <c r="N13" s="15"/>
      <c r="O13" s="73"/>
    </row>
    <row r="14" spans="1:15">
      <c r="A14" s="15">
        <v>3</v>
      </c>
      <c r="B14" s="15" t="s">
        <v>44</v>
      </c>
      <c r="C14" s="24">
        <f>O22</f>
        <v>0.05</v>
      </c>
      <c r="D14" s="15">
        <v>3</v>
      </c>
      <c r="E14" s="14"/>
      <c r="F14" s="14"/>
      <c r="G14" s="14"/>
      <c r="H14" s="28"/>
      <c r="I14" s="28"/>
      <c r="J14" s="15">
        <v>3</v>
      </c>
      <c r="K14" s="15" t="s">
        <v>45</v>
      </c>
      <c r="L14" s="73"/>
      <c r="M14" s="15"/>
      <c r="N14" s="15"/>
      <c r="O14" s="73"/>
    </row>
    <row r="15" spans="1:15">
      <c r="A15" s="15">
        <v>4</v>
      </c>
      <c r="B15" s="23" t="s">
        <v>46</v>
      </c>
      <c r="C15" s="24">
        <f>I26</f>
        <v>1.6875</v>
      </c>
      <c r="D15" s="15">
        <v>4</v>
      </c>
      <c r="E15" s="14"/>
      <c r="F15" s="14"/>
      <c r="G15" s="14"/>
      <c r="H15" s="28"/>
      <c r="I15" s="28"/>
      <c r="J15" s="15">
        <v>4</v>
      </c>
      <c r="K15" s="15" t="s">
        <v>47</v>
      </c>
      <c r="L15" s="73"/>
      <c r="M15" s="15"/>
      <c r="N15" s="15"/>
      <c r="O15" s="73"/>
    </row>
    <row r="16" spans="1:15">
      <c r="A16" s="15">
        <v>5</v>
      </c>
      <c r="B16" s="15" t="s">
        <v>48</v>
      </c>
      <c r="C16" s="24">
        <f>I34</f>
        <v>0.5</v>
      </c>
      <c r="D16" s="15">
        <v>5</v>
      </c>
      <c r="E16" s="14"/>
      <c r="F16" s="14"/>
      <c r="G16" s="14"/>
      <c r="H16" s="28"/>
      <c r="I16" s="28"/>
      <c r="J16" s="15">
        <v>5</v>
      </c>
      <c r="K16" s="23" t="s">
        <v>49</v>
      </c>
      <c r="L16" s="73"/>
      <c r="M16" s="15"/>
      <c r="N16" s="15"/>
      <c r="O16" s="73"/>
    </row>
    <row r="17" spans="1:15">
      <c r="A17" s="15">
        <v>6</v>
      </c>
      <c r="B17" s="15" t="s">
        <v>50</v>
      </c>
      <c r="C17" s="24">
        <f>N34</f>
        <v>0.0362</v>
      </c>
      <c r="D17" s="14"/>
      <c r="E17" s="11" t="s">
        <v>51</v>
      </c>
      <c r="F17" s="12"/>
      <c r="G17" s="12"/>
      <c r="H17" s="12"/>
      <c r="I17" s="13"/>
      <c r="J17" s="15">
        <v>6</v>
      </c>
      <c r="K17" s="15"/>
      <c r="L17" s="28"/>
      <c r="M17" s="14"/>
      <c r="N17" s="14"/>
      <c r="O17" s="28"/>
    </row>
    <row r="18" spans="1:15">
      <c r="A18" s="15">
        <v>7</v>
      </c>
      <c r="B18" s="15"/>
      <c r="C18" s="29"/>
      <c r="D18" s="14"/>
      <c r="E18" s="15" t="s">
        <v>30</v>
      </c>
      <c r="F18" s="15" t="s">
        <v>31</v>
      </c>
      <c r="G18" s="15" t="s">
        <v>32</v>
      </c>
      <c r="H18" s="15" t="s">
        <v>33</v>
      </c>
      <c r="I18" s="15" t="s">
        <v>27</v>
      </c>
      <c r="J18" s="15">
        <v>7</v>
      </c>
      <c r="K18" s="15"/>
      <c r="L18" s="28"/>
      <c r="M18" s="14"/>
      <c r="N18" s="14"/>
      <c r="O18" s="28"/>
    </row>
    <row r="19" spans="1:15">
      <c r="A19" s="15">
        <v>8</v>
      </c>
      <c r="B19" s="23" t="s">
        <v>52</v>
      </c>
      <c r="C19" s="30">
        <f>C12+C13+C14+C15+C16+C17</f>
        <v>5.8337</v>
      </c>
      <c r="D19" s="15">
        <v>1</v>
      </c>
      <c r="E19" s="23"/>
      <c r="F19" s="23"/>
      <c r="G19" s="25"/>
      <c r="H19" s="31"/>
      <c r="I19" s="26"/>
      <c r="J19" s="15">
        <v>8</v>
      </c>
      <c r="K19" s="15"/>
      <c r="L19" s="28"/>
      <c r="M19" s="14"/>
      <c r="N19" s="14"/>
      <c r="O19" s="28"/>
    </row>
    <row r="20" spans="1:15">
      <c r="A20" s="15">
        <v>9</v>
      </c>
      <c r="B20" s="15" t="s">
        <v>55</v>
      </c>
      <c r="C20" s="29">
        <v>0.09</v>
      </c>
      <c r="D20" s="15">
        <v>2</v>
      </c>
      <c r="E20" s="32"/>
      <c r="F20" s="14"/>
      <c r="G20" s="14"/>
      <c r="H20" s="28"/>
      <c r="I20" s="28"/>
      <c r="J20" s="15">
        <v>9</v>
      </c>
      <c r="K20" s="15"/>
      <c r="L20" s="28"/>
      <c r="M20" s="14"/>
      <c r="N20" s="14"/>
      <c r="O20" s="28"/>
    </row>
    <row r="21" spans="1:15">
      <c r="A21" s="15">
        <v>10</v>
      </c>
      <c r="B21" s="15" t="s">
        <v>58</v>
      </c>
      <c r="C21" s="29">
        <v>0.11</v>
      </c>
      <c r="D21" s="15">
        <v>3</v>
      </c>
      <c r="E21" s="14"/>
      <c r="F21" s="14"/>
      <c r="G21" s="14"/>
      <c r="H21" s="28"/>
      <c r="I21" s="28"/>
      <c r="J21" s="15">
        <v>10</v>
      </c>
      <c r="K21" s="15"/>
      <c r="L21" s="28"/>
      <c r="M21" s="14"/>
      <c r="N21" s="14"/>
      <c r="O21" s="28"/>
    </row>
    <row r="22" spans="1:15">
      <c r="A22" s="15">
        <v>11</v>
      </c>
      <c r="B22" s="23" t="s">
        <v>59</v>
      </c>
      <c r="C22" s="33">
        <f>C19*3%</f>
        <v>0.175011</v>
      </c>
      <c r="D22" s="14"/>
      <c r="E22" s="23" t="s">
        <v>60</v>
      </c>
      <c r="F22" s="14"/>
      <c r="G22" s="14"/>
      <c r="H22" s="28"/>
      <c r="I22" s="74">
        <f>I19+I20+I21</f>
        <v>0</v>
      </c>
      <c r="J22" s="14"/>
      <c r="K22" s="15" t="s">
        <v>61</v>
      </c>
      <c r="L22" s="28"/>
      <c r="M22" s="14"/>
      <c r="N22" s="14"/>
      <c r="O22" s="74">
        <f>O12</f>
        <v>0.05</v>
      </c>
    </row>
    <row r="23" spans="1:15">
      <c r="A23" s="15">
        <v>12</v>
      </c>
      <c r="B23" s="18" t="s">
        <v>62</v>
      </c>
      <c r="C23" s="33">
        <f>C19*3%</f>
        <v>0.175011</v>
      </c>
      <c r="D23" s="18" t="s">
        <v>19</v>
      </c>
      <c r="E23" s="34" t="s">
        <v>63</v>
      </c>
      <c r="F23" s="17"/>
      <c r="G23" s="17"/>
      <c r="H23" s="17"/>
      <c r="I23" s="22"/>
      <c r="J23" s="18" t="s">
        <v>19</v>
      </c>
      <c r="K23" s="21" t="s">
        <v>64</v>
      </c>
      <c r="L23" s="12"/>
      <c r="M23" s="12"/>
      <c r="N23" s="12"/>
      <c r="O23" s="13"/>
    </row>
    <row r="24" spans="1:15">
      <c r="A24" s="15">
        <v>13</v>
      </c>
      <c r="B24" s="35"/>
      <c r="C24" s="36"/>
      <c r="D24" s="37"/>
      <c r="E24" s="38" t="s">
        <v>65</v>
      </c>
      <c r="F24" s="39" t="s">
        <v>66</v>
      </c>
      <c r="G24" s="18" t="s">
        <v>67</v>
      </c>
      <c r="H24" s="18" t="s">
        <v>68</v>
      </c>
      <c r="I24" s="18" t="s">
        <v>27</v>
      </c>
      <c r="J24" s="37"/>
      <c r="K24" s="38" t="s">
        <v>69</v>
      </c>
      <c r="L24" s="18" t="s">
        <v>33</v>
      </c>
      <c r="M24" s="18" t="s">
        <v>70</v>
      </c>
      <c r="N24" s="18" t="s">
        <v>27</v>
      </c>
      <c r="O24" s="18" t="s">
        <v>71</v>
      </c>
    </row>
    <row r="25" spans="1:15">
      <c r="A25" s="15">
        <v>14</v>
      </c>
      <c r="C25" s="36"/>
      <c r="D25" s="16"/>
      <c r="E25" s="16"/>
      <c r="F25" s="40" t="s">
        <v>72</v>
      </c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5">
        <v>15</v>
      </c>
      <c r="B26" s="23" t="s">
        <v>73</v>
      </c>
      <c r="C26" s="30">
        <f>C19+C20+C21+C22+C23</f>
        <v>6.383722</v>
      </c>
      <c r="D26" s="15">
        <v>1</v>
      </c>
      <c r="E26" s="23" t="s">
        <v>74</v>
      </c>
      <c r="F26" s="14"/>
      <c r="G26" s="14"/>
      <c r="H26" s="14"/>
      <c r="I26" s="75">
        <f>I27+I28+I29+I30</f>
        <v>1.6875</v>
      </c>
      <c r="J26" s="15">
        <v>1</v>
      </c>
      <c r="K26" s="23" t="s">
        <v>75</v>
      </c>
      <c r="L26" s="31">
        <v>4000</v>
      </c>
      <c r="M26" s="25">
        <v>400000</v>
      </c>
      <c r="N26" s="76">
        <f t="shared" ref="N26:N28" si="0">L26/M26</f>
        <v>0.01</v>
      </c>
      <c r="O26" s="14"/>
    </row>
    <row r="27" spans="1:15">
      <c r="A27" s="15">
        <v>16</v>
      </c>
      <c r="B27" s="23" t="s">
        <v>76</v>
      </c>
      <c r="C27" s="33">
        <f>C26*5%</f>
        <v>0.3191861</v>
      </c>
      <c r="D27" s="41" t="s">
        <v>77</v>
      </c>
      <c r="E27" s="80" t="s">
        <v>78</v>
      </c>
      <c r="F27" s="25">
        <v>30</v>
      </c>
      <c r="G27" s="25"/>
      <c r="H27" s="25">
        <v>0.046</v>
      </c>
      <c r="I27" s="31">
        <f t="shared" ref="I27:I31" si="1">F27*H27</f>
        <v>1.38</v>
      </c>
      <c r="J27" s="15">
        <v>2</v>
      </c>
      <c r="K27" s="23" t="s">
        <v>79</v>
      </c>
      <c r="L27" s="77">
        <v>600</v>
      </c>
      <c r="M27" s="25">
        <v>500000</v>
      </c>
      <c r="N27" s="76">
        <f t="shared" si="0"/>
        <v>0.0012</v>
      </c>
      <c r="O27" s="14"/>
    </row>
    <row r="28" spans="1:15">
      <c r="A28" s="15">
        <v>17</v>
      </c>
      <c r="B28" s="23" t="s">
        <v>80</v>
      </c>
      <c r="C28" s="30">
        <f>C26+C27</f>
        <v>6.7029081</v>
      </c>
      <c r="D28" s="43"/>
      <c r="E28" s="23" t="s">
        <v>81</v>
      </c>
      <c r="F28" s="25">
        <v>25</v>
      </c>
      <c r="G28" s="25"/>
      <c r="H28" s="25">
        <v>0.003</v>
      </c>
      <c r="I28" s="31">
        <f t="shared" si="1"/>
        <v>0.075</v>
      </c>
      <c r="J28" s="15">
        <v>3</v>
      </c>
      <c r="K28" s="23" t="s">
        <v>82</v>
      </c>
      <c r="L28" s="31">
        <v>2000</v>
      </c>
      <c r="M28" s="25">
        <v>80000</v>
      </c>
      <c r="N28" s="76">
        <f t="shared" si="0"/>
        <v>0.025</v>
      </c>
      <c r="O28" s="14"/>
    </row>
    <row r="29" spans="1:15">
      <c r="A29" s="15">
        <v>18</v>
      </c>
      <c r="B29" s="23" t="s">
        <v>83</v>
      </c>
      <c r="C29" s="29">
        <f>C28*0.13</f>
        <v>0.871378053</v>
      </c>
      <c r="D29" s="43"/>
      <c r="E29" s="23" t="s">
        <v>173</v>
      </c>
      <c r="F29" s="25">
        <v>25</v>
      </c>
      <c r="H29" s="25">
        <v>0.0081</v>
      </c>
      <c r="I29" s="31">
        <f t="shared" si="1"/>
        <v>0.2025</v>
      </c>
      <c r="J29" s="15">
        <v>4</v>
      </c>
      <c r="K29" s="15"/>
      <c r="L29" s="28"/>
      <c r="M29" s="14"/>
      <c r="N29" s="28"/>
      <c r="O29" s="14"/>
    </row>
    <row r="30" spans="1:15">
      <c r="A30" s="15">
        <v>19</v>
      </c>
      <c r="B30" s="15" t="s">
        <v>25</v>
      </c>
      <c r="C30" s="24">
        <f>C28+C29</f>
        <v>7.574286153</v>
      </c>
      <c r="D30" s="44"/>
      <c r="E30" s="23" t="s">
        <v>94</v>
      </c>
      <c r="F30" s="25">
        <v>15</v>
      </c>
      <c r="G30" s="25"/>
      <c r="H30" s="25">
        <v>0.002</v>
      </c>
      <c r="I30" s="31">
        <f t="shared" si="1"/>
        <v>0.03</v>
      </c>
      <c r="J30" s="14"/>
      <c r="L30" s="28"/>
      <c r="M30" s="14"/>
      <c r="N30" s="28"/>
      <c r="O30" s="14"/>
    </row>
    <row r="31" spans="1:15">
      <c r="A31" s="45"/>
      <c r="B31" s="35"/>
      <c r="C31" s="28"/>
      <c r="D31" s="15">
        <v>2</v>
      </c>
      <c r="E31" s="15" t="s">
        <v>48</v>
      </c>
      <c r="F31" s="25">
        <v>10</v>
      </c>
      <c r="G31" s="25"/>
      <c r="H31" s="25">
        <v>0.05</v>
      </c>
      <c r="I31" s="31">
        <f t="shared" si="1"/>
        <v>0.5</v>
      </c>
      <c r="J31" s="14"/>
      <c r="K31" s="15"/>
      <c r="L31" s="28"/>
      <c r="M31" s="14"/>
      <c r="N31" s="28"/>
      <c r="O31" s="14"/>
    </row>
    <row r="32" spans="1:15">
      <c r="A32" s="45"/>
      <c r="B32" s="35"/>
      <c r="C32" s="28"/>
      <c r="D32" s="15">
        <v>3</v>
      </c>
      <c r="E32" s="14"/>
      <c r="F32" s="14"/>
      <c r="G32" s="14"/>
      <c r="H32" s="14"/>
      <c r="I32" s="28"/>
      <c r="J32" s="14"/>
      <c r="K32" s="15"/>
      <c r="L32" s="28"/>
      <c r="M32" s="14"/>
      <c r="N32" s="28"/>
      <c r="O32" s="14"/>
    </row>
    <row r="33" spans="1:15">
      <c r="A33" s="45"/>
      <c r="B33" s="35"/>
      <c r="C33" s="28"/>
      <c r="D33" s="15"/>
      <c r="E33" s="14"/>
      <c r="F33" s="14"/>
      <c r="G33" s="14"/>
      <c r="H33" s="14"/>
      <c r="I33" s="28"/>
      <c r="J33" s="14"/>
      <c r="K33" s="15"/>
      <c r="L33" s="28"/>
      <c r="M33" s="14"/>
      <c r="N33" s="28"/>
      <c r="O33" s="14"/>
    </row>
    <row r="34" spans="1:15">
      <c r="A34" s="14"/>
      <c r="B34" s="15"/>
      <c r="C34" s="14"/>
      <c r="D34" s="14"/>
      <c r="E34" s="23" t="s">
        <v>60</v>
      </c>
      <c r="F34" s="14"/>
      <c r="G34" s="14"/>
      <c r="H34" s="14"/>
      <c r="I34" s="74">
        <f>I31</f>
        <v>0.5</v>
      </c>
      <c r="J34" s="14"/>
      <c r="K34" s="23" t="s">
        <v>60</v>
      </c>
      <c r="L34" s="28"/>
      <c r="M34" s="14"/>
      <c r="N34" s="74">
        <f>N26+N27+N28</f>
        <v>0.0362</v>
      </c>
      <c r="O34" s="14"/>
    </row>
    <row r="35" spans="1:15">
      <c r="A35" s="46" t="s">
        <v>86</v>
      </c>
      <c r="B35" s="47"/>
      <c r="C35" s="46"/>
      <c r="D35" s="46"/>
      <c r="E35" s="46"/>
      <c r="F35" s="46"/>
      <c r="G35" s="46"/>
      <c r="H35" s="46"/>
      <c r="I35" s="46"/>
      <c r="J35" s="46"/>
      <c r="K35" s="78"/>
      <c r="L35" s="79"/>
      <c r="M35" s="79"/>
      <c r="N35" s="79"/>
      <c r="O35" s="79"/>
    </row>
    <row r="36" spans="1:15">
      <c r="A36" s="48" t="s">
        <v>87</v>
      </c>
      <c r="B36" s="47"/>
      <c r="C36" s="46"/>
      <c r="D36" s="46"/>
      <c r="E36" s="46"/>
      <c r="F36" s="46"/>
      <c r="G36" s="46"/>
      <c r="H36" s="49"/>
      <c r="I36" s="46"/>
      <c r="J36" s="46"/>
      <c r="K36" s="78"/>
      <c r="L36" s="79"/>
      <c r="M36" s="79"/>
      <c r="N36" s="79"/>
      <c r="O36" s="79"/>
    </row>
    <row r="37" spans="1:15">
      <c r="A37" s="48" t="s">
        <v>88</v>
      </c>
      <c r="B37" s="47"/>
      <c r="C37" s="46"/>
      <c r="D37" s="46"/>
      <c r="E37" s="46"/>
      <c r="F37" s="46"/>
      <c r="G37" s="46"/>
      <c r="H37" s="46"/>
      <c r="I37" s="46"/>
      <c r="J37" s="46"/>
      <c r="K37" s="78"/>
      <c r="L37" s="79"/>
      <c r="M37" s="79"/>
      <c r="N37" s="79"/>
      <c r="O37" s="79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" right="0.7" top="0.75" bottom="0.75" header="0.3" footer="0.3"/>
  <pageSetup paperSize="9" scale="94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C28" sqref="C28"/>
    </sheetView>
  </sheetViews>
  <sheetFormatPr defaultColWidth="9" defaultRowHeight="13.5"/>
  <cols>
    <col min="3" max="3" width="9.375"/>
    <col min="5" max="5" width="11.875" customWidth="1"/>
    <col min="12" max="12" width="9.375"/>
    <col min="13" max="13" width="14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50" t="s">
        <v>1</v>
      </c>
      <c r="J1" s="51"/>
      <c r="K1" s="51"/>
      <c r="L1" s="51"/>
      <c r="M1" s="51"/>
      <c r="N1" s="51"/>
      <c r="O1" s="52"/>
    </row>
    <row r="2" spans="1:15">
      <c r="A2" s="4"/>
      <c r="B2" s="5"/>
      <c r="C2" s="5"/>
      <c r="D2" s="5"/>
      <c r="E2" s="5"/>
      <c r="F2" s="5"/>
      <c r="G2" s="5"/>
      <c r="H2" s="6"/>
      <c r="I2" s="53" t="s">
        <v>2</v>
      </c>
      <c r="J2" s="54" t="s">
        <v>3</v>
      </c>
      <c r="K2" s="55"/>
      <c r="L2" s="55"/>
      <c r="M2" s="55"/>
      <c r="N2" s="55"/>
      <c r="O2" s="56"/>
    </row>
    <row r="3" spans="1:15">
      <c r="A3" s="4"/>
      <c r="B3" s="5"/>
      <c r="C3" s="5"/>
      <c r="D3" s="5"/>
      <c r="E3" s="5"/>
      <c r="F3" s="5"/>
      <c r="G3" s="5"/>
      <c r="H3" s="6"/>
      <c r="I3" s="53" t="s">
        <v>4</v>
      </c>
      <c r="J3" s="54" t="s">
        <v>5</v>
      </c>
      <c r="K3" s="55"/>
      <c r="L3" s="55"/>
      <c r="M3" s="55"/>
      <c r="N3" s="55"/>
      <c r="O3" s="56"/>
    </row>
    <row r="4" spans="1:15">
      <c r="A4" s="7"/>
      <c r="B4" s="8"/>
      <c r="C4" s="8"/>
      <c r="D4" s="8"/>
      <c r="E4" s="8"/>
      <c r="F4" s="8"/>
      <c r="G4" s="8"/>
      <c r="H4" s="9"/>
      <c r="I4" s="53" t="s">
        <v>6</v>
      </c>
      <c r="J4" s="57" t="s">
        <v>7</v>
      </c>
      <c r="K4" s="57"/>
      <c r="L4" s="53" t="s">
        <v>8</v>
      </c>
      <c r="M4" s="58">
        <v>13313276238</v>
      </c>
      <c r="N4" s="59"/>
      <c r="O4" s="60"/>
    </row>
    <row r="5" spans="1:15">
      <c r="A5" s="10"/>
      <c r="B5" s="10"/>
      <c r="C5" s="11"/>
      <c r="D5" s="12"/>
      <c r="E5" s="13"/>
      <c r="F5" s="11"/>
      <c r="G5" s="13"/>
      <c r="H5" s="11"/>
      <c r="I5" s="13"/>
      <c r="J5" s="61"/>
      <c r="K5" s="62" t="s">
        <v>9</v>
      </c>
      <c r="L5" s="63">
        <v>44352</v>
      </c>
      <c r="M5" s="62"/>
      <c r="N5" s="15" t="s">
        <v>10</v>
      </c>
      <c r="O5" s="32" t="s">
        <v>11</v>
      </c>
    </row>
    <row r="6" spans="1:15">
      <c r="A6" s="14"/>
      <c r="B6" s="15"/>
      <c r="C6" s="11"/>
      <c r="D6" s="12"/>
      <c r="E6" s="13"/>
      <c r="F6" s="11"/>
      <c r="G6" s="13"/>
      <c r="H6" s="11"/>
      <c r="I6" s="13"/>
      <c r="J6" s="61"/>
      <c r="K6" s="13" t="s">
        <v>12</v>
      </c>
      <c r="L6" s="21" t="s">
        <v>174</v>
      </c>
      <c r="M6" s="62"/>
      <c r="N6" s="23" t="s">
        <v>14</v>
      </c>
      <c r="O6" s="14"/>
    </row>
    <row r="7" spans="1:15">
      <c r="A7" s="14"/>
      <c r="B7" s="15"/>
      <c r="C7" s="11"/>
      <c r="D7" s="12"/>
      <c r="E7" s="13"/>
      <c r="F7" s="11"/>
      <c r="G7" s="13"/>
      <c r="H7" s="11"/>
      <c r="I7" s="13"/>
      <c r="J7" s="61"/>
      <c r="K7" s="23" t="s">
        <v>15</v>
      </c>
      <c r="L7" s="64" t="s">
        <v>175</v>
      </c>
      <c r="M7" s="65"/>
      <c r="N7" s="23" t="s">
        <v>17</v>
      </c>
      <c r="O7" s="66" t="s">
        <v>176</v>
      </c>
    </row>
    <row r="8" spans="1:15">
      <c r="A8" s="15" t="s">
        <v>19</v>
      </c>
      <c r="B8" s="15" t="s">
        <v>20</v>
      </c>
      <c r="C8" s="16" t="s">
        <v>21</v>
      </c>
      <c r="D8" s="16"/>
      <c r="E8" s="16"/>
      <c r="F8" s="11" t="s">
        <v>22</v>
      </c>
      <c r="G8" s="13"/>
      <c r="H8" s="17" t="s">
        <v>23</v>
      </c>
      <c r="I8" s="22"/>
      <c r="J8" s="67"/>
      <c r="K8" s="18" t="s">
        <v>24</v>
      </c>
      <c r="L8" s="11"/>
      <c r="M8" s="13"/>
      <c r="N8" s="23" t="s">
        <v>25</v>
      </c>
      <c r="O8" s="68"/>
    </row>
    <row r="9" spans="1:15">
      <c r="A9" s="12"/>
      <c r="B9" s="12"/>
      <c r="C9" s="12"/>
      <c r="D9" s="12"/>
      <c r="E9" s="12"/>
      <c r="F9" s="17"/>
      <c r="G9" s="17"/>
      <c r="H9" s="17"/>
      <c r="I9" s="12"/>
      <c r="J9" s="69"/>
      <c r="K9" s="12"/>
      <c r="L9" s="12"/>
      <c r="M9" s="12"/>
      <c r="N9" s="12"/>
      <c r="O9" s="70"/>
    </row>
    <row r="10" spans="1:15">
      <c r="A10" s="18" t="s">
        <v>19</v>
      </c>
      <c r="B10" s="19" t="s">
        <v>26</v>
      </c>
      <c r="C10" s="20" t="s">
        <v>27</v>
      </c>
      <c r="D10" s="20" t="s">
        <v>19</v>
      </c>
      <c r="E10" s="21" t="s">
        <v>28</v>
      </c>
      <c r="F10" s="12"/>
      <c r="G10" s="12"/>
      <c r="H10" s="12"/>
      <c r="I10" s="13"/>
      <c r="J10" s="20" t="s">
        <v>19</v>
      </c>
      <c r="K10" s="21" t="s">
        <v>29</v>
      </c>
      <c r="L10" s="12"/>
      <c r="M10" s="12"/>
      <c r="N10" s="12"/>
      <c r="O10" s="13"/>
    </row>
    <row r="11" spans="1:15">
      <c r="A11" s="16"/>
      <c r="B11" s="22"/>
      <c r="C11" s="22"/>
      <c r="D11" s="22"/>
      <c r="E11" s="15" t="s">
        <v>30</v>
      </c>
      <c r="F11" s="15" t="s">
        <v>31</v>
      </c>
      <c r="G11" s="15" t="s">
        <v>32</v>
      </c>
      <c r="H11" s="15" t="s">
        <v>33</v>
      </c>
      <c r="I11" s="15" t="s">
        <v>27</v>
      </c>
      <c r="J11" s="16"/>
      <c r="K11" s="23" t="s">
        <v>34</v>
      </c>
      <c r="L11" s="23" t="s">
        <v>35</v>
      </c>
      <c r="M11" s="15" t="s">
        <v>31</v>
      </c>
      <c r="N11" s="15" t="s">
        <v>36</v>
      </c>
      <c r="O11" s="15" t="s">
        <v>27</v>
      </c>
    </row>
    <row r="12" spans="1:15">
      <c r="A12" s="15">
        <v>1</v>
      </c>
      <c r="B12" s="23" t="s">
        <v>37</v>
      </c>
      <c r="C12" s="24">
        <f>I12</f>
        <v>2.2121</v>
      </c>
      <c r="D12" s="15">
        <v>1</v>
      </c>
      <c r="E12" s="23" t="s">
        <v>122</v>
      </c>
      <c r="F12" s="23" t="s">
        <v>39</v>
      </c>
      <c r="G12" s="25">
        <v>0.4022</v>
      </c>
      <c r="H12" s="26">
        <v>5.5</v>
      </c>
      <c r="I12" s="26">
        <f>G12*H12</f>
        <v>2.2121</v>
      </c>
      <c r="J12" s="15">
        <v>1</v>
      </c>
      <c r="K12" s="23" t="s">
        <v>40</v>
      </c>
      <c r="L12" s="71">
        <v>1</v>
      </c>
      <c r="M12" s="23" t="s">
        <v>41</v>
      </c>
      <c r="N12" s="23">
        <v>0.04</v>
      </c>
      <c r="O12" s="72">
        <f>L12*N12</f>
        <v>0.04</v>
      </c>
    </row>
    <row r="13" spans="1:15">
      <c r="A13" s="15">
        <v>2</v>
      </c>
      <c r="B13" s="15" t="s">
        <v>42</v>
      </c>
      <c r="C13" s="24">
        <f>I22</f>
        <v>0</v>
      </c>
      <c r="D13" s="15">
        <v>2</v>
      </c>
      <c r="E13" s="14"/>
      <c r="F13" s="14"/>
      <c r="G13" s="14"/>
      <c r="H13" s="27"/>
      <c r="I13" s="27"/>
      <c r="J13" s="15">
        <v>2</v>
      </c>
      <c r="K13" s="23" t="s">
        <v>43</v>
      </c>
      <c r="L13" s="73"/>
      <c r="M13" s="15"/>
      <c r="N13" s="15"/>
      <c r="O13" s="73"/>
    </row>
    <row r="14" spans="1:15">
      <c r="A14" s="15">
        <v>3</v>
      </c>
      <c r="B14" s="15" t="s">
        <v>44</v>
      </c>
      <c r="C14" s="24">
        <f>O22</f>
        <v>0.04</v>
      </c>
      <c r="D14" s="15">
        <v>3</v>
      </c>
      <c r="E14" s="14"/>
      <c r="F14" s="14"/>
      <c r="G14" s="14"/>
      <c r="H14" s="28"/>
      <c r="I14" s="28"/>
      <c r="J14" s="15">
        <v>3</v>
      </c>
      <c r="K14" s="15" t="s">
        <v>45</v>
      </c>
      <c r="L14" s="73"/>
      <c r="M14" s="15"/>
      <c r="N14" s="15"/>
      <c r="O14" s="73"/>
    </row>
    <row r="15" spans="1:15">
      <c r="A15" s="15">
        <v>4</v>
      </c>
      <c r="B15" s="23" t="s">
        <v>46</v>
      </c>
      <c r="C15" s="24">
        <f>I26</f>
        <v>1.83</v>
      </c>
      <c r="D15" s="15">
        <v>4</v>
      </c>
      <c r="E15" s="14"/>
      <c r="F15" s="14"/>
      <c r="G15" s="14"/>
      <c r="H15" s="28"/>
      <c r="I15" s="28"/>
      <c r="J15" s="15">
        <v>4</v>
      </c>
      <c r="K15" s="15" t="s">
        <v>47</v>
      </c>
      <c r="L15" s="73"/>
      <c r="M15" s="15"/>
      <c r="N15" s="15"/>
      <c r="O15" s="73"/>
    </row>
    <row r="16" spans="1:15">
      <c r="A16" s="15">
        <v>5</v>
      </c>
      <c r="B16" s="15" t="s">
        <v>48</v>
      </c>
      <c r="C16" s="24">
        <f>I34</f>
        <v>0.4</v>
      </c>
      <c r="D16" s="15">
        <v>5</v>
      </c>
      <c r="E16" s="14"/>
      <c r="F16" s="14"/>
      <c r="G16" s="14"/>
      <c r="H16" s="28"/>
      <c r="I16" s="28"/>
      <c r="J16" s="15">
        <v>5</v>
      </c>
      <c r="K16" s="23" t="s">
        <v>49</v>
      </c>
      <c r="L16" s="73"/>
      <c r="M16" s="15"/>
      <c r="N16" s="15"/>
      <c r="O16" s="73"/>
    </row>
    <row r="17" spans="1:15">
      <c r="A17" s="15">
        <v>6</v>
      </c>
      <c r="B17" s="15" t="s">
        <v>50</v>
      </c>
      <c r="C17" s="24">
        <f>N34</f>
        <v>0.1</v>
      </c>
      <c r="D17" s="14"/>
      <c r="E17" s="11" t="s">
        <v>51</v>
      </c>
      <c r="F17" s="12"/>
      <c r="G17" s="12"/>
      <c r="H17" s="12"/>
      <c r="I17" s="13"/>
      <c r="J17" s="15">
        <v>6</v>
      </c>
      <c r="K17" s="15"/>
      <c r="L17" s="28"/>
      <c r="M17" s="14"/>
      <c r="N17" s="14"/>
      <c r="O17" s="28"/>
    </row>
    <row r="18" spans="1:15">
      <c r="A18" s="15">
        <v>7</v>
      </c>
      <c r="B18" s="15"/>
      <c r="C18" s="29"/>
      <c r="D18" s="14"/>
      <c r="E18" s="15" t="s">
        <v>30</v>
      </c>
      <c r="F18" s="15" t="s">
        <v>31</v>
      </c>
      <c r="G18" s="15" t="s">
        <v>32</v>
      </c>
      <c r="H18" s="15" t="s">
        <v>33</v>
      </c>
      <c r="I18" s="15" t="s">
        <v>27</v>
      </c>
      <c r="J18" s="15">
        <v>7</v>
      </c>
      <c r="K18" s="15"/>
      <c r="L18" s="28"/>
      <c r="M18" s="14"/>
      <c r="N18" s="14"/>
      <c r="O18" s="28"/>
    </row>
    <row r="19" spans="1:15">
      <c r="A19" s="15">
        <v>8</v>
      </c>
      <c r="B19" s="23" t="s">
        <v>52</v>
      </c>
      <c r="C19" s="30">
        <f>C12+C13+C14+C15+C16+C17</f>
        <v>4.5821</v>
      </c>
      <c r="D19" s="15">
        <v>1</v>
      </c>
      <c r="E19" s="23"/>
      <c r="F19" s="23"/>
      <c r="G19" s="25"/>
      <c r="H19" s="31"/>
      <c r="I19" s="26"/>
      <c r="J19" s="15">
        <v>8</v>
      </c>
      <c r="K19" s="15"/>
      <c r="L19" s="28"/>
      <c r="M19" s="14"/>
      <c r="N19" s="14"/>
      <c r="O19" s="28"/>
    </row>
    <row r="20" spans="1:15">
      <c r="A20" s="15">
        <v>9</v>
      </c>
      <c r="B20" s="15" t="s">
        <v>55</v>
      </c>
      <c r="C20" s="29"/>
      <c r="D20" s="15">
        <v>2</v>
      </c>
      <c r="E20" s="32"/>
      <c r="F20" s="14"/>
      <c r="G20" s="14"/>
      <c r="H20" s="28"/>
      <c r="I20" s="28"/>
      <c r="J20" s="15">
        <v>9</v>
      </c>
      <c r="K20" s="15"/>
      <c r="L20" s="28"/>
      <c r="M20" s="14"/>
      <c r="N20" s="14"/>
      <c r="O20" s="28"/>
    </row>
    <row r="21" spans="1:15">
      <c r="A21" s="15">
        <v>10</v>
      </c>
      <c r="B21" s="15" t="s">
        <v>58</v>
      </c>
      <c r="C21" s="33">
        <v>0.05</v>
      </c>
      <c r="D21" s="15">
        <v>3</v>
      </c>
      <c r="E21" s="14"/>
      <c r="F21" s="14"/>
      <c r="G21" s="14"/>
      <c r="H21" s="28"/>
      <c r="I21" s="28"/>
      <c r="J21" s="15">
        <v>10</v>
      </c>
      <c r="K21" s="15"/>
      <c r="L21" s="28"/>
      <c r="M21" s="14"/>
      <c r="N21" s="14"/>
      <c r="O21" s="28"/>
    </row>
    <row r="22" spans="1:15">
      <c r="A22" s="15">
        <v>11</v>
      </c>
      <c r="B22" s="23" t="s">
        <v>59</v>
      </c>
      <c r="C22" s="33">
        <f>C19*3%</f>
        <v>0.137463</v>
      </c>
      <c r="D22" s="14"/>
      <c r="E22" s="23" t="s">
        <v>60</v>
      </c>
      <c r="F22" s="14"/>
      <c r="G22" s="14"/>
      <c r="H22" s="28"/>
      <c r="I22" s="74">
        <f>I19+I20+I21</f>
        <v>0</v>
      </c>
      <c r="J22" s="14"/>
      <c r="K22" s="15" t="s">
        <v>61</v>
      </c>
      <c r="L22" s="28"/>
      <c r="M22" s="14"/>
      <c r="N22" s="14"/>
      <c r="O22" s="74">
        <f>O12</f>
        <v>0.04</v>
      </c>
    </row>
    <row r="23" spans="1:15">
      <c r="A23" s="15">
        <v>12</v>
      </c>
      <c r="B23" s="18" t="s">
        <v>62</v>
      </c>
      <c r="C23" s="33">
        <f>C19*3%</f>
        <v>0.137463</v>
      </c>
      <c r="D23" s="18" t="s">
        <v>19</v>
      </c>
      <c r="E23" s="34" t="s">
        <v>63</v>
      </c>
      <c r="F23" s="17"/>
      <c r="G23" s="17"/>
      <c r="H23" s="17"/>
      <c r="I23" s="22"/>
      <c r="J23" s="18" t="s">
        <v>19</v>
      </c>
      <c r="K23" s="21" t="s">
        <v>64</v>
      </c>
      <c r="L23" s="12"/>
      <c r="M23" s="12"/>
      <c r="N23" s="12"/>
      <c r="O23" s="13"/>
    </row>
    <row r="24" spans="1:15">
      <c r="A24" s="15">
        <v>13</v>
      </c>
      <c r="B24" s="35"/>
      <c r="C24" s="36"/>
      <c r="D24" s="37"/>
      <c r="E24" s="38" t="s">
        <v>65</v>
      </c>
      <c r="F24" s="39" t="s">
        <v>66</v>
      </c>
      <c r="G24" s="18" t="s">
        <v>67</v>
      </c>
      <c r="H24" s="18" t="s">
        <v>68</v>
      </c>
      <c r="I24" s="18" t="s">
        <v>27</v>
      </c>
      <c r="J24" s="37"/>
      <c r="K24" s="38" t="s">
        <v>69</v>
      </c>
      <c r="L24" s="18" t="s">
        <v>33</v>
      </c>
      <c r="M24" s="18" t="s">
        <v>70</v>
      </c>
      <c r="N24" s="18" t="s">
        <v>27</v>
      </c>
      <c r="O24" s="18" t="s">
        <v>71</v>
      </c>
    </row>
    <row r="25" spans="1:15">
      <c r="A25" s="15">
        <v>14</v>
      </c>
      <c r="B25" s="35"/>
      <c r="C25" s="36"/>
      <c r="D25" s="16"/>
      <c r="E25" s="16"/>
      <c r="F25" s="40" t="s">
        <v>72</v>
      </c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5">
        <v>15</v>
      </c>
      <c r="B26" s="23" t="s">
        <v>73</v>
      </c>
      <c r="C26" s="30">
        <f>C19+C20+C21+C22+C23</f>
        <v>4.907026</v>
      </c>
      <c r="D26" s="15">
        <v>1</v>
      </c>
      <c r="E26" s="23" t="s">
        <v>74</v>
      </c>
      <c r="F26" s="14"/>
      <c r="G26" s="14"/>
      <c r="H26" s="14"/>
      <c r="I26" s="75">
        <f>I27+I28+I29+I30</f>
        <v>1.83</v>
      </c>
      <c r="J26" s="15">
        <v>1</v>
      </c>
      <c r="K26" s="23" t="s">
        <v>135</v>
      </c>
      <c r="L26" s="31">
        <v>2000</v>
      </c>
      <c r="M26" s="25">
        <v>50000</v>
      </c>
      <c r="N26" s="76">
        <f t="shared" ref="N26:N28" si="0">L26/M26</f>
        <v>0.04</v>
      </c>
      <c r="O26" s="14"/>
    </row>
    <row r="27" spans="1:15">
      <c r="A27" s="15">
        <v>16</v>
      </c>
      <c r="B27" s="23" t="s">
        <v>76</v>
      </c>
      <c r="C27" s="33">
        <f>C26*5%</f>
        <v>0.2453513</v>
      </c>
      <c r="D27" s="41" t="s">
        <v>77</v>
      </c>
      <c r="E27" s="42" t="s">
        <v>78</v>
      </c>
      <c r="F27" s="25">
        <v>25</v>
      </c>
      <c r="G27" s="25"/>
      <c r="H27" s="25">
        <v>0.04</v>
      </c>
      <c r="I27" s="31">
        <f t="shared" ref="I27:I31" si="1">F27*H27</f>
        <v>1</v>
      </c>
      <c r="J27" s="15">
        <v>2</v>
      </c>
      <c r="K27" s="23" t="s">
        <v>136</v>
      </c>
      <c r="L27" s="77">
        <v>1500</v>
      </c>
      <c r="M27" s="25">
        <v>50000</v>
      </c>
      <c r="N27" s="76">
        <f t="shared" si="0"/>
        <v>0.03</v>
      </c>
      <c r="O27" s="14"/>
    </row>
    <row r="28" spans="1:15">
      <c r="A28" s="15">
        <v>17</v>
      </c>
      <c r="B28" s="23" t="s">
        <v>80</v>
      </c>
      <c r="C28" s="30">
        <f>C26+C27</f>
        <v>5.1523773</v>
      </c>
      <c r="D28" s="43"/>
      <c r="E28" s="23" t="s">
        <v>137</v>
      </c>
      <c r="F28" s="25"/>
      <c r="G28" s="25"/>
      <c r="H28" s="25"/>
      <c r="I28" s="31">
        <v>0.6</v>
      </c>
      <c r="J28" s="15">
        <v>3</v>
      </c>
      <c r="K28" s="23" t="s">
        <v>138</v>
      </c>
      <c r="L28" s="31">
        <v>1500</v>
      </c>
      <c r="M28" s="25">
        <v>50000</v>
      </c>
      <c r="N28" s="76">
        <f t="shared" si="0"/>
        <v>0.03</v>
      </c>
      <c r="O28" s="14"/>
    </row>
    <row r="29" spans="1:15">
      <c r="A29" s="15">
        <v>18</v>
      </c>
      <c r="B29" s="23" t="s">
        <v>83</v>
      </c>
      <c r="C29" s="29">
        <f>C28*0.13</f>
        <v>0.669809049</v>
      </c>
      <c r="D29" s="43"/>
      <c r="E29" s="15" t="s">
        <v>139</v>
      </c>
      <c r="F29" s="14"/>
      <c r="G29" s="14"/>
      <c r="H29" s="14"/>
      <c r="I29" s="31">
        <v>0.2</v>
      </c>
      <c r="J29" s="15">
        <v>4</v>
      </c>
      <c r="K29" s="23"/>
      <c r="L29" s="28"/>
      <c r="M29" s="14"/>
      <c r="N29" s="28"/>
      <c r="O29" s="14"/>
    </row>
    <row r="30" spans="1:15">
      <c r="A30" s="15">
        <v>19</v>
      </c>
      <c r="B30" s="15" t="s">
        <v>25</v>
      </c>
      <c r="C30" s="24">
        <f>C28+C29</f>
        <v>5.822186349</v>
      </c>
      <c r="D30" s="44"/>
      <c r="E30" s="15" t="s">
        <v>85</v>
      </c>
      <c r="F30" s="14">
        <v>15</v>
      </c>
      <c r="G30" s="14"/>
      <c r="H30" s="14">
        <v>0.002</v>
      </c>
      <c r="I30" s="31">
        <f t="shared" si="1"/>
        <v>0.03</v>
      </c>
      <c r="J30" s="14"/>
      <c r="K30" s="15"/>
      <c r="L30" s="28"/>
      <c r="M30" s="14"/>
      <c r="N30" s="28"/>
      <c r="O30" s="14"/>
    </row>
    <row r="31" spans="1:15">
      <c r="A31" s="45"/>
      <c r="B31" s="35"/>
      <c r="C31" s="28"/>
      <c r="D31" s="15">
        <v>2</v>
      </c>
      <c r="E31" s="15" t="s">
        <v>48</v>
      </c>
      <c r="F31" s="25">
        <v>10</v>
      </c>
      <c r="G31" s="25"/>
      <c r="H31" s="25">
        <v>0.04</v>
      </c>
      <c r="I31" s="31">
        <f t="shared" si="1"/>
        <v>0.4</v>
      </c>
      <c r="J31" s="14"/>
      <c r="K31" s="15"/>
      <c r="L31" s="28"/>
      <c r="M31" s="14"/>
      <c r="N31" s="28"/>
      <c r="O31" s="14"/>
    </row>
    <row r="32" spans="1:15">
      <c r="A32" s="45"/>
      <c r="B32" s="35"/>
      <c r="C32" s="28"/>
      <c r="D32" s="15">
        <v>3</v>
      </c>
      <c r="E32" s="14"/>
      <c r="F32" s="14"/>
      <c r="G32" s="14"/>
      <c r="H32" s="14"/>
      <c r="I32" s="28"/>
      <c r="J32" s="14"/>
      <c r="K32" s="15"/>
      <c r="L32" s="28"/>
      <c r="M32" s="14"/>
      <c r="N32" s="28"/>
      <c r="O32" s="14"/>
    </row>
    <row r="33" spans="1:15">
      <c r="A33" s="45"/>
      <c r="B33" s="35"/>
      <c r="C33" s="28"/>
      <c r="D33" s="15"/>
      <c r="E33" s="14"/>
      <c r="F33" s="14"/>
      <c r="G33" s="14"/>
      <c r="H33" s="14"/>
      <c r="I33" s="28"/>
      <c r="J33" s="14"/>
      <c r="K33" s="15"/>
      <c r="L33" s="28"/>
      <c r="M33" s="14"/>
      <c r="N33" s="28"/>
      <c r="O33" s="14"/>
    </row>
    <row r="34" spans="1:15">
      <c r="A34" s="14"/>
      <c r="B34" s="15"/>
      <c r="C34" s="14"/>
      <c r="D34" s="14"/>
      <c r="E34" s="23" t="s">
        <v>60</v>
      </c>
      <c r="F34" s="14"/>
      <c r="G34" s="14"/>
      <c r="H34" s="14"/>
      <c r="I34" s="74">
        <f>I31</f>
        <v>0.4</v>
      </c>
      <c r="J34" s="14"/>
      <c r="K34" s="23" t="s">
        <v>60</v>
      </c>
      <c r="L34" s="28"/>
      <c r="M34" s="14"/>
      <c r="N34" s="74">
        <f>N26+N27+N28+N29+N30+N31+N32+N33</f>
        <v>0.1</v>
      </c>
      <c r="O34" s="14"/>
    </row>
    <row r="35" spans="1:15">
      <c r="A35" s="46" t="s">
        <v>86</v>
      </c>
      <c r="B35" s="47"/>
      <c r="C35" s="46"/>
      <c r="D35" s="46"/>
      <c r="E35" s="46"/>
      <c r="F35" s="46"/>
      <c r="G35" s="46"/>
      <c r="H35" s="46"/>
      <c r="I35" s="46"/>
      <c r="J35" s="46"/>
      <c r="K35" s="78"/>
      <c r="L35" s="79"/>
      <c r="M35" s="79"/>
      <c r="N35" s="79"/>
      <c r="O35" s="79"/>
    </row>
    <row r="36" spans="1:15">
      <c r="A36" s="48" t="s">
        <v>87</v>
      </c>
      <c r="B36" s="47"/>
      <c r="C36" s="46"/>
      <c r="D36" s="46"/>
      <c r="E36" s="46"/>
      <c r="F36" s="46"/>
      <c r="G36" s="46"/>
      <c r="H36" s="49"/>
      <c r="I36" s="46"/>
      <c r="J36" s="46"/>
      <c r="K36" s="78"/>
      <c r="L36" s="79"/>
      <c r="M36" s="79"/>
      <c r="N36" s="79"/>
      <c r="O36" s="79"/>
    </row>
    <row r="37" spans="1:15">
      <c r="A37" s="48" t="s">
        <v>88</v>
      </c>
      <c r="B37" s="47"/>
      <c r="C37" s="46"/>
      <c r="D37" s="46"/>
      <c r="E37" s="46"/>
      <c r="F37" s="46"/>
      <c r="G37" s="46"/>
      <c r="H37" s="46"/>
      <c r="I37" s="46"/>
      <c r="J37" s="46"/>
      <c r="K37" s="78"/>
      <c r="L37" s="79"/>
      <c r="M37" s="79"/>
      <c r="N37" s="79"/>
      <c r="O37" s="79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Normal="100" workbookViewId="0">
      <selection activeCell="C28" sqref="C28"/>
    </sheetView>
  </sheetViews>
  <sheetFormatPr defaultColWidth="9" defaultRowHeight="13.5"/>
  <cols>
    <col min="3" max="3" width="9.375"/>
    <col min="5" max="5" width="10" customWidth="1"/>
    <col min="13" max="13" width="11.625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50" t="s">
        <v>1</v>
      </c>
      <c r="J1" s="51"/>
      <c r="K1" s="51"/>
      <c r="L1" s="51"/>
      <c r="M1" s="51"/>
      <c r="N1" s="51"/>
      <c r="O1" s="52"/>
    </row>
    <row r="2" spans="1:15">
      <c r="A2" s="4"/>
      <c r="B2" s="5"/>
      <c r="C2" s="5"/>
      <c r="D2" s="5"/>
      <c r="E2" s="5"/>
      <c r="F2" s="5"/>
      <c r="G2" s="5"/>
      <c r="H2" s="6"/>
      <c r="I2" s="53" t="s">
        <v>2</v>
      </c>
      <c r="J2" s="54" t="s">
        <v>3</v>
      </c>
      <c r="K2" s="55"/>
      <c r="L2" s="55"/>
      <c r="M2" s="55"/>
      <c r="N2" s="55"/>
      <c r="O2" s="56"/>
    </row>
    <row r="3" spans="1:15">
      <c r="A3" s="4"/>
      <c r="B3" s="5"/>
      <c r="C3" s="5"/>
      <c r="D3" s="5"/>
      <c r="E3" s="5"/>
      <c r="F3" s="5"/>
      <c r="G3" s="5"/>
      <c r="H3" s="6"/>
      <c r="I3" s="53" t="s">
        <v>4</v>
      </c>
      <c r="J3" s="54" t="s">
        <v>5</v>
      </c>
      <c r="K3" s="55"/>
      <c r="L3" s="55"/>
      <c r="M3" s="55"/>
      <c r="N3" s="55"/>
      <c r="O3" s="56"/>
    </row>
    <row r="4" spans="1:15">
      <c r="A4" s="7"/>
      <c r="B4" s="8"/>
      <c r="C4" s="8"/>
      <c r="D4" s="8"/>
      <c r="E4" s="8"/>
      <c r="F4" s="8"/>
      <c r="G4" s="8"/>
      <c r="H4" s="9"/>
      <c r="I4" s="53" t="s">
        <v>6</v>
      </c>
      <c r="J4" s="57" t="s">
        <v>7</v>
      </c>
      <c r="K4" s="57"/>
      <c r="L4" s="53" t="s">
        <v>8</v>
      </c>
      <c r="M4" s="58">
        <v>13313276238</v>
      </c>
      <c r="N4" s="59"/>
      <c r="O4" s="60"/>
    </row>
    <row r="5" spans="1:15">
      <c r="A5" s="10"/>
      <c r="B5" s="10"/>
      <c r="C5" s="11"/>
      <c r="D5" s="12"/>
      <c r="E5" s="13"/>
      <c r="F5" s="11"/>
      <c r="G5" s="13"/>
      <c r="H5" s="11"/>
      <c r="I5" s="13"/>
      <c r="J5" s="61"/>
      <c r="K5" s="62" t="s">
        <v>9</v>
      </c>
      <c r="L5" s="63">
        <v>44183</v>
      </c>
      <c r="M5" s="62"/>
      <c r="N5" s="15" t="s">
        <v>10</v>
      </c>
      <c r="O5" s="32" t="s">
        <v>11</v>
      </c>
    </row>
    <row r="6" spans="1:15">
      <c r="A6" s="14"/>
      <c r="B6" s="15"/>
      <c r="C6" s="11"/>
      <c r="D6" s="12"/>
      <c r="E6" s="13"/>
      <c r="F6" s="11"/>
      <c r="G6" s="13"/>
      <c r="H6" s="11"/>
      <c r="I6" s="13"/>
      <c r="J6" s="61"/>
      <c r="K6" s="13" t="s">
        <v>12</v>
      </c>
      <c r="L6" s="81" t="s">
        <v>89</v>
      </c>
      <c r="M6" s="82"/>
      <c r="N6" s="23" t="s">
        <v>14</v>
      </c>
      <c r="O6" s="14"/>
    </row>
    <row r="7" spans="1:15">
      <c r="A7" s="14"/>
      <c r="B7" s="15"/>
      <c r="C7" s="11"/>
      <c r="D7" s="12"/>
      <c r="E7" s="13"/>
      <c r="F7" s="11"/>
      <c r="G7" s="13"/>
      <c r="H7" s="11"/>
      <c r="I7" s="13"/>
      <c r="J7" s="61"/>
      <c r="K7" s="23" t="s">
        <v>15</v>
      </c>
      <c r="L7" s="64" t="s">
        <v>90</v>
      </c>
      <c r="M7" s="65"/>
      <c r="N7" s="23" t="s">
        <v>17</v>
      </c>
      <c r="O7" s="66" t="s">
        <v>91</v>
      </c>
    </row>
    <row r="8" spans="1:15">
      <c r="A8" s="15" t="s">
        <v>19</v>
      </c>
      <c r="B8" s="15" t="s">
        <v>20</v>
      </c>
      <c r="C8" s="16" t="s">
        <v>21</v>
      </c>
      <c r="D8" s="16"/>
      <c r="E8" s="16"/>
      <c r="F8" s="11" t="s">
        <v>22</v>
      </c>
      <c r="G8" s="13"/>
      <c r="H8" s="17" t="s">
        <v>23</v>
      </c>
      <c r="I8" s="22"/>
      <c r="J8" s="67"/>
      <c r="K8" s="18" t="s">
        <v>24</v>
      </c>
      <c r="L8" s="11"/>
      <c r="M8" s="13"/>
      <c r="N8" s="23" t="s">
        <v>25</v>
      </c>
      <c r="O8" s="68"/>
    </row>
    <row r="9" spans="1:15">
      <c r="A9" s="12"/>
      <c r="B9" s="12"/>
      <c r="C9" s="12"/>
      <c r="D9" s="12"/>
      <c r="E9" s="12"/>
      <c r="F9" s="17"/>
      <c r="G9" s="17"/>
      <c r="H9" s="17"/>
      <c r="I9" s="12"/>
      <c r="J9" s="69"/>
      <c r="K9" s="12"/>
      <c r="L9" s="12"/>
      <c r="M9" s="12"/>
      <c r="N9" s="12"/>
      <c r="O9" s="70"/>
    </row>
    <row r="10" spans="1:15">
      <c r="A10" s="18" t="s">
        <v>19</v>
      </c>
      <c r="B10" s="19" t="s">
        <v>26</v>
      </c>
      <c r="C10" s="20" t="s">
        <v>27</v>
      </c>
      <c r="D10" s="20" t="s">
        <v>19</v>
      </c>
      <c r="E10" s="21" t="s">
        <v>28</v>
      </c>
      <c r="F10" s="12"/>
      <c r="G10" s="12"/>
      <c r="H10" s="12"/>
      <c r="I10" s="13"/>
      <c r="J10" s="20" t="s">
        <v>19</v>
      </c>
      <c r="K10" s="21" t="s">
        <v>29</v>
      </c>
      <c r="L10" s="12"/>
      <c r="M10" s="12"/>
      <c r="N10" s="12"/>
      <c r="O10" s="13"/>
    </row>
    <row r="11" spans="1:15">
      <c r="A11" s="16"/>
      <c r="B11" s="22"/>
      <c r="C11" s="22"/>
      <c r="D11" s="22"/>
      <c r="E11" s="15" t="s">
        <v>30</v>
      </c>
      <c r="F11" s="15" t="s">
        <v>31</v>
      </c>
      <c r="G11" s="15" t="s">
        <v>32</v>
      </c>
      <c r="H11" s="15" t="s">
        <v>33</v>
      </c>
      <c r="I11" s="15" t="s">
        <v>27</v>
      </c>
      <c r="J11" s="16"/>
      <c r="K11" s="23" t="s">
        <v>34</v>
      </c>
      <c r="L11" s="23" t="s">
        <v>35</v>
      </c>
      <c r="M11" s="15" t="s">
        <v>31</v>
      </c>
      <c r="N11" s="15" t="s">
        <v>36</v>
      </c>
      <c r="O11" s="15" t="s">
        <v>27</v>
      </c>
    </row>
    <row r="12" spans="1:15">
      <c r="A12" s="15">
        <v>1</v>
      </c>
      <c r="B12" s="23" t="s">
        <v>37</v>
      </c>
      <c r="C12" s="24">
        <f>I12</f>
        <v>0.064</v>
      </c>
      <c r="D12" s="15">
        <v>1</v>
      </c>
      <c r="E12" s="23" t="s">
        <v>92</v>
      </c>
      <c r="F12" s="23" t="s">
        <v>39</v>
      </c>
      <c r="G12" s="25">
        <v>0.008</v>
      </c>
      <c r="H12" s="26">
        <v>8</v>
      </c>
      <c r="I12" s="26">
        <f>G12*H12</f>
        <v>0.064</v>
      </c>
      <c r="J12" s="15">
        <v>1</v>
      </c>
      <c r="K12" s="23" t="s">
        <v>40</v>
      </c>
      <c r="L12" s="71">
        <v>1</v>
      </c>
      <c r="M12" s="23" t="s">
        <v>41</v>
      </c>
      <c r="N12" s="23">
        <v>0.003</v>
      </c>
      <c r="O12" s="72">
        <f>L12*N12</f>
        <v>0.003</v>
      </c>
    </row>
    <row r="13" spans="1:15">
      <c r="A13" s="15">
        <v>2</v>
      </c>
      <c r="B13" s="15" t="s">
        <v>42</v>
      </c>
      <c r="C13" s="24">
        <f>I22</f>
        <v>0.024</v>
      </c>
      <c r="D13" s="15">
        <v>2</v>
      </c>
      <c r="E13" s="14"/>
      <c r="F13" s="14"/>
      <c r="G13" s="14"/>
      <c r="H13" s="27"/>
      <c r="I13" s="27"/>
      <c r="J13" s="15">
        <v>2</v>
      </c>
      <c r="K13" s="23" t="s">
        <v>43</v>
      </c>
      <c r="L13" s="73"/>
      <c r="M13" s="15"/>
      <c r="N13" s="15"/>
      <c r="O13" s="73"/>
    </row>
    <row r="14" spans="1:15">
      <c r="A14" s="15">
        <v>3</v>
      </c>
      <c r="B14" s="15" t="s">
        <v>44</v>
      </c>
      <c r="C14" s="24">
        <f>O22</f>
        <v>0.003</v>
      </c>
      <c r="D14" s="15">
        <v>3</v>
      </c>
      <c r="E14" s="14"/>
      <c r="F14" s="14"/>
      <c r="G14" s="14"/>
      <c r="H14" s="28"/>
      <c r="I14" s="28"/>
      <c r="J14" s="15">
        <v>3</v>
      </c>
      <c r="K14" s="15" t="s">
        <v>45</v>
      </c>
      <c r="L14" s="73"/>
      <c r="M14" s="15"/>
      <c r="N14" s="15"/>
      <c r="O14" s="73"/>
    </row>
    <row r="15" spans="1:15">
      <c r="A15" s="15">
        <v>4</v>
      </c>
      <c r="B15" s="23" t="s">
        <v>46</v>
      </c>
      <c r="C15" s="24">
        <f>I26</f>
        <v>0.1065</v>
      </c>
      <c r="D15" s="15">
        <v>4</v>
      </c>
      <c r="E15" s="14"/>
      <c r="F15" s="14"/>
      <c r="G15" s="14"/>
      <c r="H15" s="28"/>
      <c r="I15" s="28"/>
      <c r="J15" s="15">
        <v>4</v>
      </c>
      <c r="K15" s="15" t="s">
        <v>47</v>
      </c>
      <c r="L15" s="73"/>
      <c r="M15" s="15"/>
      <c r="N15" s="15"/>
      <c r="O15" s="73"/>
    </row>
    <row r="16" spans="1:15">
      <c r="A16" s="15">
        <v>5</v>
      </c>
      <c r="B16" s="15" t="s">
        <v>48</v>
      </c>
      <c r="C16" s="24">
        <f>I34</f>
        <v>0.03</v>
      </c>
      <c r="D16" s="15">
        <v>5</v>
      </c>
      <c r="E16" s="14"/>
      <c r="F16" s="14"/>
      <c r="G16" s="14"/>
      <c r="H16" s="28"/>
      <c r="I16" s="28"/>
      <c r="J16" s="15">
        <v>5</v>
      </c>
      <c r="K16" s="23" t="s">
        <v>49</v>
      </c>
      <c r="L16" s="73"/>
      <c r="M16" s="15"/>
      <c r="N16" s="15"/>
      <c r="O16" s="73"/>
    </row>
    <row r="17" spans="1:15">
      <c r="A17" s="15">
        <v>6</v>
      </c>
      <c r="B17" s="15" t="s">
        <v>50</v>
      </c>
      <c r="C17" s="24">
        <f>N34</f>
        <v>0.001245</v>
      </c>
      <c r="D17" s="14"/>
      <c r="E17" s="11" t="s">
        <v>51</v>
      </c>
      <c r="F17" s="12"/>
      <c r="G17" s="12"/>
      <c r="H17" s="12"/>
      <c r="I17" s="13"/>
      <c r="J17" s="15">
        <v>6</v>
      </c>
      <c r="K17" s="15"/>
      <c r="L17" s="28"/>
      <c r="M17" s="14"/>
      <c r="N17" s="14"/>
      <c r="O17" s="28"/>
    </row>
    <row r="18" spans="1:15">
      <c r="A18" s="15">
        <v>7</v>
      </c>
      <c r="B18" s="15"/>
      <c r="C18" s="29"/>
      <c r="D18" s="14"/>
      <c r="E18" s="15" t="s">
        <v>30</v>
      </c>
      <c r="F18" s="15" t="s">
        <v>31</v>
      </c>
      <c r="G18" s="15" t="s">
        <v>32</v>
      </c>
      <c r="H18" s="15" t="s">
        <v>33</v>
      </c>
      <c r="I18" s="15" t="s">
        <v>27</v>
      </c>
      <c r="J18" s="15">
        <v>7</v>
      </c>
      <c r="K18" s="15"/>
      <c r="L18" s="28"/>
      <c r="M18" s="14"/>
      <c r="N18" s="14"/>
      <c r="O18" s="28"/>
    </row>
    <row r="19" spans="1:15">
      <c r="A19" s="15">
        <v>8</v>
      </c>
      <c r="B19" s="23" t="s">
        <v>52</v>
      </c>
      <c r="C19" s="30">
        <f>C12+C13+C14+C15+C16+C17</f>
        <v>0.228745</v>
      </c>
      <c r="D19" s="15">
        <v>1</v>
      </c>
      <c r="E19" s="23" t="s">
        <v>53</v>
      </c>
      <c r="F19" s="23" t="s">
        <v>54</v>
      </c>
      <c r="G19" s="25">
        <v>0.0005</v>
      </c>
      <c r="H19" s="31">
        <v>8</v>
      </c>
      <c r="I19" s="26">
        <f>G19*H19</f>
        <v>0.004</v>
      </c>
      <c r="J19" s="15">
        <v>8</v>
      </c>
      <c r="K19" s="15"/>
      <c r="L19" s="28"/>
      <c r="M19" s="14"/>
      <c r="N19" s="14"/>
      <c r="O19" s="28"/>
    </row>
    <row r="20" spans="1:15">
      <c r="A20" s="15">
        <v>9</v>
      </c>
      <c r="B20" s="15" t="s">
        <v>55</v>
      </c>
      <c r="C20" s="29"/>
      <c r="D20" s="15">
        <v>2</v>
      </c>
      <c r="E20" s="23" t="s">
        <v>93</v>
      </c>
      <c r="F20" s="14"/>
      <c r="G20" s="14"/>
      <c r="H20" s="28"/>
      <c r="I20" s="28">
        <v>0.02</v>
      </c>
      <c r="J20" s="15">
        <v>9</v>
      </c>
      <c r="K20" s="15"/>
      <c r="L20" s="28"/>
      <c r="M20" s="14"/>
      <c r="N20" s="14"/>
      <c r="O20" s="28"/>
    </row>
    <row r="21" spans="1:15">
      <c r="A21" s="15">
        <v>10</v>
      </c>
      <c r="B21" s="15" t="s">
        <v>58</v>
      </c>
      <c r="C21" s="33">
        <f>0.5*G12</f>
        <v>0.004</v>
      </c>
      <c r="D21" s="15">
        <v>3</v>
      </c>
      <c r="E21" s="14"/>
      <c r="F21" s="14"/>
      <c r="G21" s="14"/>
      <c r="H21" s="28"/>
      <c r="I21" s="28"/>
      <c r="J21" s="15">
        <v>10</v>
      </c>
      <c r="K21" s="15"/>
      <c r="L21" s="28"/>
      <c r="M21" s="14"/>
      <c r="N21" s="14"/>
      <c r="O21" s="28"/>
    </row>
    <row r="22" spans="1:15">
      <c r="A22" s="15">
        <v>11</v>
      </c>
      <c r="B22" s="23" t="s">
        <v>59</v>
      </c>
      <c r="C22" s="33">
        <f>C19*3%</f>
        <v>0.00686235</v>
      </c>
      <c r="D22" s="14"/>
      <c r="E22" s="23" t="s">
        <v>60</v>
      </c>
      <c r="F22" s="14"/>
      <c r="G22" s="14"/>
      <c r="H22" s="28"/>
      <c r="I22" s="74">
        <f>I19+I20+I21</f>
        <v>0.024</v>
      </c>
      <c r="J22" s="14"/>
      <c r="K22" s="15" t="s">
        <v>61</v>
      </c>
      <c r="L22" s="28"/>
      <c r="M22" s="14"/>
      <c r="N22" s="14"/>
      <c r="O22" s="74">
        <f>O12</f>
        <v>0.003</v>
      </c>
    </row>
    <row r="23" spans="1:15">
      <c r="A23" s="15">
        <v>12</v>
      </c>
      <c r="B23" s="18" t="s">
        <v>62</v>
      </c>
      <c r="C23" s="33">
        <f>C19*3%</f>
        <v>0.00686235</v>
      </c>
      <c r="D23" s="18" t="s">
        <v>19</v>
      </c>
      <c r="E23" s="34" t="s">
        <v>63</v>
      </c>
      <c r="F23" s="17"/>
      <c r="G23" s="17"/>
      <c r="H23" s="17"/>
      <c r="I23" s="22"/>
      <c r="J23" s="18" t="s">
        <v>19</v>
      </c>
      <c r="K23" s="21" t="s">
        <v>64</v>
      </c>
      <c r="L23" s="12"/>
      <c r="M23" s="12"/>
      <c r="N23" s="12"/>
      <c r="O23" s="13"/>
    </row>
    <row r="24" spans="1:15">
      <c r="A24" s="15">
        <v>13</v>
      </c>
      <c r="B24" s="35"/>
      <c r="C24" s="36"/>
      <c r="D24" s="37"/>
      <c r="E24" s="38" t="s">
        <v>65</v>
      </c>
      <c r="F24" s="39" t="s">
        <v>66</v>
      </c>
      <c r="G24" s="18" t="s">
        <v>67</v>
      </c>
      <c r="H24" s="18" t="s">
        <v>68</v>
      </c>
      <c r="I24" s="18" t="s">
        <v>27</v>
      </c>
      <c r="J24" s="37"/>
      <c r="K24" s="38" t="s">
        <v>69</v>
      </c>
      <c r="L24" s="18" t="s">
        <v>33</v>
      </c>
      <c r="M24" s="18" t="s">
        <v>70</v>
      </c>
      <c r="N24" s="18" t="s">
        <v>27</v>
      </c>
      <c r="O24" s="18" t="s">
        <v>71</v>
      </c>
    </row>
    <row r="25" spans="1:15">
      <c r="A25" s="15">
        <v>14</v>
      </c>
      <c r="B25" s="35"/>
      <c r="C25" s="36"/>
      <c r="D25" s="16"/>
      <c r="E25" s="16"/>
      <c r="F25" s="40" t="s">
        <v>72</v>
      </c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5">
        <v>15</v>
      </c>
      <c r="B26" s="23" t="s">
        <v>73</v>
      </c>
      <c r="C26" s="30">
        <f>C19+C20+C21+C22+C23</f>
        <v>0.2464697</v>
      </c>
      <c r="D26" s="15">
        <v>1</v>
      </c>
      <c r="E26" s="23" t="s">
        <v>74</v>
      </c>
      <c r="F26" s="14"/>
      <c r="G26" s="14"/>
      <c r="H26" s="14"/>
      <c r="I26" s="75">
        <f>I27+I28+I29+I30</f>
        <v>0.1065</v>
      </c>
      <c r="J26" s="15">
        <v>1</v>
      </c>
      <c r="K26" s="23" t="s">
        <v>75</v>
      </c>
      <c r="L26" s="31">
        <v>2000</v>
      </c>
      <c r="M26" s="25">
        <v>4000000</v>
      </c>
      <c r="N26" s="76">
        <f t="shared" ref="N26:N28" si="0">L26/M26</f>
        <v>0.0005</v>
      </c>
      <c r="O26" s="14"/>
    </row>
    <row r="27" spans="1:15">
      <c r="A27" s="15">
        <v>16</v>
      </c>
      <c r="B27" s="23" t="s">
        <v>76</v>
      </c>
      <c r="C27" s="33">
        <f>C26*5%</f>
        <v>0.012323485</v>
      </c>
      <c r="D27" s="41" t="s">
        <v>77</v>
      </c>
      <c r="E27" s="80" t="s">
        <v>78</v>
      </c>
      <c r="F27" s="25">
        <v>25</v>
      </c>
      <c r="G27" s="25"/>
      <c r="H27" s="25">
        <v>0.003</v>
      </c>
      <c r="I27" s="31">
        <f t="shared" ref="I27:I31" si="1">F27*H27</f>
        <v>0.075</v>
      </c>
      <c r="J27" s="15">
        <v>2</v>
      </c>
      <c r="K27" s="23" t="s">
        <v>79</v>
      </c>
      <c r="L27" s="77">
        <v>600</v>
      </c>
      <c r="M27" s="25">
        <v>5000000</v>
      </c>
      <c r="N27" s="76">
        <f t="shared" si="0"/>
        <v>0.00012</v>
      </c>
      <c r="O27" s="14"/>
    </row>
    <row r="28" spans="1:15">
      <c r="A28" s="15">
        <v>17</v>
      </c>
      <c r="B28" s="23" t="s">
        <v>80</v>
      </c>
      <c r="C28" s="30">
        <f>C26+C27</f>
        <v>0.258793185</v>
      </c>
      <c r="D28" s="43"/>
      <c r="E28" s="23" t="s">
        <v>81</v>
      </c>
      <c r="F28" s="25">
        <v>25</v>
      </c>
      <c r="G28" s="25"/>
      <c r="H28" s="25">
        <v>0.0003</v>
      </c>
      <c r="I28" s="31">
        <f t="shared" si="1"/>
        <v>0.0075</v>
      </c>
      <c r="J28" s="15">
        <v>3</v>
      </c>
      <c r="K28" s="23" t="s">
        <v>82</v>
      </c>
      <c r="L28" s="31">
        <v>500</v>
      </c>
      <c r="M28" s="25">
        <v>800000</v>
      </c>
      <c r="N28" s="76">
        <f t="shared" si="0"/>
        <v>0.000625</v>
      </c>
      <c r="O28" s="14"/>
    </row>
    <row r="29" spans="1:15">
      <c r="A29" s="15">
        <v>18</v>
      </c>
      <c r="B29" s="23" t="s">
        <v>83</v>
      </c>
      <c r="C29" s="29">
        <f>C28*0.13</f>
        <v>0.03364311405</v>
      </c>
      <c r="D29" s="43"/>
      <c r="E29" s="23" t="s">
        <v>94</v>
      </c>
      <c r="F29" s="25">
        <v>15</v>
      </c>
      <c r="G29" s="25"/>
      <c r="H29" s="14">
        <v>0.0008</v>
      </c>
      <c r="I29" s="31">
        <f t="shared" si="1"/>
        <v>0.012</v>
      </c>
      <c r="J29" s="15">
        <v>4</v>
      </c>
      <c r="K29" s="23"/>
      <c r="L29" s="28"/>
      <c r="M29" s="14"/>
      <c r="N29" s="28"/>
      <c r="O29" s="14"/>
    </row>
    <row r="30" spans="1:15">
      <c r="A30" s="15">
        <v>19</v>
      </c>
      <c r="B30" s="15" t="s">
        <v>25</v>
      </c>
      <c r="C30" s="24">
        <f>C28+C29</f>
        <v>0.29243629905</v>
      </c>
      <c r="D30" s="44"/>
      <c r="E30" s="15" t="s">
        <v>95</v>
      </c>
      <c r="F30" s="14">
        <v>15</v>
      </c>
      <c r="G30" s="14"/>
      <c r="H30" s="14">
        <v>0.0008</v>
      </c>
      <c r="I30" s="31">
        <f t="shared" si="1"/>
        <v>0.012</v>
      </c>
      <c r="J30" s="14"/>
      <c r="K30" s="15"/>
      <c r="L30" s="28"/>
      <c r="M30" s="14"/>
      <c r="N30" s="28"/>
      <c r="O30" s="14"/>
    </row>
    <row r="31" spans="1:15">
      <c r="A31" s="45"/>
      <c r="B31" s="35"/>
      <c r="C31" s="28"/>
      <c r="D31" s="15">
        <v>2</v>
      </c>
      <c r="E31" s="15" t="s">
        <v>48</v>
      </c>
      <c r="F31" s="25">
        <v>10</v>
      </c>
      <c r="G31" s="25"/>
      <c r="H31" s="25">
        <v>0.003</v>
      </c>
      <c r="I31" s="31">
        <f t="shared" si="1"/>
        <v>0.03</v>
      </c>
      <c r="J31" s="14"/>
      <c r="K31" s="15"/>
      <c r="L31" s="28"/>
      <c r="M31" s="14"/>
      <c r="N31" s="28"/>
      <c r="O31" s="14"/>
    </row>
    <row r="32" spans="1:15">
      <c r="A32" s="45"/>
      <c r="B32" s="35"/>
      <c r="C32" s="28"/>
      <c r="D32" s="15">
        <v>3</v>
      </c>
      <c r="E32" s="14"/>
      <c r="F32" s="14"/>
      <c r="G32" s="14"/>
      <c r="H32" s="14"/>
      <c r="I32" s="28"/>
      <c r="J32" s="14"/>
      <c r="K32" s="15"/>
      <c r="L32" s="28"/>
      <c r="M32" s="14"/>
      <c r="N32" s="28"/>
      <c r="O32" s="14"/>
    </row>
    <row r="33" spans="1:15">
      <c r="A33" s="45"/>
      <c r="B33" s="35"/>
      <c r="C33" s="28"/>
      <c r="D33" s="15"/>
      <c r="E33" s="14"/>
      <c r="F33" s="14"/>
      <c r="G33" s="14"/>
      <c r="H33" s="14"/>
      <c r="I33" s="28"/>
      <c r="J33" s="14"/>
      <c r="K33" s="15"/>
      <c r="L33" s="28"/>
      <c r="M33" s="14"/>
      <c r="N33" s="28"/>
      <c r="O33" s="14"/>
    </row>
    <row r="34" spans="1:15">
      <c r="A34" s="14"/>
      <c r="B34" s="15"/>
      <c r="C34" s="14"/>
      <c r="D34" s="14"/>
      <c r="E34" s="23" t="s">
        <v>60</v>
      </c>
      <c r="F34" s="14"/>
      <c r="G34" s="14"/>
      <c r="H34" s="14"/>
      <c r="I34" s="74">
        <f>I31</f>
        <v>0.03</v>
      </c>
      <c r="J34" s="14"/>
      <c r="K34" s="23" t="s">
        <v>60</v>
      </c>
      <c r="L34" s="28"/>
      <c r="M34" s="14"/>
      <c r="N34" s="74">
        <f>N26+N27+N28</f>
        <v>0.001245</v>
      </c>
      <c r="O34" s="14"/>
    </row>
    <row r="35" spans="1:15">
      <c r="A35" s="46" t="s">
        <v>86</v>
      </c>
      <c r="B35" s="47"/>
      <c r="C35" s="46"/>
      <c r="D35" s="46"/>
      <c r="E35" s="46"/>
      <c r="F35" s="46"/>
      <c r="G35" s="46"/>
      <c r="H35" s="46"/>
      <c r="I35" s="46"/>
      <c r="J35" s="46"/>
      <c r="K35" s="78"/>
      <c r="L35" s="79"/>
      <c r="M35" s="79"/>
      <c r="N35" s="79"/>
      <c r="O35" s="79"/>
    </row>
    <row r="36" spans="1:15">
      <c r="A36" s="48" t="s">
        <v>87</v>
      </c>
      <c r="B36" s="47"/>
      <c r="C36" s="46"/>
      <c r="D36" s="46"/>
      <c r="E36" s="46"/>
      <c r="F36" s="46"/>
      <c r="G36" s="46"/>
      <c r="H36" s="49"/>
      <c r="I36" s="46"/>
      <c r="J36" s="46"/>
      <c r="K36" s="78"/>
      <c r="L36" s="79"/>
      <c r="M36" s="79"/>
      <c r="N36" s="79"/>
      <c r="O36" s="79"/>
    </row>
    <row r="37" spans="1:15">
      <c r="A37" s="48" t="s">
        <v>88</v>
      </c>
      <c r="B37" s="47"/>
      <c r="C37" s="46"/>
      <c r="D37" s="46"/>
      <c r="E37" s="46"/>
      <c r="F37" s="46"/>
      <c r="G37" s="46"/>
      <c r="H37" s="46"/>
      <c r="I37" s="46"/>
      <c r="J37" s="46"/>
      <c r="K37" s="78"/>
      <c r="L37" s="79"/>
      <c r="M37" s="79"/>
      <c r="N37" s="79"/>
      <c r="O37" s="79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" right="0.7" top="0.75" bottom="0.75" header="0.3" footer="0.3"/>
  <pageSetup paperSize="9" scale="9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C28" sqref="C28"/>
    </sheetView>
  </sheetViews>
  <sheetFormatPr defaultColWidth="9" defaultRowHeight="13.5"/>
  <cols>
    <col min="3" max="3" width="9.375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50" t="s">
        <v>1</v>
      </c>
      <c r="J1" s="51"/>
      <c r="K1" s="51"/>
      <c r="L1" s="51"/>
      <c r="M1" s="51"/>
      <c r="N1" s="51"/>
      <c r="O1" s="52"/>
    </row>
    <row r="2" spans="1:15">
      <c r="A2" s="4"/>
      <c r="B2" s="5"/>
      <c r="C2" s="5"/>
      <c r="D2" s="5"/>
      <c r="E2" s="5"/>
      <c r="F2" s="5"/>
      <c r="G2" s="5"/>
      <c r="H2" s="6"/>
      <c r="I2" s="53" t="s">
        <v>2</v>
      </c>
      <c r="J2" s="54" t="s">
        <v>3</v>
      </c>
      <c r="K2" s="55"/>
      <c r="L2" s="55"/>
      <c r="M2" s="55"/>
      <c r="N2" s="55"/>
      <c r="O2" s="56"/>
    </row>
    <row r="3" spans="1:15">
      <c r="A3" s="4"/>
      <c r="B3" s="5"/>
      <c r="C3" s="5"/>
      <c r="D3" s="5"/>
      <c r="E3" s="5"/>
      <c r="F3" s="5"/>
      <c r="G3" s="5"/>
      <c r="H3" s="6"/>
      <c r="I3" s="53" t="s">
        <v>4</v>
      </c>
      <c r="J3" s="54" t="s">
        <v>5</v>
      </c>
      <c r="K3" s="55"/>
      <c r="L3" s="55"/>
      <c r="M3" s="55"/>
      <c r="N3" s="55"/>
      <c r="O3" s="56"/>
    </row>
    <row r="4" spans="1:15">
      <c r="A4" s="7"/>
      <c r="B4" s="8"/>
      <c r="C4" s="8"/>
      <c r="D4" s="8"/>
      <c r="E4" s="8"/>
      <c r="F4" s="8"/>
      <c r="G4" s="8"/>
      <c r="H4" s="9"/>
      <c r="I4" s="53" t="s">
        <v>6</v>
      </c>
      <c r="J4" s="57" t="s">
        <v>7</v>
      </c>
      <c r="K4" s="57"/>
      <c r="L4" s="53" t="s">
        <v>8</v>
      </c>
      <c r="M4" s="58">
        <v>13313276238</v>
      </c>
      <c r="N4" s="59"/>
      <c r="O4" s="60"/>
    </row>
    <row r="5" spans="1:15">
      <c r="A5" s="10"/>
      <c r="B5" s="10"/>
      <c r="C5" s="11"/>
      <c r="D5" s="12"/>
      <c r="E5" s="13"/>
      <c r="F5" s="11"/>
      <c r="G5" s="13"/>
      <c r="H5" s="11"/>
      <c r="I5" s="13"/>
      <c r="J5" s="61"/>
      <c r="K5" s="62" t="s">
        <v>9</v>
      </c>
      <c r="L5" s="63">
        <v>44159</v>
      </c>
      <c r="M5" s="62"/>
      <c r="N5" s="15" t="s">
        <v>10</v>
      </c>
      <c r="O5" s="32" t="s">
        <v>11</v>
      </c>
    </row>
    <row r="6" spans="1:15">
      <c r="A6" s="14"/>
      <c r="B6" s="15"/>
      <c r="C6" s="11"/>
      <c r="D6" s="12"/>
      <c r="E6" s="13"/>
      <c r="F6" s="11"/>
      <c r="G6" s="13"/>
      <c r="H6" s="11"/>
      <c r="I6" s="13"/>
      <c r="J6" s="61"/>
      <c r="K6" s="13" t="s">
        <v>12</v>
      </c>
      <c r="L6" s="81" t="s">
        <v>96</v>
      </c>
      <c r="M6" s="82"/>
      <c r="N6" s="23" t="s">
        <v>14</v>
      </c>
      <c r="O6" s="14"/>
    </row>
    <row r="7" spans="1:15">
      <c r="A7" s="14"/>
      <c r="B7" s="15"/>
      <c r="C7" s="11"/>
      <c r="D7" s="12"/>
      <c r="E7" s="13"/>
      <c r="F7" s="11"/>
      <c r="G7" s="13"/>
      <c r="H7" s="11"/>
      <c r="I7" s="13"/>
      <c r="J7" s="61"/>
      <c r="K7" s="23" t="s">
        <v>15</v>
      </c>
      <c r="L7" s="64" t="s">
        <v>97</v>
      </c>
      <c r="M7" s="65"/>
      <c r="N7" s="23" t="s">
        <v>17</v>
      </c>
      <c r="O7" s="66" t="s">
        <v>98</v>
      </c>
    </row>
    <row r="8" spans="1:15">
      <c r="A8" s="15" t="s">
        <v>19</v>
      </c>
      <c r="B8" s="15" t="s">
        <v>20</v>
      </c>
      <c r="C8" s="16" t="s">
        <v>21</v>
      </c>
      <c r="D8" s="16"/>
      <c r="E8" s="16"/>
      <c r="F8" s="11" t="s">
        <v>22</v>
      </c>
      <c r="G8" s="13"/>
      <c r="H8" s="17" t="s">
        <v>23</v>
      </c>
      <c r="I8" s="22"/>
      <c r="J8" s="67"/>
      <c r="K8" s="18" t="s">
        <v>24</v>
      </c>
      <c r="L8" s="11"/>
      <c r="M8" s="13"/>
      <c r="N8" s="23" t="s">
        <v>25</v>
      </c>
      <c r="O8" s="68"/>
    </row>
    <row r="9" spans="1:15">
      <c r="A9" s="12"/>
      <c r="B9" s="12"/>
      <c r="C9" s="12"/>
      <c r="D9" s="12"/>
      <c r="E9" s="12"/>
      <c r="F9" s="17"/>
      <c r="G9" s="17"/>
      <c r="H9" s="17"/>
      <c r="I9" s="12"/>
      <c r="J9" s="69"/>
      <c r="K9" s="12"/>
      <c r="L9" s="12"/>
      <c r="M9" s="12"/>
      <c r="N9" s="12"/>
      <c r="O9" s="70"/>
    </row>
    <row r="10" spans="1:15">
      <c r="A10" s="18" t="s">
        <v>19</v>
      </c>
      <c r="B10" s="19" t="s">
        <v>26</v>
      </c>
      <c r="C10" s="20" t="s">
        <v>27</v>
      </c>
      <c r="D10" s="20" t="s">
        <v>19</v>
      </c>
      <c r="E10" s="21" t="s">
        <v>28</v>
      </c>
      <c r="F10" s="12"/>
      <c r="G10" s="12"/>
      <c r="H10" s="12"/>
      <c r="I10" s="13"/>
      <c r="J10" s="20" t="s">
        <v>19</v>
      </c>
      <c r="K10" s="21" t="s">
        <v>29</v>
      </c>
      <c r="L10" s="12"/>
      <c r="M10" s="12"/>
      <c r="N10" s="12"/>
      <c r="O10" s="13"/>
    </row>
    <row r="11" spans="1:15">
      <c r="A11" s="16"/>
      <c r="B11" s="22"/>
      <c r="C11" s="22"/>
      <c r="D11" s="22"/>
      <c r="E11" s="15" t="s">
        <v>30</v>
      </c>
      <c r="F11" s="15" t="s">
        <v>31</v>
      </c>
      <c r="G11" s="15" t="s">
        <v>32</v>
      </c>
      <c r="H11" s="15" t="s">
        <v>33</v>
      </c>
      <c r="I11" s="15" t="s">
        <v>27</v>
      </c>
      <c r="J11" s="16"/>
      <c r="K11" s="23" t="s">
        <v>34</v>
      </c>
      <c r="L11" s="23" t="s">
        <v>35</v>
      </c>
      <c r="M11" s="15" t="s">
        <v>31</v>
      </c>
      <c r="N11" s="15" t="s">
        <v>36</v>
      </c>
      <c r="O11" s="15" t="s">
        <v>27</v>
      </c>
    </row>
    <row r="12" spans="1:15">
      <c r="A12" s="15">
        <v>1</v>
      </c>
      <c r="B12" s="23" t="s">
        <v>37</v>
      </c>
      <c r="C12" s="24">
        <f>I12</f>
        <v>0.0145</v>
      </c>
      <c r="D12" s="15">
        <v>1</v>
      </c>
      <c r="E12" s="23" t="s">
        <v>99</v>
      </c>
      <c r="F12" s="23" t="s">
        <v>39</v>
      </c>
      <c r="G12" s="25">
        <v>0.0029</v>
      </c>
      <c r="H12" s="26">
        <v>5</v>
      </c>
      <c r="I12" s="26">
        <f>G12*H12</f>
        <v>0.0145</v>
      </c>
      <c r="J12" s="15">
        <v>1</v>
      </c>
      <c r="K12" s="23" t="s">
        <v>40</v>
      </c>
      <c r="L12" s="71">
        <v>1</v>
      </c>
      <c r="M12" s="23" t="s">
        <v>41</v>
      </c>
      <c r="N12" s="23">
        <v>0.0005</v>
      </c>
      <c r="O12" s="72">
        <f>L12*N12</f>
        <v>0.0005</v>
      </c>
    </row>
    <row r="13" spans="1:15">
      <c r="A13" s="15">
        <v>2</v>
      </c>
      <c r="B13" s="15" t="s">
        <v>42</v>
      </c>
      <c r="C13" s="24">
        <f>I22</f>
        <v>0.004</v>
      </c>
      <c r="D13" s="15">
        <v>2</v>
      </c>
      <c r="E13" s="14"/>
      <c r="F13" s="14"/>
      <c r="G13" s="14"/>
      <c r="H13" s="27"/>
      <c r="I13" s="27"/>
      <c r="J13" s="15">
        <v>2</v>
      </c>
      <c r="K13" s="23" t="s">
        <v>43</v>
      </c>
      <c r="L13" s="73"/>
      <c r="M13" s="15"/>
      <c r="N13" s="15"/>
      <c r="O13" s="73"/>
    </row>
    <row r="14" spans="1:15">
      <c r="A14" s="15">
        <v>3</v>
      </c>
      <c r="B14" s="15" t="s">
        <v>44</v>
      </c>
      <c r="C14" s="24">
        <f>O22</f>
        <v>0.0005</v>
      </c>
      <c r="D14" s="15">
        <v>3</v>
      </c>
      <c r="E14" s="14"/>
      <c r="F14" s="14"/>
      <c r="G14" s="14"/>
      <c r="H14" s="28"/>
      <c r="I14" s="28"/>
      <c r="J14" s="15">
        <v>3</v>
      </c>
      <c r="K14" s="15" t="s">
        <v>45</v>
      </c>
      <c r="L14" s="73"/>
      <c r="M14" s="15"/>
      <c r="N14" s="15"/>
      <c r="O14" s="73"/>
    </row>
    <row r="15" spans="1:15">
      <c r="A15" s="15">
        <v>4</v>
      </c>
      <c r="B15" s="23" t="s">
        <v>46</v>
      </c>
      <c r="C15" s="24">
        <f>I26</f>
        <v>0.0415</v>
      </c>
      <c r="D15" s="15">
        <v>4</v>
      </c>
      <c r="E15" s="14"/>
      <c r="F15" s="14"/>
      <c r="G15" s="14"/>
      <c r="H15" s="28"/>
      <c r="I15" s="28"/>
      <c r="J15" s="15">
        <v>4</v>
      </c>
      <c r="K15" s="15" t="s">
        <v>47</v>
      </c>
      <c r="L15" s="73"/>
      <c r="M15" s="15"/>
      <c r="N15" s="15"/>
      <c r="O15" s="73"/>
    </row>
    <row r="16" spans="1:15">
      <c r="A16" s="15">
        <v>5</v>
      </c>
      <c r="B16" s="15" t="s">
        <v>48</v>
      </c>
      <c r="C16" s="24">
        <f>I34</f>
        <v>0.005</v>
      </c>
      <c r="D16" s="15">
        <v>5</v>
      </c>
      <c r="E16" s="14"/>
      <c r="F16" s="14"/>
      <c r="G16" s="14"/>
      <c r="H16" s="28"/>
      <c r="I16" s="28"/>
      <c r="J16" s="15">
        <v>5</v>
      </c>
      <c r="K16" s="23" t="s">
        <v>49</v>
      </c>
      <c r="L16" s="73"/>
      <c r="M16" s="15"/>
      <c r="N16" s="15"/>
      <c r="O16" s="73"/>
    </row>
    <row r="17" spans="1:15">
      <c r="A17" s="15">
        <v>6</v>
      </c>
      <c r="B17" s="15" t="s">
        <v>50</v>
      </c>
      <c r="C17" s="24">
        <f>N34</f>
        <v>0.001245</v>
      </c>
      <c r="D17" s="14"/>
      <c r="E17" s="11" t="s">
        <v>51</v>
      </c>
      <c r="F17" s="12"/>
      <c r="G17" s="12"/>
      <c r="H17" s="12"/>
      <c r="I17" s="13"/>
      <c r="J17" s="15">
        <v>6</v>
      </c>
      <c r="K17" s="15"/>
      <c r="L17" s="28"/>
      <c r="M17" s="14"/>
      <c r="N17" s="14"/>
      <c r="O17" s="28"/>
    </row>
    <row r="18" spans="1:15">
      <c r="A18" s="15">
        <v>7</v>
      </c>
      <c r="B18" s="15"/>
      <c r="C18" s="29"/>
      <c r="D18" s="14"/>
      <c r="E18" s="15" t="s">
        <v>30</v>
      </c>
      <c r="F18" s="15" t="s">
        <v>31</v>
      </c>
      <c r="G18" s="15" t="s">
        <v>32</v>
      </c>
      <c r="H18" s="15" t="s">
        <v>33</v>
      </c>
      <c r="I18" s="15" t="s">
        <v>27</v>
      </c>
      <c r="J18" s="15">
        <v>7</v>
      </c>
      <c r="K18" s="15"/>
      <c r="L18" s="28"/>
      <c r="M18" s="14"/>
      <c r="N18" s="14"/>
      <c r="O18" s="28"/>
    </row>
    <row r="19" spans="1:15">
      <c r="A19" s="15">
        <v>8</v>
      </c>
      <c r="B19" s="23" t="s">
        <v>52</v>
      </c>
      <c r="C19" s="30">
        <f>C12+C13+C14+C15+C16+C17</f>
        <v>0.066745</v>
      </c>
      <c r="D19" s="15">
        <v>1</v>
      </c>
      <c r="E19" s="23" t="s">
        <v>53</v>
      </c>
      <c r="F19" s="23" t="s">
        <v>54</v>
      </c>
      <c r="G19" s="25">
        <v>0.0005</v>
      </c>
      <c r="H19" s="31">
        <v>8</v>
      </c>
      <c r="I19" s="26">
        <f>G19*H19</f>
        <v>0.004</v>
      </c>
      <c r="J19" s="15">
        <v>8</v>
      </c>
      <c r="K19" s="15"/>
      <c r="L19" s="28"/>
      <c r="M19" s="14"/>
      <c r="N19" s="14"/>
      <c r="O19" s="28"/>
    </row>
    <row r="20" spans="1:15">
      <c r="A20" s="15">
        <v>9</v>
      </c>
      <c r="B20" s="15" t="s">
        <v>55</v>
      </c>
      <c r="C20" s="29"/>
      <c r="D20" s="15">
        <v>2</v>
      </c>
      <c r="E20" s="32"/>
      <c r="F20" s="14"/>
      <c r="G20" s="14"/>
      <c r="H20" s="28"/>
      <c r="I20" s="28"/>
      <c r="J20" s="15">
        <v>9</v>
      </c>
      <c r="K20" s="15"/>
      <c r="L20" s="28"/>
      <c r="M20" s="14"/>
      <c r="N20" s="14"/>
      <c r="O20" s="28"/>
    </row>
    <row r="21" spans="1:15">
      <c r="A21" s="15">
        <v>10</v>
      </c>
      <c r="B21" s="15" t="s">
        <v>58</v>
      </c>
      <c r="C21" s="33">
        <f>0.5*G12</f>
        <v>0.00145</v>
      </c>
      <c r="D21" s="15">
        <v>3</v>
      </c>
      <c r="E21" s="14"/>
      <c r="F21" s="14"/>
      <c r="G21" s="14"/>
      <c r="H21" s="28"/>
      <c r="I21" s="28"/>
      <c r="J21" s="15">
        <v>10</v>
      </c>
      <c r="K21" s="15"/>
      <c r="L21" s="28"/>
      <c r="M21" s="14"/>
      <c r="N21" s="14"/>
      <c r="O21" s="28"/>
    </row>
    <row r="22" spans="1:15">
      <c r="A22" s="15">
        <v>11</v>
      </c>
      <c r="B22" s="23" t="s">
        <v>59</v>
      </c>
      <c r="C22" s="33">
        <f>C19*3%</f>
        <v>0.00200235</v>
      </c>
      <c r="D22" s="14"/>
      <c r="E22" s="23" t="s">
        <v>60</v>
      </c>
      <c r="F22" s="14"/>
      <c r="G22" s="14"/>
      <c r="H22" s="28"/>
      <c r="I22" s="74">
        <f>I19+I20+I21</f>
        <v>0.004</v>
      </c>
      <c r="J22" s="14"/>
      <c r="K22" s="15" t="s">
        <v>61</v>
      </c>
      <c r="L22" s="28"/>
      <c r="M22" s="14"/>
      <c r="N22" s="14"/>
      <c r="O22" s="74">
        <f>O12</f>
        <v>0.0005</v>
      </c>
    </row>
    <row r="23" spans="1:15">
      <c r="A23" s="15">
        <v>12</v>
      </c>
      <c r="B23" s="18" t="s">
        <v>62</v>
      </c>
      <c r="C23" s="33">
        <f>C19*3%</f>
        <v>0.00200235</v>
      </c>
      <c r="D23" s="18" t="s">
        <v>19</v>
      </c>
      <c r="E23" s="34" t="s">
        <v>63</v>
      </c>
      <c r="F23" s="17"/>
      <c r="G23" s="17"/>
      <c r="H23" s="17"/>
      <c r="I23" s="22"/>
      <c r="J23" s="18" t="s">
        <v>19</v>
      </c>
      <c r="K23" s="21" t="s">
        <v>64</v>
      </c>
      <c r="L23" s="12"/>
      <c r="M23" s="12"/>
      <c r="N23" s="12"/>
      <c r="O23" s="13"/>
    </row>
    <row r="24" spans="1:15">
      <c r="A24" s="15">
        <v>13</v>
      </c>
      <c r="B24" s="35"/>
      <c r="C24" s="36"/>
      <c r="D24" s="37"/>
      <c r="E24" s="38" t="s">
        <v>65</v>
      </c>
      <c r="F24" s="39" t="s">
        <v>66</v>
      </c>
      <c r="G24" s="18" t="s">
        <v>67</v>
      </c>
      <c r="H24" s="18" t="s">
        <v>68</v>
      </c>
      <c r="I24" s="18" t="s">
        <v>27</v>
      </c>
      <c r="J24" s="37"/>
      <c r="K24" s="38" t="s">
        <v>69</v>
      </c>
      <c r="L24" s="18" t="s">
        <v>33</v>
      </c>
      <c r="M24" s="18" t="s">
        <v>70</v>
      </c>
      <c r="N24" s="18" t="s">
        <v>27</v>
      </c>
      <c r="O24" s="18" t="s">
        <v>71</v>
      </c>
    </row>
    <row r="25" spans="1:15">
      <c r="A25" s="15">
        <v>14</v>
      </c>
      <c r="B25" s="35"/>
      <c r="C25" s="36"/>
      <c r="D25" s="16"/>
      <c r="E25" s="16"/>
      <c r="F25" s="40" t="s">
        <v>72</v>
      </c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5">
        <v>15</v>
      </c>
      <c r="B26" s="23" t="s">
        <v>73</v>
      </c>
      <c r="C26" s="30">
        <f>C19+C20+C21+C22+C23</f>
        <v>0.0721997</v>
      </c>
      <c r="D26" s="15">
        <v>1</v>
      </c>
      <c r="E26" s="23" t="s">
        <v>74</v>
      </c>
      <c r="F26" s="14"/>
      <c r="G26" s="14"/>
      <c r="H26" s="14"/>
      <c r="I26" s="75">
        <f>I27+I28+I29+I30</f>
        <v>0.0415</v>
      </c>
      <c r="J26" s="15">
        <v>1</v>
      </c>
      <c r="K26" s="23" t="s">
        <v>75</v>
      </c>
      <c r="L26" s="31">
        <v>2000</v>
      </c>
      <c r="M26" s="25">
        <v>4000000</v>
      </c>
      <c r="N26" s="76">
        <f t="shared" ref="N26:N28" si="0">L26/M26</f>
        <v>0.0005</v>
      </c>
      <c r="O26" s="14"/>
    </row>
    <row r="27" spans="1:15">
      <c r="A27" s="15">
        <v>16</v>
      </c>
      <c r="B27" s="23" t="s">
        <v>76</v>
      </c>
      <c r="C27" s="33">
        <f>C26*5%</f>
        <v>0.003609985</v>
      </c>
      <c r="D27" s="41" t="s">
        <v>77</v>
      </c>
      <c r="E27" s="80" t="s">
        <v>78</v>
      </c>
      <c r="F27" s="25">
        <v>25</v>
      </c>
      <c r="G27" s="25"/>
      <c r="H27" s="25">
        <v>0.0007</v>
      </c>
      <c r="I27" s="31">
        <f t="shared" ref="I27:I29" si="1">F27*H27</f>
        <v>0.0175</v>
      </c>
      <c r="J27" s="15">
        <v>2</v>
      </c>
      <c r="K27" s="23" t="s">
        <v>79</v>
      </c>
      <c r="L27" s="77">
        <v>600</v>
      </c>
      <c r="M27" s="25">
        <v>5000000</v>
      </c>
      <c r="N27" s="76">
        <f t="shared" si="0"/>
        <v>0.00012</v>
      </c>
      <c r="O27" s="14"/>
    </row>
    <row r="28" spans="1:15">
      <c r="A28" s="15">
        <v>17</v>
      </c>
      <c r="B28" s="23" t="s">
        <v>80</v>
      </c>
      <c r="C28" s="30">
        <f>C26+C27</f>
        <v>0.075809685</v>
      </c>
      <c r="D28" s="43"/>
      <c r="E28" s="23" t="s">
        <v>94</v>
      </c>
      <c r="F28" s="25">
        <v>15</v>
      </c>
      <c r="G28" s="25"/>
      <c r="H28" s="25">
        <v>0.0008</v>
      </c>
      <c r="I28" s="31">
        <f t="shared" si="1"/>
        <v>0.012</v>
      </c>
      <c r="J28" s="15">
        <v>3</v>
      </c>
      <c r="K28" s="23" t="s">
        <v>82</v>
      </c>
      <c r="L28" s="31">
        <v>500</v>
      </c>
      <c r="M28" s="25">
        <v>800000</v>
      </c>
      <c r="N28" s="76">
        <f t="shared" si="0"/>
        <v>0.000625</v>
      </c>
      <c r="O28" s="14"/>
    </row>
    <row r="29" spans="1:15">
      <c r="A29" s="15">
        <v>18</v>
      </c>
      <c r="B29" s="23" t="s">
        <v>83</v>
      </c>
      <c r="C29" s="29">
        <f>C28*0.13</f>
        <v>0.00985525905</v>
      </c>
      <c r="D29" s="43"/>
      <c r="E29" s="15" t="s">
        <v>95</v>
      </c>
      <c r="F29" s="14">
        <v>15</v>
      </c>
      <c r="G29" s="14"/>
      <c r="H29" s="14">
        <v>0.0008</v>
      </c>
      <c r="I29" s="31">
        <f t="shared" si="1"/>
        <v>0.012</v>
      </c>
      <c r="J29" s="15">
        <v>4</v>
      </c>
      <c r="K29" s="23"/>
      <c r="L29" s="28"/>
      <c r="M29" s="14"/>
      <c r="N29" s="28"/>
      <c r="O29" s="14"/>
    </row>
    <row r="30" spans="1:15">
      <c r="A30" s="15">
        <v>19</v>
      </c>
      <c r="B30" s="15" t="s">
        <v>25</v>
      </c>
      <c r="C30" s="24">
        <f>C28+C29</f>
        <v>0.08566494405</v>
      </c>
      <c r="D30" s="44"/>
      <c r="E30" s="15"/>
      <c r="F30" s="14"/>
      <c r="G30" s="14"/>
      <c r="H30" s="14"/>
      <c r="I30" s="28"/>
      <c r="J30" s="14"/>
      <c r="K30" s="15"/>
      <c r="L30" s="28"/>
      <c r="M30" s="14"/>
      <c r="N30" s="28"/>
      <c r="O30" s="14"/>
    </row>
    <row r="31" spans="1:15">
      <c r="A31" s="45"/>
      <c r="B31" s="35"/>
      <c r="C31" s="28"/>
      <c r="D31" s="15">
        <v>2</v>
      </c>
      <c r="E31" s="15" t="s">
        <v>48</v>
      </c>
      <c r="F31" s="25">
        <v>10</v>
      </c>
      <c r="G31" s="25"/>
      <c r="H31" s="25">
        <v>0.0005</v>
      </c>
      <c r="I31" s="31">
        <f>F31*H31</f>
        <v>0.005</v>
      </c>
      <c r="J31" s="14"/>
      <c r="K31" s="15"/>
      <c r="L31" s="28"/>
      <c r="M31" s="14"/>
      <c r="N31" s="28"/>
      <c r="O31" s="14"/>
    </row>
    <row r="32" spans="1:15">
      <c r="A32" s="45"/>
      <c r="B32" s="35"/>
      <c r="C32" s="28"/>
      <c r="D32" s="15">
        <v>3</v>
      </c>
      <c r="E32" s="14"/>
      <c r="F32" s="14"/>
      <c r="G32" s="14"/>
      <c r="H32" s="14"/>
      <c r="I32" s="28"/>
      <c r="J32" s="14"/>
      <c r="K32" s="15"/>
      <c r="L32" s="28"/>
      <c r="M32" s="14"/>
      <c r="N32" s="28"/>
      <c r="O32" s="14"/>
    </row>
    <row r="33" spans="1:15">
      <c r="A33" s="45"/>
      <c r="B33" s="35"/>
      <c r="C33" s="28"/>
      <c r="D33" s="15"/>
      <c r="E33" s="14"/>
      <c r="F33" s="14"/>
      <c r="G33" s="14"/>
      <c r="H33" s="14"/>
      <c r="I33" s="28"/>
      <c r="J33" s="14"/>
      <c r="K33" s="15"/>
      <c r="L33" s="28"/>
      <c r="M33" s="14"/>
      <c r="N33" s="28"/>
      <c r="O33" s="14"/>
    </row>
    <row r="34" spans="1:15">
      <c r="A34" s="14"/>
      <c r="B34" s="15"/>
      <c r="C34" s="14"/>
      <c r="D34" s="14"/>
      <c r="E34" s="23" t="s">
        <v>60</v>
      </c>
      <c r="F34" s="14"/>
      <c r="G34" s="14"/>
      <c r="H34" s="14"/>
      <c r="I34" s="74">
        <f>I31</f>
        <v>0.005</v>
      </c>
      <c r="J34" s="14"/>
      <c r="K34" s="23" t="s">
        <v>60</v>
      </c>
      <c r="L34" s="28"/>
      <c r="M34" s="14"/>
      <c r="N34" s="74">
        <f>N26+N27+N28</f>
        <v>0.001245</v>
      </c>
      <c r="O34" s="14"/>
    </row>
    <row r="35" spans="1:15">
      <c r="A35" s="46" t="s">
        <v>86</v>
      </c>
      <c r="B35" s="47"/>
      <c r="C35" s="46"/>
      <c r="D35" s="46"/>
      <c r="E35" s="46"/>
      <c r="F35" s="46"/>
      <c r="G35" s="46"/>
      <c r="H35" s="46"/>
      <c r="I35" s="46"/>
      <c r="J35" s="46"/>
      <c r="K35" s="78"/>
      <c r="L35" s="79"/>
      <c r="M35" s="79"/>
      <c r="N35" s="79"/>
      <c r="O35" s="79"/>
    </row>
    <row r="36" spans="1:15">
      <c r="A36" s="48" t="s">
        <v>87</v>
      </c>
      <c r="B36" s="47"/>
      <c r="C36" s="46"/>
      <c r="D36" s="46"/>
      <c r="E36" s="46"/>
      <c r="F36" s="46"/>
      <c r="G36" s="46"/>
      <c r="H36" s="49"/>
      <c r="I36" s="46"/>
      <c r="J36" s="46"/>
      <c r="K36" s="78"/>
      <c r="L36" s="79"/>
      <c r="M36" s="79"/>
      <c r="N36" s="79"/>
      <c r="O36" s="79"/>
    </row>
    <row r="37" spans="1:15">
      <c r="A37" s="48" t="s">
        <v>88</v>
      </c>
      <c r="B37" s="47"/>
      <c r="C37" s="46"/>
      <c r="D37" s="46"/>
      <c r="E37" s="46"/>
      <c r="F37" s="46"/>
      <c r="G37" s="46"/>
      <c r="H37" s="46"/>
      <c r="I37" s="46"/>
      <c r="J37" s="46"/>
      <c r="K37" s="78"/>
      <c r="L37" s="79"/>
      <c r="M37" s="79"/>
      <c r="N37" s="79"/>
      <c r="O37" s="79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C28" sqref="C28"/>
    </sheetView>
  </sheetViews>
  <sheetFormatPr defaultColWidth="9" defaultRowHeight="13.5"/>
  <cols>
    <col min="3" max="3" width="9.375"/>
    <col min="5" max="5" width="10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50" t="s">
        <v>1</v>
      </c>
      <c r="J1" s="51"/>
      <c r="K1" s="51"/>
      <c r="L1" s="51"/>
      <c r="M1" s="51"/>
      <c r="N1" s="51"/>
      <c r="O1" s="52"/>
    </row>
    <row r="2" spans="1:15">
      <c r="A2" s="4"/>
      <c r="B2" s="5"/>
      <c r="C2" s="5"/>
      <c r="D2" s="5"/>
      <c r="E2" s="5"/>
      <c r="F2" s="5"/>
      <c r="G2" s="5"/>
      <c r="H2" s="6"/>
      <c r="I2" s="53" t="s">
        <v>2</v>
      </c>
      <c r="J2" s="54" t="s">
        <v>3</v>
      </c>
      <c r="K2" s="55"/>
      <c r="L2" s="55"/>
      <c r="M2" s="55"/>
      <c r="N2" s="55"/>
      <c r="O2" s="56"/>
    </row>
    <row r="3" spans="1:15">
      <c r="A3" s="4"/>
      <c r="B3" s="5"/>
      <c r="C3" s="5"/>
      <c r="D3" s="5"/>
      <c r="E3" s="5"/>
      <c r="F3" s="5"/>
      <c r="G3" s="5"/>
      <c r="H3" s="6"/>
      <c r="I3" s="53" t="s">
        <v>4</v>
      </c>
      <c r="J3" s="54" t="s">
        <v>5</v>
      </c>
      <c r="K3" s="55"/>
      <c r="L3" s="55"/>
      <c r="M3" s="55"/>
      <c r="N3" s="55"/>
      <c r="O3" s="56"/>
    </row>
    <row r="4" spans="1:15">
      <c r="A4" s="7"/>
      <c r="B4" s="8"/>
      <c r="C4" s="8"/>
      <c r="D4" s="8"/>
      <c r="E4" s="8"/>
      <c r="F4" s="8"/>
      <c r="G4" s="8"/>
      <c r="H4" s="9"/>
      <c r="I4" s="53" t="s">
        <v>6</v>
      </c>
      <c r="J4" s="57" t="s">
        <v>7</v>
      </c>
      <c r="K4" s="57"/>
      <c r="L4" s="53" t="s">
        <v>8</v>
      </c>
      <c r="M4" s="58">
        <v>13313276238</v>
      </c>
      <c r="N4" s="59"/>
      <c r="O4" s="60"/>
    </row>
    <row r="5" spans="1:15">
      <c r="A5" s="10"/>
      <c r="B5" s="10"/>
      <c r="C5" s="11"/>
      <c r="D5" s="12"/>
      <c r="E5" s="13"/>
      <c r="F5" s="11"/>
      <c r="G5" s="13"/>
      <c r="H5" s="11"/>
      <c r="I5" s="13"/>
      <c r="J5" s="61"/>
      <c r="K5" s="62" t="s">
        <v>9</v>
      </c>
      <c r="L5" s="63">
        <v>44159</v>
      </c>
      <c r="M5" s="62"/>
      <c r="N5" s="15" t="s">
        <v>10</v>
      </c>
      <c r="O5" s="32" t="s">
        <v>11</v>
      </c>
    </row>
    <row r="6" spans="1:15">
      <c r="A6" s="14"/>
      <c r="B6" s="15"/>
      <c r="C6" s="11"/>
      <c r="D6" s="12"/>
      <c r="E6" s="13"/>
      <c r="F6" s="11"/>
      <c r="G6" s="13"/>
      <c r="H6" s="11"/>
      <c r="I6" s="13"/>
      <c r="J6" s="61"/>
      <c r="K6" s="13" t="s">
        <v>12</v>
      </c>
      <c r="L6" s="81" t="s">
        <v>100</v>
      </c>
      <c r="M6" s="82"/>
      <c r="N6" s="23" t="s">
        <v>14</v>
      </c>
      <c r="O6" s="14"/>
    </row>
    <row r="7" spans="1:15">
      <c r="A7" s="14"/>
      <c r="B7" s="15"/>
      <c r="C7" s="11"/>
      <c r="D7" s="12"/>
      <c r="E7" s="13"/>
      <c r="F7" s="11"/>
      <c r="G7" s="13"/>
      <c r="H7" s="11"/>
      <c r="I7" s="13"/>
      <c r="J7" s="61"/>
      <c r="K7" s="23" t="s">
        <v>15</v>
      </c>
      <c r="L7" s="64" t="s">
        <v>101</v>
      </c>
      <c r="M7" s="65"/>
      <c r="N7" s="23" t="s">
        <v>17</v>
      </c>
      <c r="O7" s="66" t="s">
        <v>102</v>
      </c>
    </row>
    <row r="8" spans="1:15">
      <c r="A8" s="15" t="s">
        <v>19</v>
      </c>
      <c r="B8" s="15" t="s">
        <v>20</v>
      </c>
      <c r="C8" s="16" t="s">
        <v>21</v>
      </c>
      <c r="D8" s="16"/>
      <c r="E8" s="16"/>
      <c r="F8" s="11" t="s">
        <v>22</v>
      </c>
      <c r="G8" s="13"/>
      <c r="H8" s="17" t="s">
        <v>23</v>
      </c>
      <c r="I8" s="22"/>
      <c r="J8" s="67"/>
      <c r="K8" s="18" t="s">
        <v>24</v>
      </c>
      <c r="L8" s="11"/>
      <c r="M8" s="13"/>
      <c r="N8" s="23" t="s">
        <v>25</v>
      </c>
      <c r="O8" s="68"/>
    </row>
    <row r="9" spans="1:15">
      <c r="A9" s="12"/>
      <c r="B9" s="12"/>
      <c r="C9" s="12"/>
      <c r="D9" s="12"/>
      <c r="E9" s="12"/>
      <c r="F9" s="17"/>
      <c r="G9" s="17"/>
      <c r="H9" s="17"/>
      <c r="I9" s="12"/>
      <c r="J9" s="69"/>
      <c r="K9" s="12"/>
      <c r="L9" s="12"/>
      <c r="M9" s="12"/>
      <c r="N9" s="12"/>
      <c r="O9" s="70"/>
    </row>
    <row r="10" spans="1:15">
      <c r="A10" s="18" t="s">
        <v>19</v>
      </c>
      <c r="B10" s="19" t="s">
        <v>26</v>
      </c>
      <c r="C10" s="20" t="s">
        <v>27</v>
      </c>
      <c r="D10" s="20" t="s">
        <v>19</v>
      </c>
      <c r="E10" s="21" t="s">
        <v>28</v>
      </c>
      <c r="F10" s="12"/>
      <c r="G10" s="12"/>
      <c r="H10" s="12"/>
      <c r="I10" s="13"/>
      <c r="J10" s="20" t="s">
        <v>19</v>
      </c>
      <c r="K10" s="21" t="s">
        <v>29</v>
      </c>
      <c r="L10" s="12"/>
      <c r="M10" s="12"/>
      <c r="N10" s="12"/>
      <c r="O10" s="13"/>
    </row>
    <row r="11" spans="1:15">
      <c r="A11" s="16"/>
      <c r="B11" s="22"/>
      <c r="C11" s="22"/>
      <c r="D11" s="22"/>
      <c r="E11" s="15" t="s">
        <v>30</v>
      </c>
      <c r="F11" s="15" t="s">
        <v>31</v>
      </c>
      <c r="G11" s="15" t="s">
        <v>32</v>
      </c>
      <c r="H11" s="15" t="s">
        <v>33</v>
      </c>
      <c r="I11" s="15" t="s">
        <v>27</v>
      </c>
      <c r="J11" s="16"/>
      <c r="K11" s="23" t="s">
        <v>34</v>
      </c>
      <c r="L11" s="23" t="s">
        <v>35</v>
      </c>
      <c r="M11" s="15" t="s">
        <v>31</v>
      </c>
      <c r="N11" s="15" t="s">
        <v>36</v>
      </c>
      <c r="O11" s="15" t="s">
        <v>27</v>
      </c>
    </row>
    <row r="12" spans="1:15">
      <c r="A12" s="15">
        <v>1</v>
      </c>
      <c r="B12" s="23" t="s">
        <v>37</v>
      </c>
      <c r="C12" s="24">
        <f>I12</f>
        <v>0.3795</v>
      </c>
      <c r="D12" s="15">
        <v>1</v>
      </c>
      <c r="E12" s="23" t="s">
        <v>103</v>
      </c>
      <c r="F12" s="23" t="s">
        <v>39</v>
      </c>
      <c r="G12" s="25">
        <v>0.0759</v>
      </c>
      <c r="H12" s="26">
        <v>5</v>
      </c>
      <c r="I12" s="26">
        <f>G12*H12</f>
        <v>0.3795</v>
      </c>
      <c r="J12" s="15">
        <v>1</v>
      </c>
      <c r="K12" s="23" t="s">
        <v>40</v>
      </c>
      <c r="L12" s="71">
        <v>1</v>
      </c>
      <c r="M12" s="23" t="s">
        <v>41</v>
      </c>
      <c r="N12" s="23">
        <v>0.005</v>
      </c>
      <c r="O12" s="72">
        <f>L12*N12</f>
        <v>0.005</v>
      </c>
    </row>
    <row r="13" spans="1:15">
      <c r="A13" s="15">
        <v>2</v>
      </c>
      <c r="B13" s="15" t="s">
        <v>42</v>
      </c>
      <c r="C13" s="24">
        <f>I22</f>
        <v>0.032</v>
      </c>
      <c r="D13" s="15">
        <v>2</v>
      </c>
      <c r="E13" s="14"/>
      <c r="F13" s="14"/>
      <c r="G13" s="14"/>
      <c r="H13" s="27"/>
      <c r="I13" s="27"/>
      <c r="J13" s="15">
        <v>2</v>
      </c>
      <c r="K13" s="23" t="s">
        <v>43</v>
      </c>
      <c r="L13" s="73"/>
      <c r="M13" s="15"/>
      <c r="N13" s="15"/>
      <c r="O13" s="73"/>
    </row>
    <row r="14" spans="1:15">
      <c r="A14" s="15">
        <v>3</v>
      </c>
      <c r="B14" s="15" t="s">
        <v>44</v>
      </c>
      <c r="C14" s="24">
        <f>O22</f>
        <v>0.005</v>
      </c>
      <c r="D14" s="15">
        <v>3</v>
      </c>
      <c r="E14" s="14"/>
      <c r="F14" s="14"/>
      <c r="G14" s="14"/>
      <c r="H14" s="28"/>
      <c r="I14" s="28"/>
      <c r="J14" s="15">
        <v>3</v>
      </c>
      <c r="K14" s="15" t="s">
        <v>45</v>
      </c>
      <c r="L14" s="73"/>
      <c r="M14" s="15"/>
      <c r="N14" s="15"/>
      <c r="O14" s="73"/>
    </row>
    <row r="15" spans="1:15">
      <c r="A15" s="15">
        <v>4</v>
      </c>
      <c r="B15" s="23" t="s">
        <v>46</v>
      </c>
      <c r="C15" s="24">
        <f>I26</f>
        <v>0.172</v>
      </c>
      <c r="D15" s="15">
        <v>4</v>
      </c>
      <c r="E15" s="14"/>
      <c r="F15" s="14"/>
      <c r="G15" s="14"/>
      <c r="H15" s="28"/>
      <c r="I15" s="28"/>
      <c r="J15" s="15">
        <v>4</v>
      </c>
      <c r="K15" s="15" t="s">
        <v>47</v>
      </c>
      <c r="L15" s="73"/>
      <c r="M15" s="15"/>
      <c r="N15" s="15"/>
      <c r="O15" s="73"/>
    </row>
    <row r="16" spans="1:15">
      <c r="A16" s="15">
        <v>5</v>
      </c>
      <c r="B16" s="15" t="s">
        <v>48</v>
      </c>
      <c r="C16" s="24">
        <f>I34</f>
        <v>0.05</v>
      </c>
      <c r="D16" s="15">
        <v>5</v>
      </c>
      <c r="E16" s="14"/>
      <c r="F16" s="14"/>
      <c r="G16" s="14"/>
      <c r="H16" s="28"/>
      <c r="I16" s="28"/>
      <c r="J16" s="15">
        <v>5</v>
      </c>
      <c r="K16" s="23" t="s">
        <v>49</v>
      </c>
      <c r="L16" s="73"/>
      <c r="M16" s="15"/>
      <c r="N16" s="15"/>
      <c r="O16" s="73"/>
    </row>
    <row r="17" spans="1:15">
      <c r="A17" s="15">
        <v>6</v>
      </c>
      <c r="B17" s="15" t="s">
        <v>50</v>
      </c>
      <c r="C17" s="24">
        <f>N34</f>
        <v>0.001425</v>
      </c>
      <c r="D17" s="14"/>
      <c r="E17" s="11" t="s">
        <v>51</v>
      </c>
      <c r="F17" s="12"/>
      <c r="G17" s="12"/>
      <c r="H17" s="12"/>
      <c r="I17" s="13"/>
      <c r="J17" s="15">
        <v>6</v>
      </c>
      <c r="K17" s="15"/>
      <c r="L17" s="28"/>
      <c r="M17" s="14"/>
      <c r="N17" s="14"/>
      <c r="O17" s="28"/>
    </row>
    <row r="18" spans="1:15">
      <c r="A18" s="15">
        <v>7</v>
      </c>
      <c r="B18" s="15"/>
      <c r="C18" s="29"/>
      <c r="D18" s="14"/>
      <c r="E18" s="15" t="s">
        <v>30</v>
      </c>
      <c r="F18" s="15" t="s">
        <v>31</v>
      </c>
      <c r="G18" s="15" t="s">
        <v>32</v>
      </c>
      <c r="H18" s="15" t="s">
        <v>33</v>
      </c>
      <c r="I18" s="15" t="s">
        <v>27</v>
      </c>
      <c r="J18" s="15">
        <v>7</v>
      </c>
      <c r="K18" s="15"/>
      <c r="L18" s="28"/>
      <c r="M18" s="14"/>
      <c r="N18" s="14"/>
      <c r="O18" s="28"/>
    </row>
    <row r="19" spans="1:15">
      <c r="A19" s="15">
        <v>8</v>
      </c>
      <c r="B19" s="23" t="s">
        <v>52</v>
      </c>
      <c r="C19" s="30">
        <f>C12+C13+C14+C15+C16+C17</f>
        <v>0.639925</v>
      </c>
      <c r="D19" s="15">
        <v>1</v>
      </c>
      <c r="E19" s="23" t="s">
        <v>53</v>
      </c>
      <c r="F19" s="23" t="s">
        <v>54</v>
      </c>
      <c r="G19" s="25">
        <v>0.004</v>
      </c>
      <c r="H19" s="31">
        <v>8</v>
      </c>
      <c r="I19" s="26">
        <f>G19*H19</f>
        <v>0.032</v>
      </c>
      <c r="J19" s="15">
        <v>8</v>
      </c>
      <c r="K19" s="15"/>
      <c r="L19" s="28"/>
      <c r="M19" s="14"/>
      <c r="N19" s="14"/>
      <c r="O19" s="28"/>
    </row>
    <row r="20" spans="1:15">
      <c r="A20" s="15">
        <v>9</v>
      </c>
      <c r="B20" s="15" t="s">
        <v>55</v>
      </c>
      <c r="C20" s="29"/>
      <c r="D20" s="15">
        <v>2</v>
      </c>
      <c r="E20" s="32"/>
      <c r="F20" s="14"/>
      <c r="G20" s="14"/>
      <c r="H20" s="28"/>
      <c r="I20" s="28"/>
      <c r="J20" s="15">
        <v>9</v>
      </c>
      <c r="K20" s="15"/>
      <c r="L20" s="28"/>
      <c r="M20" s="14"/>
      <c r="N20" s="14"/>
      <c r="O20" s="28"/>
    </row>
    <row r="21" spans="1:15">
      <c r="A21" s="15">
        <v>10</v>
      </c>
      <c r="B21" s="15" t="s">
        <v>58</v>
      </c>
      <c r="C21" s="33">
        <f>0.5*G12</f>
        <v>0.03795</v>
      </c>
      <c r="D21" s="15">
        <v>3</v>
      </c>
      <c r="E21" s="14"/>
      <c r="F21" s="14"/>
      <c r="G21" s="14"/>
      <c r="H21" s="28"/>
      <c r="I21" s="28"/>
      <c r="J21" s="15">
        <v>10</v>
      </c>
      <c r="K21" s="15"/>
      <c r="L21" s="28"/>
      <c r="M21" s="14"/>
      <c r="N21" s="14"/>
      <c r="O21" s="28"/>
    </row>
    <row r="22" spans="1:15">
      <c r="A22" s="15">
        <v>11</v>
      </c>
      <c r="B22" s="23" t="s">
        <v>59</v>
      </c>
      <c r="C22" s="33">
        <f>C19*3%</f>
        <v>0.01919775</v>
      </c>
      <c r="D22" s="14"/>
      <c r="E22" s="23" t="s">
        <v>60</v>
      </c>
      <c r="F22" s="14"/>
      <c r="G22" s="14"/>
      <c r="H22" s="28"/>
      <c r="I22" s="74">
        <f>I19+I20+I21</f>
        <v>0.032</v>
      </c>
      <c r="J22" s="14"/>
      <c r="K22" s="15" t="s">
        <v>61</v>
      </c>
      <c r="L22" s="28"/>
      <c r="M22" s="14"/>
      <c r="N22" s="14"/>
      <c r="O22" s="74">
        <f>O12</f>
        <v>0.005</v>
      </c>
    </row>
    <row r="23" spans="1:15">
      <c r="A23" s="15">
        <v>12</v>
      </c>
      <c r="B23" s="18" t="s">
        <v>62</v>
      </c>
      <c r="C23" s="33">
        <f>C19*3%</f>
        <v>0.01919775</v>
      </c>
      <c r="D23" s="18" t="s">
        <v>19</v>
      </c>
      <c r="E23" s="34" t="s">
        <v>63</v>
      </c>
      <c r="F23" s="17"/>
      <c r="G23" s="17"/>
      <c r="H23" s="17"/>
      <c r="I23" s="22"/>
      <c r="J23" s="18" t="s">
        <v>19</v>
      </c>
      <c r="K23" s="21" t="s">
        <v>64</v>
      </c>
      <c r="L23" s="12"/>
      <c r="M23" s="12"/>
      <c r="N23" s="12"/>
      <c r="O23" s="13"/>
    </row>
    <row r="24" spans="1:15">
      <c r="A24" s="15">
        <v>13</v>
      </c>
      <c r="B24" s="35"/>
      <c r="C24" s="36"/>
      <c r="D24" s="37"/>
      <c r="E24" s="38" t="s">
        <v>65</v>
      </c>
      <c r="F24" s="39" t="s">
        <v>66</v>
      </c>
      <c r="G24" s="18" t="s">
        <v>67</v>
      </c>
      <c r="H24" s="18" t="s">
        <v>68</v>
      </c>
      <c r="I24" s="18" t="s">
        <v>27</v>
      </c>
      <c r="J24" s="37"/>
      <c r="K24" s="38" t="s">
        <v>69</v>
      </c>
      <c r="L24" s="18" t="s">
        <v>33</v>
      </c>
      <c r="M24" s="18" t="s">
        <v>70</v>
      </c>
      <c r="N24" s="18" t="s">
        <v>27</v>
      </c>
      <c r="O24" s="18" t="s">
        <v>71</v>
      </c>
    </row>
    <row r="25" spans="1:15">
      <c r="A25" s="15">
        <v>14</v>
      </c>
      <c r="B25" s="35"/>
      <c r="C25" s="36"/>
      <c r="D25" s="16"/>
      <c r="E25" s="16"/>
      <c r="F25" s="40" t="s">
        <v>72</v>
      </c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5">
        <v>15</v>
      </c>
      <c r="B26" s="23" t="s">
        <v>73</v>
      </c>
      <c r="C26" s="30">
        <f>C19+C20+C21+C22+C23</f>
        <v>0.7162705</v>
      </c>
      <c r="D26" s="15">
        <v>1</v>
      </c>
      <c r="E26" s="23" t="s">
        <v>74</v>
      </c>
      <c r="F26" s="14"/>
      <c r="G26" s="14"/>
      <c r="H26" s="14"/>
      <c r="I26" s="75">
        <f>I27+I28+I29+I30</f>
        <v>0.172</v>
      </c>
      <c r="J26" s="15">
        <v>1</v>
      </c>
      <c r="K26" s="23" t="s">
        <v>75</v>
      </c>
      <c r="L26" s="31">
        <v>2000</v>
      </c>
      <c r="M26" s="25">
        <v>4000000</v>
      </c>
      <c r="N26" s="76">
        <f t="shared" ref="N26:N28" si="0">L26/M26</f>
        <v>0.0005</v>
      </c>
      <c r="O26" s="14"/>
    </row>
    <row r="27" spans="1:15">
      <c r="A27" s="15">
        <v>16</v>
      </c>
      <c r="B27" s="23" t="s">
        <v>76</v>
      </c>
      <c r="C27" s="33">
        <f>C26*5%</f>
        <v>0.035813525</v>
      </c>
      <c r="D27" s="41" t="s">
        <v>77</v>
      </c>
      <c r="E27" s="80" t="s">
        <v>78</v>
      </c>
      <c r="F27" s="25">
        <v>25</v>
      </c>
      <c r="G27" s="25"/>
      <c r="H27" s="25">
        <v>0.0058</v>
      </c>
      <c r="I27" s="31">
        <f t="shared" ref="I27:I29" si="1">F27*H27</f>
        <v>0.145</v>
      </c>
      <c r="J27" s="15">
        <v>2</v>
      </c>
      <c r="K27" s="23" t="s">
        <v>79</v>
      </c>
      <c r="L27" s="77">
        <v>600</v>
      </c>
      <c r="M27" s="25">
        <v>2000000</v>
      </c>
      <c r="N27" s="76">
        <f t="shared" si="0"/>
        <v>0.0003</v>
      </c>
      <c r="O27" s="14"/>
    </row>
    <row r="28" spans="1:15">
      <c r="A28" s="15">
        <v>17</v>
      </c>
      <c r="B28" s="23" t="s">
        <v>80</v>
      </c>
      <c r="C28" s="30">
        <f>C26+C27</f>
        <v>0.752084025</v>
      </c>
      <c r="D28" s="43"/>
      <c r="E28" s="23" t="s">
        <v>94</v>
      </c>
      <c r="F28" s="25">
        <v>15</v>
      </c>
      <c r="G28" s="25"/>
      <c r="H28" s="25">
        <v>0.0008</v>
      </c>
      <c r="I28" s="31">
        <f t="shared" si="1"/>
        <v>0.012</v>
      </c>
      <c r="J28" s="15">
        <v>3</v>
      </c>
      <c r="K28" s="23" t="s">
        <v>82</v>
      </c>
      <c r="L28" s="31">
        <v>500</v>
      </c>
      <c r="M28" s="25">
        <v>800000</v>
      </c>
      <c r="N28" s="76">
        <f t="shared" si="0"/>
        <v>0.000625</v>
      </c>
      <c r="O28" s="14"/>
    </row>
    <row r="29" spans="1:15">
      <c r="A29" s="15">
        <v>18</v>
      </c>
      <c r="B29" s="23" t="s">
        <v>83</v>
      </c>
      <c r="C29" s="29">
        <f>C28*0.13</f>
        <v>0.09777092325</v>
      </c>
      <c r="D29" s="43"/>
      <c r="E29" s="15" t="s">
        <v>95</v>
      </c>
      <c r="F29" s="14">
        <v>15</v>
      </c>
      <c r="G29" s="14"/>
      <c r="H29" s="14">
        <v>0.001</v>
      </c>
      <c r="I29" s="31">
        <f t="shared" si="1"/>
        <v>0.015</v>
      </c>
      <c r="J29" s="15">
        <v>4</v>
      </c>
      <c r="K29" s="23"/>
      <c r="L29" s="28"/>
      <c r="M29" s="14"/>
      <c r="N29" s="28"/>
      <c r="O29" s="14"/>
    </row>
    <row r="30" spans="1:15">
      <c r="A30" s="15">
        <v>19</v>
      </c>
      <c r="B30" s="15" t="s">
        <v>25</v>
      </c>
      <c r="C30" s="24">
        <f>C28+C29</f>
        <v>0.84985494825</v>
      </c>
      <c r="D30" s="44"/>
      <c r="E30" s="15"/>
      <c r="F30" s="14"/>
      <c r="G30" s="14"/>
      <c r="H30" s="14"/>
      <c r="I30" s="31"/>
      <c r="J30" s="14"/>
      <c r="K30" s="15"/>
      <c r="L30" s="28"/>
      <c r="M30" s="14"/>
      <c r="N30" s="28"/>
      <c r="O30" s="14"/>
    </row>
    <row r="31" spans="1:15">
      <c r="A31" s="45"/>
      <c r="B31" s="35"/>
      <c r="C31" s="28"/>
      <c r="D31" s="15">
        <v>2</v>
      </c>
      <c r="E31" s="15" t="s">
        <v>48</v>
      </c>
      <c r="F31" s="25">
        <v>10</v>
      </c>
      <c r="G31" s="25"/>
      <c r="H31" s="25">
        <v>0.005</v>
      </c>
      <c r="I31" s="31">
        <f>F31*H31</f>
        <v>0.05</v>
      </c>
      <c r="J31" s="14"/>
      <c r="K31" s="15"/>
      <c r="L31" s="28"/>
      <c r="M31" s="14"/>
      <c r="N31" s="28"/>
      <c r="O31" s="14"/>
    </row>
    <row r="32" spans="1:15">
      <c r="A32" s="45"/>
      <c r="B32" s="35"/>
      <c r="C32" s="28"/>
      <c r="D32" s="15">
        <v>3</v>
      </c>
      <c r="E32" s="14"/>
      <c r="F32" s="14"/>
      <c r="G32" s="14"/>
      <c r="H32" s="14"/>
      <c r="I32" s="28"/>
      <c r="J32" s="14"/>
      <c r="K32" s="15"/>
      <c r="L32" s="28"/>
      <c r="M32" s="14"/>
      <c r="N32" s="28"/>
      <c r="O32" s="14"/>
    </row>
    <row r="33" spans="1:15">
      <c r="A33" s="45"/>
      <c r="B33" s="35"/>
      <c r="C33" s="28"/>
      <c r="D33" s="15"/>
      <c r="E33" s="14"/>
      <c r="F33" s="14"/>
      <c r="G33" s="14"/>
      <c r="H33" s="14"/>
      <c r="I33" s="28"/>
      <c r="J33" s="14"/>
      <c r="K33" s="15"/>
      <c r="L33" s="28"/>
      <c r="M33" s="14"/>
      <c r="N33" s="28"/>
      <c r="O33" s="14"/>
    </row>
    <row r="34" spans="1:15">
      <c r="A34" s="14"/>
      <c r="B34" s="15"/>
      <c r="C34" s="14"/>
      <c r="D34" s="14"/>
      <c r="E34" s="23" t="s">
        <v>60</v>
      </c>
      <c r="F34" s="14"/>
      <c r="G34" s="14"/>
      <c r="H34" s="14"/>
      <c r="I34" s="74">
        <f>I31</f>
        <v>0.05</v>
      </c>
      <c r="J34" s="14"/>
      <c r="K34" s="23" t="s">
        <v>60</v>
      </c>
      <c r="L34" s="28"/>
      <c r="M34" s="14"/>
      <c r="N34" s="74">
        <f>N26+N27+N28</f>
        <v>0.001425</v>
      </c>
      <c r="O34" s="14"/>
    </row>
    <row r="35" spans="1:15">
      <c r="A35" s="46" t="s">
        <v>86</v>
      </c>
      <c r="B35" s="47"/>
      <c r="C35" s="46"/>
      <c r="D35" s="46"/>
      <c r="E35" s="46"/>
      <c r="F35" s="46"/>
      <c r="G35" s="46"/>
      <c r="H35" s="46"/>
      <c r="I35" s="46"/>
      <c r="J35" s="46"/>
      <c r="K35" s="78"/>
      <c r="L35" s="79"/>
      <c r="M35" s="79"/>
      <c r="N35" s="79"/>
      <c r="O35" s="79"/>
    </row>
    <row r="36" spans="1:15">
      <c r="A36" s="48" t="s">
        <v>87</v>
      </c>
      <c r="B36" s="47"/>
      <c r="C36" s="46"/>
      <c r="D36" s="46"/>
      <c r="E36" s="46"/>
      <c r="F36" s="46"/>
      <c r="G36" s="46"/>
      <c r="H36" s="49"/>
      <c r="I36" s="46"/>
      <c r="J36" s="46"/>
      <c r="K36" s="78"/>
      <c r="L36" s="79"/>
      <c r="M36" s="79"/>
      <c r="N36" s="79"/>
      <c r="O36" s="79"/>
    </row>
    <row r="37" spans="1:15">
      <c r="A37" s="48" t="s">
        <v>88</v>
      </c>
      <c r="B37" s="47"/>
      <c r="C37" s="46"/>
      <c r="D37" s="46"/>
      <c r="E37" s="46"/>
      <c r="F37" s="46"/>
      <c r="G37" s="46"/>
      <c r="H37" s="46"/>
      <c r="I37" s="46"/>
      <c r="J37" s="46"/>
      <c r="K37" s="78"/>
      <c r="L37" s="79"/>
      <c r="M37" s="79"/>
      <c r="N37" s="79"/>
      <c r="O37" s="79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Normal="100" workbookViewId="0">
      <selection activeCell="P19" sqref="P19"/>
    </sheetView>
  </sheetViews>
  <sheetFormatPr defaultColWidth="9" defaultRowHeight="13.5"/>
  <cols>
    <col min="3" max="3" width="9.375"/>
    <col min="5" max="5" width="11" customWidth="1"/>
    <col min="8" max="8" width="9.375"/>
    <col min="12" max="12" width="9.375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50" t="s">
        <v>1</v>
      </c>
      <c r="J1" s="51"/>
      <c r="K1" s="51"/>
      <c r="L1" s="51"/>
      <c r="M1" s="51"/>
      <c r="N1" s="51"/>
      <c r="O1" s="52"/>
    </row>
    <row r="2" spans="1:15">
      <c r="A2" s="4"/>
      <c r="B2" s="5"/>
      <c r="C2" s="5"/>
      <c r="D2" s="5"/>
      <c r="E2" s="5"/>
      <c r="F2" s="5"/>
      <c r="G2" s="5"/>
      <c r="H2" s="6"/>
      <c r="I2" s="53" t="s">
        <v>2</v>
      </c>
      <c r="J2" s="54" t="s">
        <v>3</v>
      </c>
      <c r="K2" s="55"/>
      <c r="L2" s="55"/>
      <c r="M2" s="55"/>
      <c r="N2" s="55"/>
      <c r="O2" s="56"/>
    </row>
    <row r="3" spans="1:15">
      <c r="A3" s="4"/>
      <c r="B3" s="5"/>
      <c r="C3" s="5"/>
      <c r="D3" s="5"/>
      <c r="E3" s="5"/>
      <c r="F3" s="5"/>
      <c r="G3" s="5"/>
      <c r="H3" s="6"/>
      <c r="I3" s="53" t="s">
        <v>4</v>
      </c>
      <c r="J3" s="54" t="s">
        <v>5</v>
      </c>
      <c r="K3" s="55"/>
      <c r="L3" s="55"/>
      <c r="M3" s="55"/>
      <c r="N3" s="55"/>
      <c r="O3" s="56"/>
    </row>
    <row r="4" spans="1:15">
      <c r="A4" s="7"/>
      <c r="B4" s="8"/>
      <c r="C4" s="8"/>
      <c r="D4" s="8"/>
      <c r="E4" s="8"/>
      <c r="F4" s="8"/>
      <c r="G4" s="8"/>
      <c r="H4" s="9"/>
      <c r="I4" s="53" t="s">
        <v>6</v>
      </c>
      <c r="J4" s="57" t="s">
        <v>7</v>
      </c>
      <c r="K4" s="57"/>
      <c r="L4" s="53" t="s">
        <v>8</v>
      </c>
      <c r="M4" s="58">
        <v>13313276238</v>
      </c>
      <c r="N4" s="59"/>
      <c r="O4" s="60"/>
    </row>
    <row r="5" spans="1:15">
      <c r="A5" s="10"/>
      <c r="B5" s="10"/>
      <c r="C5" s="11"/>
      <c r="D5" s="12"/>
      <c r="E5" s="13"/>
      <c r="F5" s="11"/>
      <c r="G5" s="13"/>
      <c r="H5" s="11"/>
      <c r="I5" s="13"/>
      <c r="J5" s="61"/>
      <c r="K5" s="62" t="s">
        <v>9</v>
      </c>
      <c r="L5" s="63">
        <v>44438</v>
      </c>
      <c r="M5" s="62"/>
      <c r="N5" s="15" t="s">
        <v>10</v>
      </c>
      <c r="O5" s="32" t="s">
        <v>11</v>
      </c>
    </row>
    <row r="6" spans="1:15">
      <c r="A6" s="14"/>
      <c r="B6" s="15"/>
      <c r="C6" s="11"/>
      <c r="D6" s="12"/>
      <c r="E6" s="13"/>
      <c r="F6" s="11"/>
      <c r="G6" s="13"/>
      <c r="H6" s="11"/>
      <c r="I6" s="13"/>
      <c r="J6" s="61"/>
      <c r="K6" s="13" t="s">
        <v>12</v>
      </c>
      <c r="L6" s="81" t="s">
        <v>104</v>
      </c>
      <c r="M6" s="82"/>
      <c r="N6" s="23" t="s">
        <v>14</v>
      </c>
      <c r="O6" s="14"/>
    </row>
    <row r="7" spans="1:15">
      <c r="A7" s="14"/>
      <c r="B7" s="15"/>
      <c r="C7" s="11"/>
      <c r="D7" s="12"/>
      <c r="E7" s="13"/>
      <c r="F7" s="11"/>
      <c r="G7" s="13"/>
      <c r="H7" s="11"/>
      <c r="I7" s="13"/>
      <c r="J7" s="61"/>
      <c r="K7" s="23" t="s">
        <v>15</v>
      </c>
      <c r="L7" s="64" t="s">
        <v>105</v>
      </c>
      <c r="M7" s="65"/>
      <c r="N7" s="23" t="s">
        <v>17</v>
      </c>
      <c r="O7" s="66" t="s">
        <v>106</v>
      </c>
    </row>
    <row r="8" spans="1:15">
      <c r="A8" s="15" t="s">
        <v>19</v>
      </c>
      <c r="B8" s="15" t="s">
        <v>20</v>
      </c>
      <c r="C8" s="16" t="s">
        <v>21</v>
      </c>
      <c r="D8" s="16"/>
      <c r="E8" s="16"/>
      <c r="F8" s="11" t="s">
        <v>22</v>
      </c>
      <c r="G8" s="13"/>
      <c r="H8" s="17" t="s">
        <v>23</v>
      </c>
      <c r="I8" s="22"/>
      <c r="J8" s="67"/>
      <c r="K8" s="18" t="s">
        <v>24</v>
      </c>
      <c r="L8" s="11"/>
      <c r="M8" s="13"/>
      <c r="N8" s="23" t="s">
        <v>25</v>
      </c>
      <c r="O8" s="68"/>
    </row>
    <row r="9" spans="1:15">
      <c r="A9" s="12"/>
      <c r="B9" s="12"/>
      <c r="C9" s="12"/>
      <c r="D9" s="12"/>
      <c r="E9" s="12"/>
      <c r="F9" s="17"/>
      <c r="G9" s="17"/>
      <c r="H9" s="17"/>
      <c r="I9" s="12"/>
      <c r="J9" s="69"/>
      <c r="K9" s="12"/>
      <c r="L9" s="12"/>
      <c r="M9" s="12"/>
      <c r="N9" s="12"/>
      <c r="O9" s="70"/>
    </row>
    <row r="10" spans="1:15">
      <c r="A10" s="18" t="s">
        <v>19</v>
      </c>
      <c r="B10" s="19" t="s">
        <v>26</v>
      </c>
      <c r="C10" s="20" t="s">
        <v>27</v>
      </c>
      <c r="D10" s="20" t="s">
        <v>19</v>
      </c>
      <c r="E10" s="21" t="s">
        <v>28</v>
      </c>
      <c r="F10" s="12"/>
      <c r="G10" s="12"/>
      <c r="H10" s="12"/>
      <c r="I10" s="13"/>
      <c r="J10" s="20" t="s">
        <v>19</v>
      </c>
      <c r="K10" s="21" t="s">
        <v>29</v>
      </c>
      <c r="L10" s="12"/>
      <c r="M10" s="12"/>
      <c r="N10" s="12"/>
      <c r="O10" s="13"/>
    </row>
    <row r="11" spans="1:15">
      <c r="A11" s="16"/>
      <c r="B11" s="22"/>
      <c r="C11" s="22"/>
      <c r="D11" s="22"/>
      <c r="E11" s="15" t="s">
        <v>30</v>
      </c>
      <c r="F11" s="15" t="s">
        <v>31</v>
      </c>
      <c r="G11" s="15" t="s">
        <v>32</v>
      </c>
      <c r="H11" s="15" t="s">
        <v>33</v>
      </c>
      <c r="I11" s="15" t="s">
        <v>27</v>
      </c>
      <c r="J11" s="16"/>
      <c r="K11" s="23" t="s">
        <v>34</v>
      </c>
      <c r="L11" s="23" t="s">
        <v>35</v>
      </c>
      <c r="M11" s="15" t="s">
        <v>31</v>
      </c>
      <c r="N11" s="15" t="s">
        <v>36</v>
      </c>
      <c r="O11" s="15" t="s">
        <v>27</v>
      </c>
    </row>
    <row r="12" spans="1:15">
      <c r="A12" s="15">
        <v>1</v>
      </c>
      <c r="B12" s="23" t="s">
        <v>37</v>
      </c>
      <c r="C12" s="24">
        <f>I12</f>
        <v>0.0176</v>
      </c>
      <c r="D12" s="15">
        <v>1</v>
      </c>
      <c r="E12" s="23" t="s">
        <v>107</v>
      </c>
      <c r="F12" s="23" t="s">
        <v>39</v>
      </c>
      <c r="G12" s="25">
        <v>0.002</v>
      </c>
      <c r="H12" s="26">
        <v>8.8</v>
      </c>
      <c r="I12" s="26">
        <f>G12*H12</f>
        <v>0.0176</v>
      </c>
      <c r="J12" s="15">
        <v>1</v>
      </c>
      <c r="K12" s="23" t="s">
        <v>40</v>
      </c>
      <c r="L12" s="71">
        <v>1</v>
      </c>
      <c r="M12" s="23" t="s">
        <v>41</v>
      </c>
      <c r="N12" s="23">
        <v>0.002</v>
      </c>
      <c r="O12" s="72">
        <f>L12*N12</f>
        <v>0.002</v>
      </c>
    </row>
    <row r="13" spans="1:15">
      <c r="A13" s="15">
        <v>2</v>
      </c>
      <c r="B13" s="15" t="s">
        <v>42</v>
      </c>
      <c r="C13" s="24">
        <f>I22</f>
        <v>0.144</v>
      </c>
      <c r="D13" s="15">
        <v>2</v>
      </c>
      <c r="E13" s="14"/>
      <c r="F13" s="14"/>
      <c r="G13" s="14"/>
      <c r="H13" s="27"/>
      <c r="I13" s="27"/>
      <c r="J13" s="15">
        <v>2</v>
      </c>
      <c r="K13" s="23" t="s">
        <v>43</v>
      </c>
      <c r="L13" s="73"/>
      <c r="M13" s="15"/>
      <c r="N13" s="15"/>
      <c r="O13" s="73"/>
    </row>
    <row r="14" spans="1:15">
      <c r="A14" s="15">
        <v>3</v>
      </c>
      <c r="B14" s="15" t="s">
        <v>44</v>
      </c>
      <c r="C14" s="24">
        <f>O22</f>
        <v>0.002</v>
      </c>
      <c r="D14" s="15">
        <v>3</v>
      </c>
      <c r="E14" s="14"/>
      <c r="F14" s="14"/>
      <c r="G14" s="14"/>
      <c r="H14" s="28"/>
      <c r="I14" s="28"/>
      <c r="J14" s="15">
        <v>3</v>
      </c>
      <c r="K14" s="15" t="s">
        <v>45</v>
      </c>
      <c r="L14" s="73"/>
      <c r="M14" s="15"/>
      <c r="N14" s="15"/>
      <c r="O14" s="73"/>
    </row>
    <row r="15" spans="1:15">
      <c r="A15" s="15">
        <v>4</v>
      </c>
      <c r="B15" s="23" t="s">
        <v>46</v>
      </c>
      <c r="C15" s="24">
        <f>I26</f>
        <v>0.13</v>
      </c>
      <c r="D15" s="15">
        <v>4</v>
      </c>
      <c r="E15" s="14"/>
      <c r="F15" s="14"/>
      <c r="G15" s="14"/>
      <c r="H15" s="28"/>
      <c r="I15" s="28"/>
      <c r="J15" s="15">
        <v>4</v>
      </c>
      <c r="K15" s="15" t="s">
        <v>47</v>
      </c>
      <c r="L15" s="73"/>
      <c r="M15" s="15"/>
      <c r="N15" s="15"/>
      <c r="O15" s="73"/>
    </row>
    <row r="16" spans="1:15">
      <c r="A16" s="15">
        <v>5</v>
      </c>
      <c r="B16" s="15" t="s">
        <v>48</v>
      </c>
      <c r="C16" s="24">
        <f>I34</f>
        <v>0.02</v>
      </c>
      <c r="D16" s="15">
        <v>5</v>
      </c>
      <c r="E16" s="14"/>
      <c r="F16" s="14"/>
      <c r="G16" s="14"/>
      <c r="H16" s="28"/>
      <c r="I16" s="28"/>
      <c r="J16" s="15">
        <v>5</v>
      </c>
      <c r="K16" s="23" t="s">
        <v>49</v>
      </c>
      <c r="L16" s="73"/>
      <c r="M16" s="15"/>
      <c r="N16" s="15"/>
      <c r="O16" s="73"/>
    </row>
    <row r="17" spans="1:15">
      <c r="A17" s="15">
        <v>6</v>
      </c>
      <c r="B17" s="15" t="s">
        <v>50</v>
      </c>
      <c r="C17" s="24">
        <f>N34</f>
        <v>0.04</v>
      </c>
      <c r="D17" s="14"/>
      <c r="E17" s="11" t="s">
        <v>51</v>
      </c>
      <c r="F17" s="12"/>
      <c r="G17" s="12"/>
      <c r="H17" s="12"/>
      <c r="I17" s="13"/>
      <c r="J17" s="15">
        <v>6</v>
      </c>
      <c r="K17" s="15"/>
      <c r="L17" s="28"/>
      <c r="M17" s="14"/>
      <c r="N17" s="14"/>
      <c r="O17" s="28"/>
    </row>
    <row r="18" spans="1:15">
      <c r="A18" s="15">
        <v>7</v>
      </c>
      <c r="B18" s="15"/>
      <c r="C18" s="29"/>
      <c r="D18" s="14"/>
      <c r="E18" s="15" t="s">
        <v>30</v>
      </c>
      <c r="F18" s="15" t="s">
        <v>31</v>
      </c>
      <c r="G18" s="15" t="s">
        <v>32</v>
      </c>
      <c r="H18" s="15" t="s">
        <v>33</v>
      </c>
      <c r="I18" s="15" t="s">
        <v>27</v>
      </c>
      <c r="J18" s="15">
        <v>7</v>
      </c>
      <c r="K18" s="15"/>
      <c r="L18" s="28"/>
      <c r="M18" s="14"/>
      <c r="N18" s="14"/>
      <c r="O18" s="28"/>
    </row>
    <row r="19" spans="1:15">
      <c r="A19" s="15">
        <v>8</v>
      </c>
      <c r="B19" s="23" t="s">
        <v>52</v>
      </c>
      <c r="C19" s="30">
        <f>C12+C13+C14+C15+C16+C17</f>
        <v>0.3536</v>
      </c>
      <c r="D19" s="15">
        <v>1</v>
      </c>
      <c r="E19" s="23" t="s">
        <v>56</v>
      </c>
      <c r="F19" s="14"/>
      <c r="G19" s="14">
        <v>0.002</v>
      </c>
      <c r="H19" s="28" t="s">
        <v>57</v>
      </c>
      <c r="I19" s="28">
        <v>0.044</v>
      </c>
      <c r="J19" s="15">
        <v>8</v>
      </c>
      <c r="K19" s="15"/>
      <c r="L19" s="28"/>
      <c r="M19" s="14"/>
      <c r="N19" s="14"/>
      <c r="O19" s="28"/>
    </row>
    <row r="20" spans="1:15">
      <c r="A20" s="15">
        <v>9</v>
      </c>
      <c r="B20" s="15" t="s">
        <v>55</v>
      </c>
      <c r="C20" s="29"/>
      <c r="D20" s="15">
        <v>2</v>
      </c>
      <c r="E20" s="15" t="s">
        <v>108</v>
      </c>
      <c r="F20" s="14"/>
      <c r="G20" s="14"/>
      <c r="H20" s="28"/>
      <c r="I20" s="28">
        <v>0.1</v>
      </c>
      <c r="J20" s="15">
        <v>9</v>
      </c>
      <c r="K20" s="15"/>
      <c r="L20" s="28"/>
      <c r="M20" s="14"/>
      <c r="N20" s="14"/>
      <c r="O20" s="28"/>
    </row>
    <row r="21" spans="1:15">
      <c r="A21" s="15">
        <v>10</v>
      </c>
      <c r="B21" s="15" t="s">
        <v>58</v>
      </c>
      <c r="C21" s="33">
        <f>0.5*G12</f>
        <v>0.001</v>
      </c>
      <c r="D21" s="15">
        <v>3</v>
      </c>
      <c r="E21" s="15"/>
      <c r="F21" s="14"/>
      <c r="G21" s="14"/>
      <c r="H21" s="28"/>
      <c r="I21" s="28"/>
      <c r="J21" s="15">
        <v>10</v>
      </c>
      <c r="K21" s="15"/>
      <c r="L21" s="28"/>
      <c r="M21" s="14"/>
      <c r="N21" s="14"/>
      <c r="O21" s="28"/>
    </row>
    <row r="22" spans="1:15">
      <c r="A22" s="15">
        <v>11</v>
      </c>
      <c r="B22" s="23" t="s">
        <v>59</v>
      </c>
      <c r="C22" s="33">
        <f>C19*3%</f>
        <v>0.010608</v>
      </c>
      <c r="D22" s="14"/>
      <c r="E22" s="23" t="s">
        <v>60</v>
      </c>
      <c r="F22" s="14"/>
      <c r="G22" s="14"/>
      <c r="H22" s="28"/>
      <c r="I22" s="74">
        <f>I19+I20+I21</f>
        <v>0.144</v>
      </c>
      <c r="J22" s="14"/>
      <c r="K22" s="15" t="s">
        <v>61</v>
      </c>
      <c r="L22" s="28"/>
      <c r="M22" s="14"/>
      <c r="N22" s="14"/>
      <c r="O22" s="74">
        <f>O12</f>
        <v>0.002</v>
      </c>
    </row>
    <row r="23" spans="1:15">
      <c r="A23" s="15">
        <v>12</v>
      </c>
      <c r="B23" s="18" t="s">
        <v>62</v>
      </c>
      <c r="C23" s="33">
        <f>C19*3%</f>
        <v>0.010608</v>
      </c>
      <c r="D23" s="18" t="s">
        <v>19</v>
      </c>
      <c r="E23" s="34" t="s">
        <v>63</v>
      </c>
      <c r="F23" s="17"/>
      <c r="G23" s="17"/>
      <c r="H23" s="17"/>
      <c r="I23" s="22"/>
      <c r="J23" s="18" t="s">
        <v>19</v>
      </c>
      <c r="K23" s="21" t="s">
        <v>64</v>
      </c>
      <c r="L23" s="12"/>
      <c r="M23" s="12"/>
      <c r="N23" s="12"/>
      <c r="O23" s="13"/>
    </row>
    <row r="24" spans="1:15">
      <c r="A24" s="15">
        <v>13</v>
      </c>
      <c r="B24" s="35"/>
      <c r="C24" s="36"/>
      <c r="D24" s="37"/>
      <c r="E24" s="38" t="s">
        <v>65</v>
      </c>
      <c r="F24" s="39" t="s">
        <v>66</v>
      </c>
      <c r="G24" s="18" t="s">
        <v>67</v>
      </c>
      <c r="H24" s="18" t="s">
        <v>68</v>
      </c>
      <c r="I24" s="18" t="s">
        <v>27</v>
      </c>
      <c r="J24" s="37"/>
      <c r="K24" s="38" t="s">
        <v>69</v>
      </c>
      <c r="L24" s="18" t="s">
        <v>33</v>
      </c>
      <c r="M24" s="18" t="s">
        <v>70</v>
      </c>
      <c r="N24" s="18" t="s">
        <v>27</v>
      </c>
      <c r="O24" s="18" t="s">
        <v>71</v>
      </c>
    </row>
    <row r="25" spans="1:15">
      <c r="A25" s="15">
        <v>14</v>
      </c>
      <c r="B25" s="35"/>
      <c r="C25" s="36"/>
      <c r="D25" s="16"/>
      <c r="E25" s="16"/>
      <c r="F25" s="40" t="s">
        <v>72</v>
      </c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5">
        <v>15</v>
      </c>
      <c r="B26" s="23" t="s">
        <v>73</v>
      </c>
      <c r="C26" s="30">
        <f>C19+C20+C21+C22+C23</f>
        <v>0.375816</v>
      </c>
      <c r="D26" s="15">
        <v>1</v>
      </c>
      <c r="E26" s="23" t="s">
        <v>74</v>
      </c>
      <c r="F26" s="14"/>
      <c r="G26" s="14"/>
      <c r="H26" s="14"/>
      <c r="I26" s="75">
        <f>I27+I28+I29+I30</f>
        <v>0.13</v>
      </c>
      <c r="J26" s="15">
        <v>1</v>
      </c>
      <c r="K26" s="23" t="s">
        <v>109</v>
      </c>
      <c r="L26" s="31">
        <v>4000</v>
      </c>
      <c r="M26" s="25">
        <v>100000</v>
      </c>
      <c r="N26" s="76">
        <f>L26/M26</f>
        <v>0.04</v>
      </c>
      <c r="O26" s="14"/>
    </row>
    <row r="27" spans="1:15">
      <c r="A27" s="15">
        <v>16</v>
      </c>
      <c r="B27" s="23" t="s">
        <v>76</v>
      </c>
      <c r="C27" s="33">
        <f>C26*7%</f>
        <v>0.02630712</v>
      </c>
      <c r="D27" s="41" t="s">
        <v>77</v>
      </c>
      <c r="E27" s="80" t="s">
        <v>78</v>
      </c>
      <c r="F27" s="25">
        <v>25</v>
      </c>
      <c r="G27" s="25"/>
      <c r="H27" s="25">
        <v>0.0035</v>
      </c>
      <c r="I27" s="31">
        <f t="shared" ref="I27:I31" si="0">F27*H27</f>
        <v>0.0875</v>
      </c>
      <c r="J27" s="15">
        <v>2</v>
      </c>
      <c r="K27" s="23"/>
      <c r="L27" s="77"/>
      <c r="M27" s="25"/>
      <c r="N27" s="76"/>
      <c r="O27" s="14"/>
    </row>
    <row r="28" spans="1:15">
      <c r="A28" s="15">
        <v>17</v>
      </c>
      <c r="B28" s="23" t="s">
        <v>80</v>
      </c>
      <c r="C28" s="30">
        <f>C26+C27</f>
        <v>0.40212312</v>
      </c>
      <c r="D28" s="43"/>
      <c r="E28" s="23" t="s">
        <v>81</v>
      </c>
      <c r="F28" s="25">
        <v>25</v>
      </c>
      <c r="G28" s="25"/>
      <c r="H28" s="25">
        <v>0.0005</v>
      </c>
      <c r="I28" s="31">
        <f t="shared" si="0"/>
        <v>0.0125</v>
      </c>
      <c r="J28" s="15">
        <v>3</v>
      </c>
      <c r="K28" s="23"/>
      <c r="L28" s="31"/>
      <c r="M28" s="25"/>
      <c r="N28" s="76"/>
      <c r="O28" s="14"/>
    </row>
    <row r="29" spans="1:15">
      <c r="A29" s="15">
        <v>18</v>
      </c>
      <c r="B29" s="23" t="s">
        <v>83</v>
      </c>
      <c r="C29" s="29">
        <f>C28*0.13</f>
        <v>0.0522760056</v>
      </c>
      <c r="D29" s="43"/>
      <c r="E29" s="23" t="s">
        <v>84</v>
      </c>
      <c r="F29" s="25">
        <v>25</v>
      </c>
      <c r="G29" s="25"/>
      <c r="H29" s="25">
        <v>0.0009</v>
      </c>
      <c r="I29" s="31">
        <f t="shared" si="0"/>
        <v>0.0225</v>
      </c>
      <c r="J29" s="15">
        <v>4</v>
      </c>
      <c r="K29" s="23"/>
      <c r="L29" s="28"/>
      <c r="M29" s="14"/>
      <c r="N29" s="28"/>
      <c r="O29" s="14"/>
    </row>
    <row r="30" spans="1:15">
      <c r="A30" s="15">
        <v>19</v>
      </c>
      <c r="B30" s="15" t="s">
        <v>25</v>
      </c>
      <c r="C30" s="24">
        <f>C28+C29</f>
        <v>0.4543991256</v>
      </c>
      <c r="D30" s="44"/>
      <c r="E30" s="15" t="s">
        <v>85</v>
      </c>
      <c r="F30" s="14">
        <v>15</v>
      </c>
      <c r="G30" s="14"/>
      <c r="H30" s="14">
        <v>0.0005</v>
      </c>
      <c r="I30" s="31">
        <f t="shared" si="0"/>
        <v>0.0075</v>
      </c>
      <c r="J30" s="14"/>
      <c r="K30" s="15"/>
      <c r="L30" s="28"/>
      <c r="M30" s="14"/>
      <c r="N30" s="28"/>
      <c r="O30" s="14"/>
    </row>
    <row r="31" spans="1:15">
      <c r="A31" s="45"/>
      <c r="B31" s="35"/>
      <c r="C31" s="28"/>
      <c r="D31" s="15">
        <v>2</v>
      </c>
      <c r="E31" s="15" t="s">
        <v>48</v>
      </c>
      <c r="F31" s="25">
        <v>10</v>
      </c>
      <c r="G31" s="25"/>
      <c r="H31" s="25">
        <v>0.002</v>
      </c>
      <c r="I31" s="31">
        <f t="shared" si="0"/>
        <v>0.02</v>
      </c>
      <c r="J31" s="14"/>
      <c r="K31" s="15"/>
      <c r="L31" s="28"/>
      <c r="M31" s="14"/>
      <c r="N31" s="28"/>
      <c r="O31" s="14"/>
    </row>
    <row r="32" spans="1:15">
      <c r="A32" s="45"/>
      <c r="B32" s="35"/>
      <c r="C32" s="28"/>
      <c r="D32" s="15">
        <v>3</v>
      </c>
      <c r="E32" s="14"/>
      <c r="F32" s="14"/>
      <c r="G32" s="14"/>
      <c r="H32" s="14"/>
      <c r="I32" s="28"/>
      <c r="J32" s="14"/>
      <c r="K32" s="15"/>
      <c r="L32" s="28"/>
      <c r="M32" s="14"/>
      <c r="N32" s="28"/>
      <c r="O32" s="14"/>
    </row>
    <row r="33" spans="1:15">
      <c r="A33" s="45"/>
      <c r="B33" s="35"/>
      <c r="C33" s="28"/>
      <c r="D33" s="15"/>
      <c r="E33" s="14"/>
      <c r="F33" s="14"/>
      <c r="G33" s="14"/>
      <c r="H33" s="14"/>
      <c r="I33" s="28"/>
      <c r="J33" s="14"/>
      <c r="K33" s="15"/>
      <c r="L33" s="28"/>
      <c r="M33" s="14"/>
      <c r="N33" s="28"/>
      <c r="O33" s="14"/>
    </row>
    <row r="34" spans="1:15">
      <c r="A34" s="14"/>
      <c r="B34" s="15"/>
      <c r="C34" s="14"/>
      <c r="D34" s="14"/>
      <c r="E34" s="23" t="s">
        <v>60</v>
      </c>
      <c r="F34" s="14"/>
      <c r="G34" s="14"/>
      <c r="H34" s="14"/>
      <c r="I34" s="74">
        <f>I31</f>
        <v>0.02</v>
      </c>
      <c r="J34" s="14"/>
      <c r="K34" s="23" t="s">
        <v>60</v>
      </c>
      <c r="L34" s="28"/>
      <c r="M34" s="14"/>
      <c r="N34" s="74">
        <f>N26+N27+N28</f>
        <v>0.04</v>
      </c>
      <c r="O34" s="14"/>
    </row>
    <row r="35" spans="1:15">
      <c r="A35" s="46" t="s">
        <v>86</v>
      </c>
      <c r="B35" s="47"/>
      <c r="C35" s="46"/>
      <c r="D35" s="46"/>
      <c r="E35" s="46"/>
      <c r="F35" s="46"/>
      <c r="G35" s="46"/>
      <c r="H35" s="46"/>
      <c r="I35" s="46"/>
      <c r="J35" s="46"/>
      <c r="K35" s="78"/>
      <c r="L35" s="79"/>
      <c r="M35" s="79"/>
      <c r="N35" s="79"/>
      <c r="O35" s="79"/>
    </row>
    <row r="36" spans="1:15">
      <c r="A36" s="48" t="s">
        <v>87</v>
      </c>
      <c r="B36" s="47"/>
      <c r="C36" s="46"/>
      <c r="D36" s="46"/>
      <c r="E36" s="46"/>
      <c r="F36" s="46"/>
      <c r="G36" s="46"/>
      <c r="H36" s="49"/>
      <c r="I36" s="46"/>
      <c r="J36" s="46"/>
      <c r="K36" s="78"/>
      <c r="L36" s="79"/>
      <c r="M36" s="79"/>
      <c r="N36" s="79"/>
      <c r="O36" s="79"/>
    </row>
    <row r="37" spans="1:15">
      <c r="A37" s="48" t="s">
        <v>88</v>
      </c>
      <c r="B37" s="47"/>
      <c r="C37" s="46"/>
      <c r="D37" s="46"/>
      <c r="E37" s="46"/>
      <c r="F37" s="46"/>
      <c r="G37" s="46"/>
      <c r="H37" s="46"/>
      <c r="I37" s="46"/>
      <c r="J37" s="46"/>
      <c r="K37" s="78"/>
      <c r="L37" s="79"/>
      <c r="M37" s="79"/>
      <c r="N37" s="79"/>
      <c r="O37" s="79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" right="0.7" top="0.75" bottom="0.75" header="0.3" footer="0.3"/>
  <pageSetup paperSize="9" scale="9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workbookViewId="0">
      <selection activeCell="Q14" sqref="Q14"/>
    </sheetView>
  </sheetViews>
  <sheetFormatPr defaultColWidth="9" defaultRowHeight="13.5"/>
  <cols>
    <col min="3" max="3" width="9.375"/>
    <col min="5" max="5" width="10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50" t="s">
        <v>1</v>
      </c>
      <c r="J1" s="51"/>
      <c r="K1" s="51"/>
      <c r="L1" s="51"/>
      <c r="M1" s="51"/>
      <c r="N1" s="51"/>
      <c r="O1" s="52"/>
    </row>
    <row r="2" spans="1:15">
      <c r="A2" s="4"/>
      <c r="B2" s="5"/>
      <c r="C2" s="5"/>
      <c r="D2" s="5"/>
      <c r="E2" s="5"/>
      <c r="F2" s="5"/>
      <c r="G2" s="5"/>
      <c r="H2" s="6"/>
      <c r="I2" s="53" t="s">
        <v>2</v>
      </c>
      <c r="J2" s="54" t="s">
        <v>3</v>
      </c>
      <c r="K2" s="55"/>
      <c r="L2" s="55"/>
      <c r="M2" s="55"/>
      <c r="N2" s="55"/>
      <c r="O2" s="56"/>
    </row>
    <row r="3" spans="1:15">
      <c r="A3" s="4"/>
      <c r="B3" s="5"/>
      <c r="C3" s="5"/>
      <c r="D3" s="5"/>
      <c r="E3" s="5"/>
      <c r="F3" s="5"/>
      <c r="G3" s="5"/>
      <c r="H3" s="6"/>
      <c r="I3" s="53" t="s">
        <v>4</v>
      </c>
      <c r="J3" s="54" t="s">
        <v>5</v>
      </c>
      <c r="K3" s="55"/>
      <c r="L3" s="55"/>
      <c r="M3" s="55"/>
      <c r="N3" s="55"/>
      <c r="O3" s="56"/>
    </row>
    <row r="4" spans="1:15">
      <c r="A4" s="7"/>
      <c r="B4" s="8"/>
      <c r="C4" s="8"/>
      <c r="D4" s="8"/>
      <c r="E4" s="8"/>
      <c r="F4" s="8"/>
      <c r="G4" s="8"/>
      <c r="H4" s="9"/>
      <c r="I4" s="53" t="s">
        <v>6</v>
      </c>
      <c r="J4" s="57" t="s">
        <v>7</v>
      </c>
      <c r="K4" s="57"/>
      <c r="L4" s="53" t="s">
        <v>8</v>
      </c>
      <c r="M4" s="58">
        <v>13313276238</v>
      </c>
      <c r="N4" s="59"/>
      <c r="O4" s="60"/>
    </row>
    <row r="5" spans="1:15">
      <c r="A5" s="10"/>
      <c r="B5" s="10"/>
      <c r="C5" s="11"/>
      <c r="D5" s="12"/>
      <c r="E5" s="13"/>
      <c r="F5" s="11"/>
      <c r="G5" s="13"/>
      <c r="H5" s="11"/>
      <c r="I5" s="13"/>
      <c r="J5" s="61"/>
      <c r="K5" s="62" t="s">
        <v>9</v>
      </c>
      <c r="L5" s="63">
        <v>44159</v>
      </c>
      <c r="M5" s="62"/>
      <c r="N5" s="15" t="s">
        <v>10</v>
      </c>
      <c r="O5" s="32" t="s">
        <v>11</v>
      </c>
    </row>
    <row r="6" spans="1:15">
      <c r="A6" s="14"/>
      <c r="B6" s="15"/>
      <c r="C6" s="11"/>
      <c r="D6" s="12"/>
      <c r="E6" s="13"/>
      <c r="F6" s="11"/>
      <c r="G6" s="13"/>
      <c r="H6" s="11"/>
      <c r="I6" s="13"/>
      <c r="J6" s="61"/>
      <c r="K6" s="13" t="s">
        <v>12</v>
      </c>
      <c r="L6" s="81" t="s">
        <v>110</v>
      </c>
      <c r="M6" s="82"/>
      <c r="N6" s="23" t="s">
        <v>14</v>
      </c>
      <c r="O6" s="14"/>
    </row>
    <row r="7" spans="1:15">
      <c r="A7" s="14"/>
      <c r="B7" s="15"/>
      <c r="C7" s="11"/>
      <c r="D7" s="12"/>
      <c r="E7" s="13"/>
      <c r="F7" s="11"/>
      <c r="G7" s="13"/>
      <c r="H7" s="11"/>
      <c r="I7" s="13"/>
      <c r="J7" s="61"/>
      <c r="K7" s="23" t="s">
        <v>15</v>
      </c>
      <c r="L7" s="64" t="s">
        <v>111</v>
      </c>
      <c r="M7" s="65"/>
      <c r="N7" s="23" t="s">
        <v>17</v>
      </c>
      <c r="O7" s="66" t="s">
        <v>112</v>
      </c>
    </row>
    <row r="8" spans="1:15">
      <c r="A8" s="15" t="s">
        <v>19</v>
      </c>
      <c r="B8" s="15" t="s">
        <v>20</v>
      </c>
      <c r="C8" s="16" t="s">
        <v>21</v>
      </c>
      <c r="D8" s="16"/>
      <c r="E8" s="16"/>
      <c r="F8" s="11" t="s">
        <v>22</v>
      </c>
      <c r="G8" s="13"/>
      <c r="H8" s="17" t="s">
        <v>23</v>
      </c>
      <c r="I8" s="22"/>
      <c r="J8" s="67"/>
      <c r="K8" s="18" t="s">
        <v>24</v>
      </c>
      <c r="L8" s="11"/>
      <c r="M8" s="13"/>
      <c r="N8" s="23" t="s">
        <v>25</v>
      </c>
      <c r="O8" s="68"/>
    </row>
    <row r="9" spans="1:15">
      <c r="A9" s="12"/>
      <c r="B9" s="12"/>
      <c r="C9" s="12"/>
      <c r="D9" s="12"/>
      <c r="E9" s="12"/>
      <c r="F9" s="17"/>
      <c r="G9" s="17"/>
      <c r="H9" s="17"/>
      <c r="I9" s="12"/>
      <c r="J9" s="69"/>
      <c r="K9" s="12"/>
      <c r="L9" s="12"/>
      <c r="M9" s="12"/>
      <c r="N9" s="12"/>
      <c r="O9" s="70"/>
    </row>
    <row r="10" spans="1:15">
      <c r="A10" s="18" t="s">
        <v>19</v>
      </c>
      <c r="B10" s="19" t="s">
        <v>26</v>
      </c>
      <c r="C10" s="20" t="s">
        <v>27</v>
      </c>
      <c r="D10" s="20" t="s">
        <v>19</v>
      </c>
      <c r="E10" s="21" t="s">
        <v>28</v>
      </c>
      <c r="F10" s="12"/>
      <c r="G10" s="12"/>
      <c r="H10" s="12"/>
      <c r="I10" s="13"/>
      <c r="J10" s="20" t="s">
        <v>19</v>
      </c>
      <c r="K10" s="21" t="s">
        <v>29</v>
      </c>
      <c r="L10" s="12"/>
      <c r="M10" s="12"/>
      <c r="N10" s="12"/>
      <c r="O10" s="13"/>
    </row>
    <row r="11" spans="1:15">
      <c r="A11" s="16"/>
      <c r="B11" s="22"/>
      <c r="C11" s="22"/>
      <c r="D11" s="22"/>
      <c r="E11" s="15" t="s">
        <v>30</v>
      </c>
      <c r="F11" s="15" t="s">
        <v>31</v>
      </c>
      <c r="G11" s="15" t="s">
        <v>32</v>
      </c>
      <c r="H11" s="15" t="s">
        <v>33</v>
      </c>
      <c r="I11" s="15" t="s">
        <v>27</v>
      </c>
      <c r="J11" s="16"/>
      <c r="K11" s="23" t="s">
        <v>34</v>
      </c>
      <c r="L11" s="23" t="s">
        <v>35</v>
      </c>
      <c r="M11" s="15" t="s">
        <v>31</v>
      </c>
      <c r="N11" s="15" t="s">
        <v>36</v>
      </c>
      <c r="O11" s="15" t="s">
        <v>27</v>
      </c>
    </row>
    <row r="12" spans="1:15">
      <c r="A12" s="15">
        <v>1</v>
      </c>
      <c r="B12" s="23" t="s">
        <v>37</v>
      </c>
      <c r="C12" s="24">
        <f>I12</f>
        <v>0.0684</v>
      </c>
      <c r="D12" s="15">
        <v>1</v>
      </c>
      <c r="E12" s="23" t="s">
        <v>113</v>
      </c>
      <c r="F12" s="23" t="s">
        <v>39</v>
      </c>
      <c r="G12" s="25">
        <v>0.0114</v>
      </c>
      <c r="H12" s="26">
        <v>6</v>
      </c>
      <c r="I12" s="26">
        <f>G12*H12</f>
        <v>0.0684</v>
      </c>
      <c r="J12" s="15">
        <v>1</v>
      </c>
      <c r="K12" s="23" t="s">
        <v>40</v>
      </c>
      <c r="L12" s="71">
        <v>1</v>
      </c>
      <c r="M12" s="23" t="s">
        <v>41</v>
      </c>
      <c r="N12" s="23">
        <v>0.002</v>
      </c>
      <c r="O12" s="72">
        <f>L12*N12</f>
        <v>0.002</v>
      </c>
    </row>
    <row r="13" spans="1:15">
      <c r="A13" s="15">
        <v>2</v>
      </c>
      <c r="B13" s="15" t="s">
        <v>42</v>
      </c>
      <c r="C13" s="24">
        <f>I22</f>
        <v>0.158</v>
      </c>
      <c r="D13" s="15">
        <v>2</v>
      </c>
      <c r="E13" s="14"/>
      <c r="F13" s="14"/>
      <c r="G13" s="14"/>
      <c r="H13" s="27"/>
      <c r="I13" s="27"/>
      <c r="J13" s="15">
        <v>2</v>
      </c>
      <c r="K13" s="23" t="s">
        <v>43</v>
      </c>
      <c r="L13" s="73"/>
      <c r="M13" s="15"/>
      <c r="N13" s="15"/>
      <c r="O13" s="73"/>
    </row>
    <row r="14" spans="1:15">
      <c r="A14" s="15">
        <v>3</v>
      </c>
      <c r="B14" s="15" t="s">
        <v>44</v>
      </c>
      <c r="C14" s="24">
        <f>O22</f>
        <v>0.002</v>
      </c>
      <c r="D14" s="15">
        <v>3</v>
      </c>
      <c r="E14" s="14"/>
      <c r="F14" s="14"/>
      <c r="G14" s="14"/>
      <c r="H14" s="28"/>
      <c r="I14" s="28"/>
      <c r="J14" s="15">
        <v>3</v>
      </c>
      <c r="K14" s="15" t="s">
        <v>45</v>
      </c>
      <c r="L14" s="73"/>
      <c r="M14" s="15"/>
      <c r="N14" s="15"/>
      <c r="O14" s="73"/>
    </row>
    <row r="15" spans="1:15">
      <c r="A15" s="15">
        <v>4</v>
      </c>
      <c r="B15" s="23" t="s">
        <v>46</v>
      </c>
      <c r="C15" s="24">
        <f>I26</f>
        <v>0.15</v>
      </c>
      <c r="D15" s="15">
        <v>4</v>
      </c>
      <c r="E15" s="14"/>
      <c r="F15" s="14"/>
      <c r="G15" s="14"/>
      <c r="H15" s="28"/>
      <c r="I15" s="28"/>
      <c r="J15" s="15">
        <v>4</v>
      </c>
      <c r="K15" s="15" t="s">
        <v>47</v>
      </c>
      <c r="L15" s="73"/>
      <c r="M15" s="15"/>
      <c r="N15" s="15"/>
      <c r="O15" s="73"/>
    </row>
    <row r="16" spans="1:15">
      <c r="A16" s="15">
        <v>5</v>
      </c>
      <c r="B16" s="15" t="s">
        <v>48</v>
      </c>
      <c r="C16" s="24">
        <f>I34</f>
        <v>0.02</v>
      </c>
      <c r="D16" s="15">
        <v>5</v>
      </c>
      <c r="E16" s="14"/>
      <c r="F16" s="14"/>
      <c r="G16" s="14"/>
      <c r="H16" s="28"/>
      <c r="I16" s="28"/>
      <c r="J16" s="15">
        <v>5</v>
      </c>
      <c r="K16" s="23" t="s">
        <v>49</v>
      </c>
      <c r="L16" s="73"/>
      <c r="M16" s="15"/>
      <c r="N16" s="15"/>
      <c r="O16" s="73"/>
    </row>
    <row r="17" spans="1:15">
      <c r="A17" s="15">
        <v>6</v>
      </c>
      <c r="B17" s="15" t="s">
        <v>50</v>
      </c>
      <c r="C17" s="24">
        <f>N34</f>
        <v>0.001425</v>
      </c>
      <c r="D17" s="14"/>
      <c r="E17" s="11" t="s">
        <v>51</v>
      </c>
      <c r="F17" s="12"/>
      <c r="G17" s="12"/>
      <c r="H17" s="12"/>
      <c r="I17" s="13"/>
      <c r="J17" s="15">
        <v>6</v>
      </c>
      <c r="K17" s="15"/>
      <c r="L17" s="28"/>
      <c r="M17" s="14"/>
      <c r="N17" s="14"/>
      <c r="O17" s="28"/>
    </row>
    <row r="18" spans="1:15">
      <c r="A18" s="15">
        <v>7</v>
      </c>
      <c r="B18" s="15"/>
      <c r="C18" s="29"/>
      <c r="D18" s="14"/>
      <c r="E18" s="15" t="s">
        <v>30</v>
      </c>
      <c r="F18" s="15" t="s">
        <v>31</v>
      </c>
      <c r="G18" s="15" t="s">
        <v>32</v>
      </c>
      <c r="H18" s="15" t="s">
        <v>33</v>
      </c>
      <c r="I18" s="15" t="s">
        <v>27</v>
      </c>
      <c r="J18" s="15">
        <v>7</v>
      </c>
      <c r="K18" s="15"/>
      <c r="L18" s="28"/>
      <c r="M18" s="14"/>
      <c r="N18" s="14"/>
      <c r="O18" s="28"/>
    </row>
    <row r="19" spans="1:15">
      <c r="A19" s="15">
        <v>8</v>
      </c>
      <c r="B19" s="23" t="s">
        <v>52</v>
      </c>
      <c r="C19" s="30">
        <f>C12+C13+C14+C15+C16+C17</f>
        <v>0.399825</v>
      </c>
      <c r="D19" s="15">
        <v>1</v>
      </c>
      <c r="E19" s="23" t="s">
        <v>53</v>
      </c>
      <c r="F19" s="23" t="s">
        <v>54</v>
      </c>
      <c r="G19" s="25">
        <v>0.001</v>
      </c>
      <c r="H19" s="31">
        <v>8</v>
      </c>
      <c r="I19" s="26">
        <f>G19*H19</f>
        <v>0.008</v>
      </c>
      <c r="J19" s="15">
        <v>8</v>
      </c>
      <c r="K19" s="15"/>
      <c r="L19" s="28"/>
      <c r="M19" s="14"/>
      <c r="N19" s="14"/>
      <c r="O19" s="28"/>
    </row>
    <row r="20" spans="1:15">
      <c r="A20" s="15">
        <v>9</v>
      </c>
      <c r="B20" s="15" t="s">
        <v>55</v>
      </c>
      <c r="C20" s="29"/>
      <c r="D20" s="15">
        <v>2</v>
      </c>
      <c r="E20" s="32" t="s">
        <v>114</v>
      </c>
      <c r="F20" s="14"/>
      <c r="G20" s="14"/>
      <c r="H20" s="28"/>
      <c r="I20" s="28">
        <v>0.15</v>
      </c>
      <c r="J20" s="15">
        <v>9</v>
      </c>
      <c r="K20" s="15"/>
      <c r="L20" s="28"/>
      <c r="M20" s="14"/>
      <c r="N20" s="14"/>
      <c r="O20" s="28"/>
    </row>
    <row r="21" spans="1:15">
      <c r="A21" s="15">
        <v>10</v>
      </c>
      <c r="B21" s="15" t="s">
        <v>58</v>
      </c>
      <c r="C21" s="33">
        <f>0.5*G12</f>
        <v>0.0057</v>
      </c>
      <c r="D21" s="15">
        <v>3</v>
      </c>
      <c r="E21" s="14"/>
      <c r="F21" s="14"/>
      <c r="G21" s="14"/>
      <c r="H21" s="28"/>
      <c r="I21" s="28"/>
      <c r="J21" s="15">
        <v>10</v>
      </c>
      <c r="K21" s="15"/>
      <c r="L21" s="28"/>
      <c r="M21" s="14"/>
      <c r="N21" s="14"/>
      <c r="O21" s="28"/>
    </row>
    <row r="22" spans="1:15">
      <c r="A22" s="15">
        <v>11</v>
      </c>
      <c r="B22" s="23" t="s">
        <v>59</v>
      </c>
      <c r="C22" s="33">
        <f>C19*3%</f>
        <v>0.01199475</v>
      </c>
      <c r="D22" s="14"/>
      <c r="E22" s="23" t="s">
        <v>60</v>
      </c>
      <c r="F22" s="14"/>
      <c r="G22" s="14"/>
      <c r="H22" s="28"/>
      <c r="I22" s="74">
        <f>I19+I20+I21</f>
        <v>0.158</v>
      </c>
      <c r="J22" s="14"/>
      <c r="K22" s="15" t="s">
        <v>61</v>
      </c>
      <c r="L22" s="28"/>
      <c r="M22" s="14"/>
      <c r="N22" s="14"/>
      <c r="O22" s="74">
        <f>O12</f>
        <v>0.002</v>
      </c>
    </row>
    <row r="23" spans="1:15">
      <c r="A23" s="15">
        <v>12</v>
      </c>
      <c r="B23" s="18" t="s">
        <v>62</v>
      </c>
      <c r="C23" s="33">
        <f>C19*3%</f>
        <v>0.01199475</v>
      </c>
      <c r="D23" s="18" t="s">
        <v>19</v>
      </c>
      <c r="E23" s="34" t="s">
        <v>63</v>
      </c>
      <c r="F23" s="17"/>
      <c r="G23" s="17"/>
      <c r="H23" s="17"/>
      <c r="I23" s="22"/>
      <c r="J23" s="18" t="s">
        <v>19</v>
      </c>
      <c r="K23" s="21" t="s">
        <v>64</v>
      </c>
      <c r="L23" s="12"/>
      <c r="M23" s="12"/>
      <c r="N23" s="12"/>
      <c r="O23" s="13"/>
    </row>
    <row r="24" spans="1:15">
      <c r="A24" s="15">
        <v>13</v>
      </c>
      <c r="B24" s="35"/>
      <c r="C24" s="36"/>
      <c r="D24" s="37"/>
      <c r="E24" s="38" t="s">
        <v>65</v>
      </c>
      <c r="F24" s="39" t="s">
        <v>66</v>
      </c>
      <c r="G24" s="18" t="s">
        <v>67</v>
      </c>
      <c r="H24" s="18" t="s">
        <v>68</v>
      </c>
      <c r="I24" s="18" t="s">
        <v>27</v>
      </c>
      <c r="J24" s="37"/>
      <c r="K24" s="38" t="s">
        <v>69</v>
      </c>
      <c r="L24" s="18" t="s">
        <v>33</v>
      </c>
      <c r="M24" s="18" t="s">
        <v>70</v>
      </c>
      <c r="N24" s="18" t="s">
        <v>27</v>
      </c>
      <c r="O24" s="18" t="s">
        <v>71</v>
      </c>
    </row>
    <row r="25" spans="1:15">
      <c r="A25" s="15">
        <v>14</v>
      </c>
      <c r="B25" s="35"/>
      <c r="C25" s="36"/>
      <c r="D25" s="16"/>
      <c r="E25" s="16"/>
      <c r="F25" s="40" t="s">
        <v>72</v>
      </c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5">
        <v>15</v>
      </c>
      <c r="B26" s="23" t="s">
        <v>73</v>
      </c>
      <c r="C26" s="30">
        <f>C19+C20+C21+C22+C23</f>
        <v>0.4295145</v>
      </c>
      <c r="D26" s="15">
        <v>1</v>
      </c>
      <c r="E26" s="23" t="s">
        <v>74</v>
      </c>
      <c r="F26" s="14"/>
      <c r="G26" s="14"/>
      <c r="H26" s="14"/>
      <c r="I26" s="75">
        <f>I27+I28+I29+I30</f>
        <v>0.15</v>
      </c>
      <c r="J26" s="15">
        <v>1</v>
      </c>
      <c r="K26" s="23" t="s">
        <v>75</v>
      </c>
      <c r="L26" s="31">
        <v>2000</v>
      </c>
      <c r="M26" s="25">
        <v>4000000</v>
      </c>
      <c r="N26" s="76">
        <f t="shared" ref="N26:N28" si="0">L26/M26</f>
        <v>0.0005</v>
      </c>
      <c r="O26" s="14"/>
    </row>
    <row r="27" spans="1:15">
      <c r="A27" s="15">
        <v>16</v>
      </c>
      <c r="B27" s="23" t="s">
        <v>76</v>
      </c>
      <c r="C27" s="33">
        <f>C26*5%</f>
        <v>0.021475725</v>
      </c>
      <c r="D27" s="41" t="s">
        <v>77</v>
      </c>
      <c r="E27" s="80" t="s">
        <v>78</v>
      </c>
      <c r="F27" s="25">
        <v>25</v>
      </c>
      <c r="G27" s="25"/>
      <c r="H27" s="25">
        <v>0.0028</v>
      </c>
      <c r="I27" s="31">
        <f t="shared" ref="I27:I31" si="1">F27*H27</f>
        <v>0.07</v>
      </c>
      <c r="J27" s="15">
        <v>2</v>
      </c>
      <c r="K27" s="23" t="s">
        <v>79</v>
      </c>
      <c r="L27" s="77">
        <v>600</v>
      </c>
      <c r="M27" s="25">
        <v>2000000</v>
      </c>
      <c r="N27" s="76">
        <f t="shared" si="0"/>
        <v>0.0003</v>
      </c>
      <c r="O27" s="14"/>
    </row>
    <row r="28" spans="1:15">
      <c r="A28" s="15">
        <v>17</v>
      </c>
      <c r="B28" s="23" t="s">
        <v>80</v>
      </c>
      <c r="C28" s="30">
        <f>C26+C27</f>
        <v>0.450990225</v>
      </c>
      <c r="D28" s="43"/>
      <c r="E28" s="23" t="s">
        <v>115</v>
      </c>
      <c r="F28" s="25">
        <v>20</v>
      </c>
      <c r="G28" s="25"/>
      <c r="H28" s="25">
        <v>0.0028</v>
      </c>
      <c r="I28" s="31">
        <f t="shared" si="1"/>
        <v>0.056</v>
      </c>
      <c r="J28" s="15">
        <v>3</v>
      </c>
      <c r="K28" s="23" t="s">
        <v>82</v>
      </c>
      <c r="L28" s="31">
        <v>500</v>
      </c>
      <c r="M28" s="25">
        <v>800000</v>
      </c>
      <c r="N28" s="76">
        <f t="shared" si="0"/>
        <v>0.000625</v>
      </c>
      <c r="O28" s="14"/>
    </row>
    <row r="29" spans="1:15">
      <c r="A29" s="15">
        <v>18</v>
      </c>
      <c r="B29" s="23" t="s">
        <v>83</v>
      </c>
      <c r="C29" s="29">
        <f>C28*0.13</f>
        <v>0.05862872925</v>
      </c>
      <c r="D29" s="43"/>
      <c r="E29" s="23" t="s">
        <v>94</v>
      </c>
      <c r="F29" s="25">
        <v>15</v>
      </c>
      <c r="G29" s="25"/>
      <c r="H29" s="25">
        <v>0.0008</v>
      </c>
      <c r="I29" s="31">
        <f t="shared" si="1"/>
        <v>0.012</v>
      </c>
      <c r="J29" s="15">
        <v>4</v>
      </c>
      <c r="K29" s="23"/>
      <c r="L29" s="28"/>
      <c r="M29" s="14"/>
      <c r="N29" s="28"/>
      <c r="O29" s="14"/>
    </row>
    <row r="30" spans="1:15">
      <c r="A30" s="15">
        <v>19</v>
      </c>
      <c r="B30" s="15" t="s">
        <v>25</v>
      </c>
      <c r="C30" s="24">
        <f>C28+C29</f>
        <v>0.50961895425</v>
      </c>
      <c r="D30" s="44"/>
      <c r="E30" s="15" t="s">
        <v>95</v>
      </c>
      <c r="F30" s="14">
        <v>15</v>
      </c>
      <c r="G30" s="14"/>
      <c r="H30" s="14">
        <v>0.0008</v>
      </c>
      <c r="I30" s="31">
        <f t="shared" si="1"/>
        <v>0.012</v>
      </c>
      <c r="J30" s="14"/>
      <c r="K30" s="15"/>
      <c r="L30" s="28"/>
      <c r="M30" s="14"/>
      <c r="N30" s="28"/>
      <c r="O30" s="14"/>
    </row>
    <row r="31" spans="1:15">
      <c r="A31" s="45"/>
      <c r="B31" s="35"/>
      <c r="C31" s="28"/>
      <c r="D31" s="15">
        <v>2</v>
      </c>
      <c r="E31" s="15" t="s">
        <v>48</v>
      </c>
      <c r="F31" s="25">
        <v>10</v>
      </c>
      <c r="G31" s="25"/>
      <c r="H31" s="25">
        <v>0.002</v>
      </c>
      <c r="I31" s="31">
        <f t="shared" si="1"/>
        <v>0.02</v>
      </c>
      <c r="J31" s="14"/>
      <c r="K31" s="15"/>
      <c r="L31" s="28"/>
      <c r="M31" s="14"/>
      <c r="N31" s="28"/>
      <c r="O31" s="14"/>
    </row>
    <row r="32" spans="1:15">
      <c r="A32" s="45"/>
      <c r="B32" s="35"/>
      <c r="C32" s="28"/>
      <c r="D32" s="15">
        <v>3</v>
      </c>
      <c r="E32" s="14"/>
      <c r="F32" s="14"/>
      <c r="G32" s="14"/>
      <c r="H32" s="14"/>
      <c r="I32" s="28"/>
      <c r="J32" s="14"/>
      <c r="K32" s="15"/>
      <c r="L32" s="28"/>
      <c r="M32" s="14"/>
      <c r="N32" s="28"/>
      <c r="O32" s="14"/>
    </row>
    <row r="33" spans="1:15">
      <c r="A33" s="45"/>
      <c r="B33" s="35"/>
      <c r="C33" s="28"/>
      <c r="D33" s="15"/>
      <c r="E33" s="14"/>
      <c r="F33" s="14"/>
      <c r="G33" s="14"/>
      <c r="H33" s="14"/>
      <c r="I33" s="28"/>
      <c r="J33" s="14"/>
      <c r="K33" s="15"/>
      <c r="L33" s="28"/>
      <c r="M33" s="14"/>
      <c r="N33" s="28"/>
      <c r="O33" s="14"/>
    </row>
    <row r="34" spans="1:15">
      <c r="A34" s="14"/>
      <c r="B34" s="15"/>
      <c r="C34" s="14"/>
      <c r="D34" s="14"/>
      <c r="E34" s="23" t="s">
        <v>60</v>
      </c>
      <c r="F34" s="14"/>
      <c r="G34" s="14"/>
      <c r="H34" s="14"/>
      <c r="I34" s="74">
        <f>I31</f>
        <v>0.02</v>
      </c>
      <c r="J34" s="14"/>
      <c r="K34" s="23" t="s">
        <v>60</v>
      </c>
      <c r="L34" s="28"/>
      <c r="M34" s="14"/>
      <c r="N34" s="74">
        <f>N26+N27+N28</f>
        <v>0.001425</v>
      </c>
      <c r="O34" s="14"/>
    </row>
    <row r="35" spans="1:15">
      <c r="A35" s="46" t="s">
        <v>86</v>
      </c>
      <c r="B35" s="47"/>
      <c r="C35" s="46"/>
      <c r="D35" s="46"/>
      <c r="E35" s="46"/>
      <c r="F35" s="46"/>
      <c r="G35" s="46"/>
      <c r="H35" s="46"/>
      <c r="I35" s="46"/>
      <c r="J35" s="46"/>
      <c r="K35" s="78"/>
      <c r="L35" s="79"/>
      <c r="M35" s="79"/>
      <c r="N35" s="79"/>
      <c r="O35" s="79"/>
    </row>
    <row r="36" spans="1:15">
      <c r="A36" s="48" t="s">
        <v>87</v>
      </c>
      <c r="B36" s="47"/>
      <c r="C36" s="46"/>
      <c r="D36" s="46"/>
      <c r="E36" s="46"/>
      <c r="F36" s="46"/>
      <c r="G36" s="46"/>
      <c r="H36" s="49"/>
      <c r="I36" s="46"/>
      <c r="J36" s="46"/>
      <c r="K36" s="78"/>
      <c r="L36" s="79"/>
      <c r="M36" s="79"/>
      <c r="N36" s="79"/>
      <c r="O36" s="79"/>
    </row>
    <row r="37" spans="1:15">
      <c r="A37" s="48" t="s">
        <v>88</v>
      </c>
      <c r="B37" s="47"/>
      <c r="C37" s="46"/>
      <c r="D37" s="46"/>
      <c r="E37" s="46"/>
      <c r="F37" s="46"/>
      <c r="G37" s="46"/>
      <c r="H37" s="46"/>
      <c r="I37" s="46"/>
      <c r="J37" s="46"/>
      <c r="K37" s="78"/>
      <c r="L37" s="79"/>
      <c r="M37" s="79"/>
      <c r="N37" s="79"/>
      <c r="O37" s="79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D43" sqref="D43"/>
    </sheetView>
  </sheetViews>
  <sheetFormatPr defaultColWidth="9" defaultRowHeight="13.5"/>
  <cols>
    <col min="3" max="3" width="9.375"/>
    <col min="5" max="5" width="10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50" t="s">
        <v>1</v>
      </c>
      <c r="J1" s="51"/>
      <c r="K1" s="51"/>
      <c r="L1" s="51"/>
      <c r="M1" s="51"/>
      <c r="N1" s="51"/>
      <c r="O1" s="52"/>
    </row>
    <row r="2" spans="1:15">
      <c r="A2" s="4"/>
      <c r="B2" s="5"/>
      <c r="C2" s="5"/>
      <c r="D2" s="5"/>
      <c r="E2" s="5"/>
      <c r="F2" s="5"/>
      <c r="G2" s="5"/>
      <c r="H2" s="6"/>
      <c r="I2" s="53" t="s">
        <v>2</v>
      </c>
      <c r="J2" s="54" t="s">
        <v>3</v>
      </c>
      <c r="K2" s="55"/>
      <c r="L2" s="55"/>
      <c r="M2" s="55"/>
      <c r="N2" s="55"/>
      <c r="O2" s="56"/>
    </row>
    <row r="3" spans="1:15">
      <c r="A3" s="4"/>
      <c r="B3" s="5"/>
      <c r="C3" s="5"/>
      <c r="D3" s="5"/>
      <c r="E3" s="5"/>
      <c r="F3" s="5"/>
      <c r="G3" s="5"/>
      <c r="H3" s="6"/>
      <c r="I3" s="53" t="s">
        <v>4</v>
      </c>
      <c r="J3" s="54" t="s">
        <v>5</v>
      </c>
      <c r="K3" s="55"/>
      <c r="L3" s="55"/>
      <c r="M3" s="55"/>
      <c r="N3" s="55"/>
      <c r="O3" s="56"/>
    </row>
    <row r="4" spans="1:15">
      <c r="A4" s="7"/>
      <c r="B4" s="8"/>
      <c r="C4" s="8"/>
      <c r="D4" s="8"/>
      <c r="E4" s="8"/>
      <c r="F4" s="8"/>
      <c r="G4" s="8"/>
      <c r="H4" s="9"/>
      <c r="I4" s="53" t="s">
        <v>6</v>
      </c>
      <c r="J4" s="57" t="s">
        <v>7</v>
      </c>
      <c r="K4" s="57"/>
      <c r="L4" s="53" t="s">
        <v>8</v>
      </c>
      <c r="M4" s="58">
        <v>13313276238</v>
      </c>
      <c r="N4" s="59"/>
      <c r="O4" s="60"/>
    </row>
    <row r="5" spans="1:15">
      <c r="A5" s="10"/>
      <c r="B5" s="10"/>
      <c r="C5" s="11"/>
      <c r="D5" s="12"/>
      <c r="E5" s="13"/>
      <c r="F5" s="11"/>
      <c r="G5" s="13"/>
      <c r="H5" s="11"/>
      <c r="I5" s="13"/>
      <c r="J5" s="61"/>
      <c r="K5" s="62" t="s">
        <v>9</v>
      </c>
      <c r="L5" s="63">
        <v>44159</v>
      </c>
      <c r="M5" s="62"/>
      <c r="N5" s="15" t="s">
        <v>10</v>
      </c>
      <c r="O5" s="32" t="s">
        <v>11</v>
      </c>
    </row>
    <row r="6" spans="1:15">
      <c r="A6" s="14"/>
      <c r="B6" s="15"/>
      <c r="C6" s="11"/>
      <c r="D6" s="12"/>
      <c r="E6" s="13"/>
      <c r="F6" s="11"/>
      <c r="G6" s="13"/>
      <c r="H6" s="11"/>
      <c r="I6" s="13"/>
      <c r="J6" s="61"/>
      <c r="K6" s="13" t="s">
        <v>12</v>
      </c>
      <c r="L6" s="81" t="s">
        <v>116</v>
      </c>
      <c r="M6" s="82"/>
      <c r="N6" s="23" t="s">
        <v>14</v>
      </c>
      <c r="O6" s="14"/>
    </row>
    <row r="7" spans="1:15">
      <c r="A7" s="14"/>
      <c r="B7" s="15"/>
      <c r="C7" s="11"/>
      <c r="D7" s="12"/>
      <c r="E7" s="13"/>
      <c r="F7" s="11"/>
      <c r="G7" s="13"/>
      <c r="H7" s="11"/>
      <c r="I7" s="13"/>
      <c r="J7" s="61"/>
      <c r="K7" s="23" t="s">
        <v>15</v>
      </c>
      <c r="L7" s="64" t="s">
        <v>117</v>
      </c>
      <c r="M7" s="65"/>
      <c r="N7" s="23" t="s">
        <v>17</v>
      </c>
      <c r="O7" s="66" t="s">
        <v>118</v>
      </c>
    </row>
    <row r="8" spans="1:15">
      <c r="A8" s="15" t="s">
        <v>19</v>
      </c>
      <c r="B8" s="15" t="s">
        <v>20</v>
      </c>
      <c r="C8" s="16" t="s">
        <v>21</v>
      </c>
      <c r="D8" s="16"/>
      <c r="E8" s="16"/>
      <c r="F8" s="11" t="s">
        <v>22</v>
      </c>
      <c r="G8" s="13"/>
      <c r="H8" s="17" t="s">
        <v>23</v>
      </c>
      <c r="I8" s="22"/>
      <c r="J8" s="67"/>
      <c r="K8" s="18" t="s">
        <v>24</v>
      </c>
      <c r="L8" s="11"/>
      <c r="M8" s="13"/>
      <c r="N8" s="23" t="s">
        <v>25</v>
      </c>
      <c r="O8" s="68"/>
    </row>
    <row r="9" spans="1:15">
      <c r="A9" s="12"/>
      <c r="B9" s="12"/>
      <c r="C9" s="12"/>
      <c r="D9" s="12"/>
      <c r="E9" s="12"/>
      <c r="F9" s="17"/>
      <c r="G9" s="17"/>
      <c r="H9" s="17"/>
      <c r="I9" s="12"/>
      <c r="J9" s="69"/>
      <c r="K9" s="12"/>
      <c r="L9" s="12"/>
      <c r="M9" s="12"/>
      <c r="N9" s="12"/>
      <c r="O9" s="70"/>
    </row>
    <row r="10" spans="1:15">
      <c r="A10" s="18" t="s">
        <v>19</v>
      </c>
      <c r="B10" s="19" t="s">
        <v>26</v>
      </c>
      <c r="C10" s="20" t="s">
        <v>27</v>
      </c>
      <c r="D10" s="20" t="s">
        <v>19</v>
      </c>
      <c r="E10" s="21" t="s">
        <v>28</v>
      </c>
      <c r="F10" s="12"/>
      <c r="G10" s="12"/>
      <c r="H10" s="12"/>
      <c r="I10" s="13"/>
      <c r="J10" s="20" t="s">
        <v>19</v>
      </c>
      <c r="K10" s="21" t="s">
        <v>29</v>
      </c>
      <c r="L10" s="12"/>
      <c r="M10" s="12"/>
      <c r="N10" s="12"/>
      <c r="O10" s="13"/>
    </row>
    <row r="11" spans="1:15">
      <c r="A11" s="16"/>
      <c r="B11" s="22"/>
      <c r="C11" s="22"/>
      <c r="D11" s="22"/>
      <c r="E11" s="15" t="s">
        <v>30</v>
      </c>
      <c r="F11" s="15" t="s">
        <v>31</v>
      </c>
      <c r="G11" s="15" t="s">
        <v>32</v>
      </c>
      <c r="H11" s="15" t="s">
        <v>33</v>
      </c>
      <c r="I11" s="15" t="s">
        <v>27</v>
      </c>
      <c r="J11" s="16"/>
      <c r="K11" s="23" t="s">
        <v>34</v>
      </c>
      <c r="L11" s="23" t="s">
        <v>35</v>
      </c>
      <c r="M11" s="15" t="s">
        <v>31</v>
      </c>
      <c r="N11" s="15" t="s">
        <v>36</v>
      </c>
      <c r="O11" s="15" t="s">
        <v>27</v>
      </c>
    </row>
    <row r="12" spans="1:15">
      <c r="A12" s="15">
        <v>1</v>
      </c>
      <c r="B12" s="23" t="s">
        <v>37</v>
      </c>
      <c r="C12" s="24">
        <f>I12</f>
        <v>0.1005</v>
      </c>
      <c r="D12" s="15">
        <v>1</v>
      </c>
      <c r="E12" s="23" t="s">
        <v>103</v>
      </c>
      <c r="F12" s="23" t="s">
        <v>39</v>
      </c>
      <c r="G12" s="25">
        <v>0.0201</v>
      </c>
      <c r="H12" s="26">
        <v>5</v>
      </c>
      <c r="I12" s="26">
        <f>G12*H12</f>
        <v>0.1005</v>
      </c>
      <c r="J12" s="15">
        <v>1</v>
      </c>
      <c r="K12" s="23" t="s">
        <v>40</v>
      </c>
      <c r="L12" s="71">
        <v>1</v>
      </c>
      <c r="M12" s="23" t="s">
        <v>41</v>
      </c>
      <c r="N12" s="23">
        <v>0.001</v>
      </c>
      <c r="O12" s="72">
        <f>L12*N12</f>
        <v>0.001</v>
      </c>
    </row>
    <row r="13" spans="1:15">
      <c r="A13" s="15">
        <v>2</v>
      </c>
      <c r="B13" s="15" t="s">
        <v>42</v>
      </c>
      <c r="C13" s="24">
        <f>I22</f>
        <v>0.008</v>
      </c>
      <c r="D13" s="15">
        <v>2</v>
      </c>
      <c r="E13" s="14"/>
      <c r="F13" s="14"/>
      <c r="G13" s="14"/>
      <c r="H13" s="27"/>
      <c r="I13" s="27"/>
      <c r="J13" s="15">
        <v>2</v>
      </c>
      <c r="K13" s="23" t="s">
        <v>43</v>
      </c>
      <c r="L13" s="73"/>
      <c r="M13" s="15"/>
      <c r="N13" s="15"/>
      <c r="O13" s="73"/>
    </row>
    <row r="14" spans="1:15">
      <c r="A14" s="15">
        <v>3</v>
      </c>
      <c r="B14" s="15" t="s">
        <v>44</v>
      </c>
      <c r="C14" s="24">
        <f>O22</f>
        <v>0.001</v>
      </c>
      <c r="D14" s="15">
        <v>3</v>
      </c>
      <c r="E14" s="14"/>
      <c r="F14" s="14"/>
      <c r="G14" s="14"/>
      <c r="H14" s="28"/>
      <c r="I14" s="28"/>
      <c r="J14" s="15">
        <v>3</v>
      </c>
      <c r="K14" s="15" t="s">
        <v>45</v>
      </c>
      <c r="L14" s="73"/>
      <c r="M14" s="15"/>
      <c r="N14" s="15"/>
      <c r="O14" s="73"/>
    </row>
    <row r="15" spans="1:15">
      <c r="A15" s="15">
        <v>4</v>
      </c>
      <c r="B15" s="23" t="s">
        <v>46</v>
      </c>
      <c r="C15" s="24">
        <f>I26</f>
        <v>0.0565</v>
      </c>
      <c r="D15" s="15">
        <v>4</v>
      </c>
      <c r="E15" s="14"/>
      <c r="F15" s="14"/>
      <c r="G15" s="14"/>
      <c r="H15" s="28"/>
      <c r="I15" s="28"/>
      <c r="J15" s="15">
        <v>4</v>
      </c>
      <c r="K15" s="15" t="s">
        <v>47</v>
      </c>
      <c r="L15" s="73"/>
      <c r="M15" s="15"/>
      <c r="N15" s="15"/>
      <c r="O15" s="73"/>
    </row>
    <row r="16" spans="1:15">
      <c r="A16" s="15">
        <v>5</v>
      </c>
      <c r="B16" s="15" t="s">
        <v>48</v>
      </c>
      <c r="C16" s="24">
        <f>I34</f>
        <v>0.01</v>
      </c>
      <c r="D16" s="15">
        <v>5</v>
      </c>
      <c r="E16" s="14"/>
      <c r="F16" s="14"/>
      <c r="G16" s="14"/>
      <c r="H16" s="28"/>
      <c r="I16" s="28"/>
      <c r="J16" s="15">
        <v>5</v>
      </c>
      <c r="K16" s="23" t="s">
        <v>49</v>
      </c>
      <c r="L16" s="73"/>
      <c r="M16" s="15"/>
      <c r="N16" s="15"/>
      <c r="O16" s="73"/>
    </row>
    <row r="17" spans="1:15">
      <c r="A17" s="15">
        <v>6</v>
      </c>
      <c r="B17" s="15" t="s">
        <v>50</v>
      </c>
      <c r="C17" s="24">
        <f>N34</f>
        <v>0.001425</v>
      </c>
      <c r="D17" s="14"/>
      <c r="E17" s="11" t="s">
        <v>51</v>
      </c>
      <c r="F17" s="12"/>
      <c r="G17" s="12"/>
      <c r="H17" s="12"/>
      <c r="I17" s="13"/>
      <c r="J17" s="15">
        <v>6</v>
      </c>
      <c r="K17" s="15"/>
      <c r="L17" s="28"/>
      <c r="M17" s="14"/>
      <c r="N17" s="14"/>
      <c r="O17" s="28"/>
    </row>
    <row r="18" spans="1:15">
      <c r="A18" s="15">
        <v>7</v>
      </c>
      <c r="B18" s="15"/>
      <c r="C18" s="29"/>
      <c r="D18" s="14"/>
      <c r="E18" s="15" t="s">
        <v>30</v>
      </c>
      <c r="F18" s="15" t="s">
        <v>31</v>
      </c>
      <c r="G18" s="15" t="s">
        <v>32</v>
      </c>
      <c r="H18" s="15" t="s">
        <v>33</v>
      </c>
      <c r="I18" s="15" t="s">
        <v>27</v>
      </c>
      <c r="J18" s="15">
        <v>7</v>
      </c>
      <c r="K18" s="15"/>
      <c r="L18" s="28"/>
      <c r="M18" s="14"/>
      <c r="N18" s="14"/>
      <c r="O18" s="28"/>
    </row>
    <row r="19" spans="1:15">
      <c r="A19" s="15">
        <v>8</v>
      </c>
      <c r="B19" s="23" t="s">
        <v>52</v>
      </c>
      <c r="C19" s="30">
        <f>C12+C13+C14+C15+C16+C17</f>
        <v>0.177425</v>
      </c>
      <c r="D19" s="15">
        <v>1</v>
      </c>
      <c r="E19" s="23" t="s">
        <v>53</v>
      </c>
      <c r="F19" s="23" t="s">
        <v>54</v>
      </c>
      <c r="G19" s="25">
        <v>0.001</v>
      </c>
      <c r="H19" s="31">
        <v>8</v>
      </c>
      <c r="I19" s="26">
        <f>G19*H19</f>
        <v>0.008</v>
      </c>
      <c r="J19" s="15">
        <v>8</v>
      </c>
      <c r="K19" s="15"/>
      <c r="L19" s="28"/>
      <c r="M19" s="14"/>
      <c r="N19" s="14"/>
      <c r="O19" s="28"/>
    </row>
    <row r="20" spans="1:15">
      <c r="A20" s="15">
        <v>9</v>
      </c>
      <c r="B20" s="15" t="s">
        <v>55</v>
      </c>
      <c r="C20" s="29"/>
      <c r="D20" s="15">
        <v>2</v>
      </c>
      <c r="E20" s="32"/>
      <c r="F20" s="14"/>
      <c r="G20" s="14"/>
      <c r="H20" s="28"/>
      <c r="I20" s="28"/>
      <c r="J20" s="15">
        <v>9</v>
      </c>
      <c r="K20" s="15"/>
      <c r="L20" s="28"/>
      <c r="M20" s="14"/>
      <c r="N20" s="14"/>
      <c r="O20" s="28"/>
    </row>
    <row r="21" spans="1:15">
      <c r="A21" s="15">
        <v>10</v>
      </c>
      <c r="B21" s="15" t="s">
        <v>58</v>
      </c>
      <c r="C21" s="33">
        <f>0.5*G12</f>
        <v>0.01005</v>
      </c>
      <c r="D21" s="15">
        <v>3</v>
      </c>
      <c r="E21" s="14"/>
      <c r="F21" s="14"/>
      <c r="G21" s="14"/>
      <c r="H21" s="28"/>
      <c r="I21" s="28"/>
      <c r="J21" s="15">
        <v>10</v>
      </c>
      <c r="K21" s="15"/>
      <c r="L21" s="28"/>
      <c r="M21" s="14"/>
      <c r="N21" s="14"/>
      <c r="O21" s="28"/>
    </row>
    <row r="22" spans="1:15">
      <c r="A22" s="15">
        <v>11</v>
      </c>
      <c r="B22" s="23" t="s">
        <v>59</v>
      </c>
      <c r="C22" s="33">
        <f>C19*3%</f>
        <v>0.00532275</v>
      </c>
      <c r="D22" s="14"/>
      <c r="E22" s="23" t="s">
        <v>60</v>
      </c>
      <c r="F22" s="14"/>
      <c r="G22" s="14"/>
      <c r="H22" s="28"/>
      <c r="I22" s="74">
        <f>I19+I20+I21</f>
        <v>0.008</v>
      </c>
      <c r="J22" s="14"/>
      <c r="K22" s="15" t="s">
        <v>61</v>
      </c>
      <c r="L22" s="28"/>
      <c r="M22" s="14"/>
      <c r="N22" s="14"/>
      <c r="O22" s="74">
        <f>O12</f>
        <v>0.001</v>
      </c>
    </row>
    <row r="23" spans="1:15">
      <c r="A23" s="15">
        <v>12</v>
      </c>
      <c r="B23" s="18" t="s">
        <v>62</v>
      </c>
      <c r="C23" s="33">
        <f>C19*3%</f>
        <v>0.00532275</v>
      </c>
      <c r="D23" s="18" t="s">
        <v>19</v>
      </c>
      <c r="E23" s="34" t="s">
        <v>63</v>
      </c>
      <c r="F23" s="17"/>
      <c r="G23" s="17"/>
      <c r="H23" s="17"/>
      <c r="I23" s="22"/>
      <c r="J23" s="18" t="s">
        <v>19</v>
      </c>
      <c r="K23" s="21" t="s">
        <v>64</v>
      </c>
      <c r="L23" s="12"/>
      <c r="M23" s="12"/>
      <c r="N23" s="12"/>
      <c r="O23" s="13"/>
    </row>
    <row r="24" spans="1:15">
      <c r="A24" s="15">
        <v>13</v>
      </c>
      <c r="B24" s="35"/>
      <c r="C24" s="36"/>
      <c r="D24" s="37"/>
      <c r="E24" s="38" t="s">
        <v>65</v>
      </c>
      <c r="F24" s="39" t="s">
        <v>66</v>
      </c>
      <c r="G24" s="18" t="s">
        <v>67</v>
      </c>
      <c r="H24" s="18" t="s">
        <v>68</v>
      </c>
      <c r="I24" s="18" t="s">
        <v>27</v>
      </c>
      <c r="J24" s="37"/>
      <c r="K24" s="38" t="s">
        <v>69</v>
      </c>
      <c r="L24" s="18" t="s">
        <v>33</v>
      </c>
      <c r="M24" s="18" t="s">
        <v>70</v>
      </c>
      <c r="N24" s="18" t="s">
        <v>27</v>
      </c>
      <c r="O24" s="18" t="s">
        <v>71</v>
      </c>
    </row>
    <row r="25" spans="1:15">
      <c r="A25" s="15">
        <v>14</v>
      </c>
      <c r="B25" s="35"/>
      <c r="C25" s="36"/>
      <c r="D25" s="16"/>
      <c r="E25" s="16"/>
      <c r="F25" s="40" t="s">
        <v>72</v>
      </c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5">
        <v>15</v>
      </c>
      <c r="B26" s="23" t="s">
        <v>73</v>
      </c>
      <c r="C26" s="30">
        <f>C19+C20+C21+C22+C23</f>
        <v>0.1981205</v>
      </c>
      <c r="D26" s="15">
        <v>1</v>
      </c>
      <c r="E26" s="23" t="s">
        <v>74</v>
      </c>
      <c r="F26" s="14"/>
      <c r="G26" s="14"/>
      <c r="H26" s="14"/>
      <c r="I26" s="75">
        <f>I27+I28+I29+I30</f>
        <v>0.0565</v>
      </c>
      <c r="J26" s="15">
        <v>1</v>
      </c>
      <c r="K26" s="23" t="s">
        <v>75</v>
      </c>
      <c r="L26" s="31">
        <v>2000</v>
      </c>
      <c r="M26" s="25">
        <v>4000000</v>
      </c>
      <c r="N26" s="76">
        <f t="shared" ref="N26:N28" si="0">L26/M26</f>
        <v>0.0005</v>
      </c>
      <c r="O26" s="14"/>
    </row>
    <row r="27" spans="1:15">
      <c r="A27" s="15">
        <v>16</v>
      </c>
      <c r="B27" s="23" t="s">
        <v>76</v>
      </c>
      <c r="C27" s="33">
        <f>C26*5%</f>
        <v>0.009906025</v>
      </c>
      <c r="D27" s="41" t="s">
        <v>77</v>
      </c>
      <c r="E27" s="80" t="s">
        <v>78</v>
      </c>
      <c r="F27" s="25">
        <v>25</v>
      </c>
      <c r="G27" s="25"/>
      <c r="H27" s="25">
        <v>0.0013</v>
      </c>
      <c r="I27" s="31">
        <f t="shared" ref="I27:I29" si="1">F27*H27</f>
        <v>0.0325</v>
      </c>
      <c r="J27" s="15">
        <v>2</v>
      </c>
      <c r="K27" s="23" t="s">
        <v>79</v>
      </c>
      <c r="L27" s="77">
        <v>600</v>
      </c>
      <c r="M27" s="25">
        <v>2000000</v>
      </c>
      <c r="N27" s="76">
        <f t="shared" si="0"/>
        <v>0.0003</v>
      </c>
      <c r="O27" s="14"/>
    </row>
    <row r="28" spans="1:15">
      <c r="A28" s="15">
        <v>17</v>
      </c>
      <c r="B28" s="23" t="s">
        <v>80</v>
      </c>
      <c r="C28" s="30">
        <f>C26+C27</f>
        <v>0.208026525</v>
      </c>
      <c r="D28" s="43"/>
      <c r="E28" s="23" t="s">
        <v>94</v>
      </c>
      <c r="F28" s="25">
        <v>15</v>
      </c>
      <c r="G28" s="25"/>
      <c r="H28" s="25">
        <v>0.0008</v>
      </c>
      <c r="I28" s="31">
        <f t="shared" si="1"/>
        <v>0.012</v>
      </c>
      <c r="J28" s="15">
        <v>3</v>
      </c>
      <c r="K28" s="23" t="s">
        <v>82</v>
      </c>
      <c r="L28" s="31">
        <v>500</v>
      </c>
      <c r="M28" s="25">
        <v>800000</v>
      </c>
      <c r="N28" s="76">
        <f t="shared" si="0"/>
        <v>0.000625</v>
      </c>
      <c r="O28" s="14"/>
    </row>
    <row r="29" spans="1:15">
      <c r="A29" s="15">
        <v>18</v>
      </c>
      <c r="B29" s="23" t="s">
        <v>83</v>
      </c>
      <c r="C29" s="29">
        <f>C28*0.13</f>
        <v>0.02704344825</v>
      </c>
      <c r="D29" s="43"/>
      <c r="E29" s="15" t="s">
        <v>95</v>
      </c>
      <c r="F29" s="14">
        <v>15</v>
      </c>
      <c r="G29" s="14"/>
      <c r="H29" s="14">
        <v>0.0008</v>
      </c>
      <c r="I29" s="31">
        <f t="shared" si="1"/>
        <v>0.012</v>
      </c>
      <c r="J29" s="15">
        <v>4</v>
      </c>
      <c r="K29" s="23"/>
      <c r="L29" s="28"/>
      <c r="M29" s="14"/>
      <c r="N29" s="28"/>
      <c r="O29" s="14"/>
    </row>
    <row r="30" spans="1:15">
      <c r="A30" s="15">
        <v>19</v>
      </c>
      <c r="B30" s="15" t="s">
        <v>25</v>
      </c>
      <c r="C30" s="24">
        <f>C28+C29</f>
        <v>0.23506997325</v>
      </c>
      <c r="D30" s="44"/>
      <c r="E30" s="15"/>
      <c r="F30" s="14"/>
      <c r="G30" s="14"/>
      <c r="H30" s="14"/>
      <c r="I30" s="31"/>
      <c r="J30" s="14"/>
      <c r="K30" s="15"/>
      <c r="L30" s="28"/>
      <c r="M30" s="14"/>
      <c r="N30" s="28"/>
      <c r="O30" s="14"/>
    </row>
    <row r="31" spans="1:15">
      <c r="A31" s="45"/>
      <c r="B31" s="35"/>
      <c r="C31" s="28"/>
      <c r="D31" s="15">
        <v>2</v>
      </c>
      <c r="E31" s="15" t="s">
        <v>48</v>
      </c>
      <c r="F31" s="25">
        <v>10</v>
      </c>
      <c r="G31" s="25"/>
      <c r="H31" s="25">
        <v>0.001</v>
      </c>
      <c r="I31" s="31">
        <f>F31*H31</f>
        <v>0.01</v>
      </c>
      <c r="J31" s="14"/>
      <c r="K31" s="15"/>
      <c r="L31" s="28"/>
      <c r="M31" s="14"/>
      <c r="N31" s="28"/>
      <c r="O31" s="14"/>
    </row>
    <row r="32" spans="1:15">
      <c r="A32" s="45"/>
      <c r="B32" s="35"/>
      <c r="C32" s="28"/>
      <c r="D32" s="15">
        <v>3</v>
      </c>
      <c r="E32" s="14"/>
      <c r="F32" s="14"/>
      <c r="G32" s="14"/>
      <c r="H32" s="14"/>
      <c r="I32" s="28"/>
      <c r="J32" s="14"/>
      <c r="K32" s="15"/>
      <c r="L32" s="28"/>
      <c r="M32" s="14"/>
      <c r="N32" s="28"/>
      <c r="O32" s="14"/>
    </row>
    <row r="33" spans="1:15">
      <c r="A33" s="45"/>
      <c r="B33" s="35"/>
      <c r="C33" s="28"/>
      <c r="D33" s="15"/>
      <c r="E33" s="14"/>
      <c r="F33" s="14"/>
      <c r="G33" s="14"/>
      <c r="H33" s="14"/>
      <c r="I33" s="28"/>
      <c r="J33" s="14"/>
      <c r="K33" s="15"/>
      <c r="L33" s="28"/>
      <c r="M33" s="14"/>
      <c r="N33" s="28"/>
      <c r="O33" s="14"/>
    </row>
    <row r="34" spans="1:15">
      <c r="A34" s="14"/>
      <c r="B34" s="15"/>
      <c r="C34" s="14"/>
      <c r="D34" s="14"/>
      <c r="E34" s="23" t="s">
        <v>60</v>
      </c>
      <c r="F34" s="14"/>
      <c r="G34" s="14"/>
      <c r="H34" s="14"/>
      <c r="I34" s="74">
        <f>I31</f>
        <v>0.01</v>
      </c>
      <c r="J34" s="14"/>
      <c r="K34" s="23" t="s">
        <v>60</v>
      </c>
      <c r="L34" s="28"/>
      <c r="M34" s="14"/>
      <c r="N34" s="74">
        <f>N26+N27+N28</f>
        <v>0.001425</v>
      </c>
      <c r="O34" s="14"/>
    </row>
    <row r="35" spans="1:15">
      <c r="A35" s="46" t="s">
        <v>86</v>
      </c>
      <c r="B35" s="47"/>
      <c r="C35" s="46"/>
      <c r="D35" s="46"/>
      <c r="E35" s="46"/>
      <c r="F35" s="46"/>
      <c r="G35" s="46"/>
      <c r="H35" s="46"/>
      <c r="I35" s="46"/>
      <c r="J35" s="46"/>
      <c r="K35" s="78"/>
      <c r="L35" s="79"/>
      <c r="M35" s="79"/>
      <c r="N35" s="79"/>
      <c r="O35" s="79"/>
    </row>
    <row r="36" spans="1:15">
      <c r="A36" s="48" t="s">
        <v>87</v>
      </c>
      <c r="B36" s="47"/>
      <c r="C36" s="46"/>
      <c r="D36" s="46"/>
      <c r="E36" s="46"/>
      <c r="F36" s="46"/>
      <c r="G36" s="46"/>
      <c r="H36" s="49"/>
      <c r="I36" s="46"/>
      <c r="J36" s="46"/>
      <c r="K36" s="78"/>
      <c r="L36" s="79"/>
      <c r="M36" s="79"/>
      <c r="N36" s="79"/>
      <c r="O36" s="79"/>
    </row>
    <row r="37" spans="1:15">
      <c r="A37" s="48" t="s">
        <v>88</v>
      </c>
      <c r="B37" s="47"/>
      <c r="C37" s="46"/>
      <c r="D37" s="46"/>
      <c r="E37" s="46"/>
      <c r="F37" s="46"/>
      <c r="G37" s="46"/>
      <c r="H37" s="46"/>
      <c r="I37" s="46"/>
      <c r="J37" s="46"/>
      <c r="K37" s="78"/>
      <c r="L37" s="79"/>
      <c r="M37" s="79"/>
      <c r="N37" s="79"/>
      <c r="O37" s="79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C28" sqref="C28"/>
    </sheetView>
  </sheetViews>
  <sheetFormatPr defaultColWidth="9" defaultRowHeight="13.5"/>
  <cols>
    <col min="3" max="3" width="9.375"/>
    <col min="5" max="5" width="11.875" customWidth="1"/>
    <col min="12" max="12" width="9.375"/>
    <col min="13" max="13" width="11.875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50" t="s">
        <v>1</v>
      </c>
      <c r="J1" s="51"/>
      <c r="K1" s="51"/>
      <c r="L1" s="51"/>
      <c r="M1" s="51"/>
      <c r="N1" s="51"/>
      <c r="O1" s="52"/>
    </row>
    <row r="2" spans="1:15">
      <c r="A2" s="4"/>
      <c r="B2" s="5"/>
      <c r="C2" s="5"/>
      <c r="D2" s="5"/>
      <c r="E2" s="5"/>
      <c r="F2" s="5"/>
      <c r="G2" s="5"/>
      <c r="H2" s="6"/>
      <c r="I2" s="53" t="s">
        <v>2</v>
      </c>
      <c r="J2" s="54" t="s">
        <v>3</v>
      </c>
      <c r="K2" s="55"/>
      <c r="L2" s="55"/>
      <c r="M2" s="55"/>
      <c r="N2" s="55"/>
      <c r="O2" s="56"/>
    </row>
    <row r="3" spans="1:15">
      <c r="A3" s="4"/>
      <c r="B3" s="5"/>
      <c r="C3" s="5"/>
      <c r="D3" s="5"/>
      <c r="E3" s="5"/>
      <c r="F3" s="5"/>
      <c r="G3" s="5"/>
      <c r="H3" s="6"/>
      <c r="I3" s="53" t="s">
        <v>4</v>
      </c>
      <c r="J3" s="54" t="s">
        <v>5</v>
      </c>
      <c r="K3" s="55"/>
      <c r="L3" s="55"/>
      <c r="M3" s="55"/>
      <c r="N3" s="55"/>
      <c r="O3" s="56"/>
    </row>
    <row r="4" spans="1:15">
      <c r="A4" s="7"/>
      <c r="B4" s="8"/>
      <c r="C4" s="8"/>
      <c r="D4" s="8"/>
      <c r="E4" s="8"/>
      <c r="F4" s="8"/>
      <c r="G4" s="8"/>
      <c r="H4" s="9"/>
      <c r="I4" s="53" t="s">
        <v>6</v>
      </c>
      <c r="J4" s="57" t="s">
        <v>7</v>
      </c>
      <c r="K4" s="57"/>
      <c r="L4" s="53" t="s">
        <v>8</v>
      </c>
      <c r="M4" s="58">
        <v>13313276238</v>
      </c>
      <c r="N4" s="59"/>
      <c r="O4" s="60"/>
    </row>
    <row r="5" spans="1:15">
      <c r="A5" s="10"/>
      <c r="B5" s="10"/>
      <c r="C5" s="11"/>
      <c r="D5" s="12"/>
      <c r="E5" s="13"/>
      <c r="F5" s="11"/>
      <c r="G5" s="13"/>
      <c r="H5" s="11"/>
      <c r="I5" s="13"/>
      <c r="J5" s="61"/>
      <c r="K5" s="62" t="s">
        <v>9</v>
      </c>
      <c r="L5" s="63">
        <v>44343</v>
      </c>
      <c r="M5" s="62"/>
      <c r="N5" s="15" t="s">
        <v>10</v>
      </c>
      <c r="O5" s="32" t="s">
        <v>11</v>
      </c>
    </row>
    <row r="6" spans="1:15">
      <c r="A6" s="14"/>
      <c r="B6" s="15"/>
      <c r="C6" s="11"/>
      <c r="D6" s="12"/>
      <c r="E6" s="13"/>
      <c r="F6" s="11"/>
      <c r="G6" s="13"/>
      <c r="H6" s="11"/>
      <c r="I6" s="13"/>
      <c r="J6" s="61"/>
      <c r="K6" s="13" t="s">
        <v>12</v>
      </c>
      <c r="L6" s="21" t="s">
        <v>119</v>
      </c>
      <c r="M6" s="62"/>
      <c r="N6" s="23" t="s">
        <v>14</v>
      </c>
      <c r="O6" s="14"/>
    </row>
    <row r="7" spans="1:15">
      <c r="A7" s="14"/>
      <c r="B7" s="15"/>
      <c r="C7" s="11"/>
      <c r="D7" s="12"/>
      <c r="E7" s="13"/>
      <c r="F7" s="11"/>
      <c r="G7" s="13"/>
      <c r="H7" s="11"/>
      <c r="I7" s="13"/>
      <c r="J7" s="61"/>
      <c r="K7" s="23" t="s">
        <v>15</v>
      </c>
      <c r="L7" s="64" t="s">
        <v>120</v>
      </c>
      <c r="M7" s="65"/>
      <c r="N7" s="23" t="s">
        <v>17</v>
      </c>
      <c r="O7" s="66" t="s">
        <v>121</v>
      </c>
    </row>
    <row r="8" spans="1:15">
      <c r="A8" s="15" t="s">
        <v>19</v>
      </c>
      <c r="B8" s="15" t="s">
        <v>20</v>
      </c>
      <c r="C8" s="16" t="s">
        <v>21</v>
      </c>
      <c r="D8" s="16"/>
      <c r="E8" s="16"/>
      <c r="F8" s="11" t="s">
        <v>22</v>
      </c>
      <c r="G8" s="13"/>
      <c r="H8" s="17" t="s">
        <v>23</v>
      </c>
      <c r="I8" s="22"/>
      <c r="J8" s="67"/>
      <c r="K8" s="18" t="s">
        <v>24</v>
      </c>
      <c r="L8" s="11"/>
      <c r="M8" s="13"/>
      <c r="N8" s="23" t="s">
        <v>25</v>
      </c>
      <c r="O8" s="68"/>
    </row>
    <row r="9" spans="1:15">
      <c r="A9" s="12"/>
      <c r="B9" s="12"/>
      <c r="C9" s="12"/>
      <c r="D9" s="12"/>
      <c r="E9" s="12"/>
      <c r="F9" s="17"/>
      <c r="G9" s="17"/>
      <c r="H9" s="17"/>
      <c r="I9" s="12"/>
      <c r="J9" s="69"/>
      <c r="K9" s="12"/>
      <c r="L9" s="12"/>
      <c r="M9" s="12"/>
      <c r="N9" s="12"/>
      <c r="O9" s="70"/>
    </row>
    <row r="10" spans="1:15">
      <c r="A10" s="18" t="s">
        <v>19</v>
      </c>
      <c r="B10" s="19" t="s">
        <v>26</v>
      </c>
      <c r="C10" s="20" t="s">
        <v>27</v>
      </c>
      <c r="D10" s="20" t="s">
        <v>19</v>
      </c>
      <c r="E10" s="21" t="s">
        <v>28</v>
      </c>
      <c r="F10" s="12"/>
      <c r="G10" s="12"/>
      <c r="H10" s="12"/>
      <c r="I10" s="13"/>
      <c r="J10" s="20" t="s">
        <v>19</v>
      </c>
      <c r="K10" s="21" t="s">
        <v>29</v>
      </c>
      <c r="L10" s="12"/>
      <c r="M10" s="12"/>
      <c r="N10" s="12"/>
      <c r="O10" s="13"/>
    </row>
    <row r="11" spans="1:15">
      <c r="A11" s="16"/>
      <c r="B11" s="22"/>
      <c r="C11" s="22"/>
      <c r="D11" s="22"/>
      <c r="E11" s="15" t="s">
        <v>30</v>
      </c>
      <c r="F11" s="15" t="s">
        <v>31</v>
      </c>
      <c r="G11" s="15" t="s">
        <v>32</v>
      </c>
      <c r="H11" s="15" t="s">
        <v>33</v>
      </c>
      <c r="I11" s="15" t="s">
        <v>27</v>
      </c>
      <c r="J11" s="16"/>
      <c r="K11" s="23" t="s">
        <v>34</v>
      </c>
      <c r="L11" s="23" t="s">
        <v>35</v>
      </c>
      <c r="M11" s="15" t="s">
        <v>31</v>
      </c>
      <c r="N11" s="15" t="s">
        <v>36</v>
      </c>
      <c r="O11" s="15" t="s">
        <v>27</v>
      </c>
    </row>
    <row r="12" spans="1:15">
      <c r="A12" s="15">
        <v>1</v>
      </c>
      <c r="B12" s="23" t="s">
        <v>37</v>
      </c>
      <c r="C12" s="24">
        <f>I12</f>
        <v>0.3905</v>
      </c>
      <c r="D12" s="15">
        <v>1</v>
      </c>
      <c r="E12" s="23" t="s">
        <v>122</v>
      </c>
      <c r="F12" s="23" t="s">
        <v>39</v>
      </c>
      <c r="G12" s="25">
        <v>0.071</v>
      </c>
      <c r="H12" s="26">
        <v>5.5</v>
      </c>
      <c r="I12" s="26">
        <f>G12*H12</f>
        <v>0.3905</v>
      </c>
      <c r="J12" s="15">
        <v>1</v>
      </c>
      <c r="K12" s="23" t="s">
        <v>40</v>
      </c>
      <c r="L12" s="71">
        <v>1</v>
      </c>
      <c r="M12" s="23" t="s">
        <v>41</v>
      </c>
      <c r="N12" s="23">
        <v>0.009</v>
      </c>
      <c r="O12" s="72">
        <f>L12*N12</f>
        <v>0.009</v>
      </c>
    </row>
    <row r="13" spans="1:15">
      <c r="A13" s="15">
        <v>2</v>
      </c>
      <c r="B13" s="15" t="s">
        <v>42</v>
      </c>
      <c r="C13" s="24">
        <f>I22</f>
        <v>0</v>
      </c>
      <c r="D13" s="15">
        <v>2</v>
      </c>
      <c r="E13" s="14"/>
      <c r="F13" s="14"/>
      <c r="G13" s="14"/>
      <c r="H13" s="27"/>
      <c r="I13" s="27"/>
      <c r="J13" s="15">
        <v>2</v>
      </c>
      <c r="K13" s="23" t="s">
        <v>43</v>
      </c>
      <c r="L13" s="73"/>
      <c r="M13" s="15"/>
      <c r="N13" s="15"/>
      <c r="O13" s="73"/>
    </row>
    <row r="14" spans="1:15">
      <c r="A14" s="15">
        <v>3</v>
      </c>
      <c r="B14" s="15" t="s">
        <v>44</v>
      </c>
      <c r="C14" s="24">
        <f>O22</f>
        <v>0.009</v>
      </c>
      <c r="D14" s="15">
        <v>3</v>
      </c>
      <c r="E14" s="14"/>
      <c r="F14" s="14"/>
      <c r="G14" s="14"/>
      <c r="H14" s="28"/>
      <c r="I14" s="28"/>
      <c r="J14" s="15">
        <v>3</v>
      </c>
      <c r="K14" s="15" t="s">
        <v>45</v>
      </c>
      <c r="L14" s="73"/>
      <c r="M14" s="15"/>
      <c r="N14" s="15"/>
      <c r="O14" s="73"/>
    </row>
    <row r="15" spans="1:15">
      <c r="A15" s="15">
        <v>4</v>
      </c>
      <c r="B15" s="23" t="s">
        <v>46</v>
      </c>
      <c r="C15" s="24">
        <f>I26</f>
        <v>0.255</v>
      </c>
      <c r="D15" s="15">
        <v>4</v>
      </c>
      <c r="E15" s="14"/>
      <c r="F15" s="14"/>
      <c r="G15" s="14"/>
      <c r="H15" s="28"/>
      <c r="I15" s="28"/>
      <c r="J15" s="15">
        <v>4</v>
      </c>
      <c r="K15" s="15" t="s">
        <v>47</v>
      </c>
      <c r="L15" s="73"/>
      <c r="M15" s="15"/>
      <c r="N15" s="15"/>
      <c r="O15" s="73"/>
    </row>
    <row r="16" spans="1:15">
      <c r="A16" s="15">
        <v>5</v>
      </c>
      <c r="B16" s="15" t="s">
        <v>48</v>
      </c>
      <c r="C16" s="24">
        <f>I34</f>
        <v>0.09</v>
      </c>
      <c r="D16" s="15">
        <v>5</v>
      </c>
      <c r="E16" s="14"/>
      <c r="F16" s="14"/>
      <c r="G16" s="14"/>
      <c r="H16" s="28"/>
      <c r="I16" s="28"/>
      <c r="J16" s="15">
        <v>5</v>
      </c>
      <c r="K16" s="23" t="s">
        <v>49</v>
      </c>
      <c r="L16" s="73"/>
      <c r="M16" s="15"/>
      <c r="N16" s="15"/>
      <c r="O16" s="73"/>
    </row>
    <row r="17" spans="1:15">
      <c r="A17" s="15">
        <v>6</v>
      </c>
      <c r="B17" s="15" t="s">
        <v>50</v>
      </c>
      <c r="C17" s="24">
        <f>N34</f>
        <v>0.016</v>
      </c>
      <c r="D17" s="14"/>
      <c r="E17" s="11" t="s">
        <v>51</v>
      </c>
      <c r="F17" s="12"/>
      <c r="G17" s="12"/>
      <c r="H17" s="12"/>
      <c r="I17" s="13"/>
      <c r="J17" s="15">
        <v>6</v>
      </c>
      <c r="K17" s="15"/>
      <c r="L17" s="28"/>
      <c r="M17" s="14"/>
      <c r="N17" s="14"/>
      <c r="O17" s="28"/>
    </row>
    <row r="18" spans="1:15">
      <c r="A18" s="15">
        <v>7</v>
      </c>
      <c r="B18" s="15"/>
      <c r="C18" s="29"/>
      <c r="D18" s="14"/>
      <c r="E18" s="15" t="s">
        <v>30</v>
      </c>
      <c r="F18" s="15" t="s">
        <v>31</v>
      </c>
      <c r="G18" s="15" t="s">
        <v>32</v>
      </c>
      <c r="H18" s="15" t="s">
        <v>33</v>
      </c>
      <c r="I18" s="15" t="s">
        <v>27</v>
      </c>
      <c r="J18" s="15">
        <v>7</v>
      </c>
      <c r="K18" s="15"/>
      <c r="L18" s="28"/>
      <c r="M18" s="14"/>
      <c r="N18" s="14"/>
      <c r="O18" s="28"/>
    </row>
    <row r="19" spans="1:15">
      <c r="A19" s="15">
        <v>8</v>
      </c>
      <c r="B19" s="23" t="s">
        <v>52</v>
      </c>
      <c r="C19" s="30">
        <f>C12+C13+C14+C15+C16+C17</f>
        <v>0.7605</v>
      </c>
      <c r="D19" s="15">
        <v>1</v>
      </c>
      <c r="E19" s="23"/>
      <c r="F19" s="23"/>
      <c r="G19" s="25"/>
      <c r="H19" s="31"/>
      <c r="I19" s="26"/>
      <c r="J19" s="15">
        <v>8</v>
      </c>
      <c r="K19" s="15"/>
      <c r="L19" s="28"/>
      <c r="M19" s="14"/>
      <c r="N19" s="14"/>
      <c r="O19" s="28"/>
    </row>
    <row r="20" spans="1:15">
      <c r="A20" s="15">
        <v>9</v>
      </c>
      <c r="B20" s="15" t="s">
        <v>55</v>
      </c>
      <c r="C20" s="29"/>
      <c r="D20" s="15">
        <v>2</v>
      </c>
      <c r="E20" s="32"/>
      <c r="F20" s="14"/>
      <c r="G20" s="14"/>
      <c r="H20" s="28"/>
      <c r="I20" s="28"/>
      <c r="J20" s="15">
        <v>9</v>
      </c>
      <c r="K20" s="15"/>
      <c r="L20" s="28"/>
      <c r="M20" s="14"/>
      <c r="N20" s="14"/>
      <c r="O20" s="28"/>
    </row>
    <row r="21" spans="1:15">
      <c r="A21" s="15">
        <v>10</v>
      </c>
      <c r="B21" s="15" t="s">
        <v>58</v>
      </c>
      <c r="C21" s="33">
        <v>0.03</v>
      </c>
      <c r="D21" s="15">
        <v>3</v>
      </c>
      <c r="E21" s="14"/>
      <c r="F21" s="14"/>
      <c r="G21" s="14"/>
      <c r="H21" s="28"/>
      <c r="I21" s="28"/>
      <c r="J21" s="15">
        <v>10</v>
      </c>
      <c r="K21" s="15"/>
      <c r="L21" s="28"/>
      <c r="M21" s="14"/>
      <c r="N21" s="14"/>
      <c r="O21" s="28"/>
    </row>
    <row r="22" spans="1:15">
      <c r="A22" s="15">
        <v>11</v>
      </c>
      <c r="B22" s="23" t="s">
        <v>59</v>
      </c>
      <c r="C22" s="33">
        <f>C19*3%</f>
        <v>0.022815</v>
      </c>
      <c r="D22" s="14"/>
      <c r="E22" s="23" t="s">
        <v>60</v>
      </c>
      <c r="F22" s="14"/>
      <c r="G22" s="14"/>
      <c r="H22" s="28"/>
      <c r="I22" s="74">
        <f>I19+I20+I21</f>
        <v>0</v>
      </c>
      <c r="J22" s="14"/>
      <c r="K22" s="15" t="s">
        <v>61</v>
      </c>
      <c r="L22" s="28"/>
      <c r="M22" s="14"/>
      <c r="N22" s="14"/>
      <c r="O22" s="74">
        <f>O12</f>
        <v>0.009</v>
      </c>
    </row>
    <row r="23" spans="1:15">
      <c r="A23" s="15">
        <v>12</v>
      </c>
      <c r="B23" s="18" t="s">
        <v>62</v>
      </c>
      <c r="C23" s="33">
        <f>C19*3%</f>
        <v>0.022815</v>
      </c>
      <c r="D23" s="18" t="s">
        <v>19</v>
      </c>
      <c r="E23" s="34" t="s">
        <v>63</v>
      </c>
      <c r="F23" s="17"/>
      <c r="G23" s="17"/>
      <c r="H23" s="17"/>
      <c r="I23" s="22"/>
      <c r="J23" s="18" t="s">
        <v>19</v>
      </c>
      <c r="K23" s="21" t="s">
        <v>64</v>
      </c>
      <c r="L23" s="12"/>
      <c r="M23" s="12"/>
      <c r="N23" s="12"/>
      <c r="O23" s="13"/>
    </row>
    <row r="24" spans="1:15">
      <c r="A24" s="15">
        <v>13</v>
      </c>
      <c r="B24" s="35"/>
      <c r="C24" s="36"/>
      <c r="D24" s="37"/>
      <c r="E24" s="38" t="s">
        <v>65</v>
      </c>
      <c r="F24" s="39" t="s">
        <v>66</v>
      </c>
      <c r="G24" s="18" t="s">
        <v>67</v>
      </c>
      <c r="H24" s="18" t="s">
        <v>68</v>
      </c>
      <c r="I24" s="18" t="s">
        <v>27</v>
      </c>
      <c r="J24" s="37"/>
      <c r="K24" s="38" t="s">
        <v>69</v>
      </c>
      <c r="L24" s="18" t="s">
        <v>33</v>
      </c>
      <c r="M24" s="18" t="s">
        <v>70</v>
      </c>
      <c r="N24" s="18" t="s">
        <v>27</v>
      </c>
      <c r="O24" s="18" t="s">
        <v>71</v>
      </c>
    </row>
    <row r="25" spans="1:15">
      <c r="A25" s="15">
        <v>14</v>
      </c>
      <c r="B25" s="35"/>
      <c r="C25" s="36"/>
      <c r="D25" s="16"/>
      <c r="E25" s="16"/>
      <c r="F25" s="40" t="s">
        <v>72</v>
      </c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5">
        <v>15</v>
      </c>
      <c r="B26" s="23" t="s">
        <v>73</v>
      </c>
      <c r="C26" s="30">
        <f>C19+C20+C21+C22+C23</f>
        <v>0.83613</v>
      </c>
      <c r="D26" s="15">
        <v>1</v>
      </c>
      <c r="E26" s="23" t="s">
        <v>74</v>
      </c>
      <c r="F26" s="14"/>
      <c r="G26" s="14"/>
      <c r="H26" s="14"/>
      <c r="I26" s="75">
        <f>I27+I28+I29+I30</f>
        <v>0.255</v>
      </c>
      <c r="J26" s="15">
        <v>1</v>
      </c>
      <c r="K26" s="23" t="s">
        <v>123</v>
      </c>
      <c r="L26" s="31">
        <v>800</v>
      </c>
      <c r="M26" s="25">
        <v>50000</v>
      </c>
      <c r="N26" s="76">
        <f>L26/M26</f>
        <v>0.016</v>
      </c>
      <c r="O26" s="14"/>
    </row>
    <row r="27" spans="1:15">
      <c r="A27" s="15">
        <v>16</v>
      </c>
      <c r="B27" s="23" t="s">
        <v>76</v>
      </c>
      <c r="C27" s="33">
        <f>C26*5%</f>
        <v>0.0418065</v>
      </c>
      <c r="D27" s="41" t="s">
        <v>77</v>
      </c>
      <c r="E27" s="42" t="s">
        <v>78</v>
      </c>
      <c r="F27" s="25">
        <v>25</v>
      </c>
      <c r="G27" s="25"/>
      <c r="H27" s="25">
        <v>0.009</v>
      </c>
      <c r="I27" s="31">
        <f t="shared" ref="I27:I29" si="0">F27*H27</f>
        <v>0.225</v>
      </c>
      <c r="J27" s="15">
        <v>2</v>
      </c>
      <c r="K27" s="23"/>
      <c r="L27" s="77"/>
      <c r="M27" s="25"/>
      <c r="N27" s="76"/>
      <c r="O27" s="14"/>
    </row>
    <row r="28" spans="1:15">
      <c r="A28" s="15">
        <v>17</v>
      </c>
      <c r="B28" s="23" t="s">
        <v>80</v>
      </c>
      <c r="C28" s="30">
        <f>C26+C27</f>
        <v>0.8779365</v>
      </c>
      <c r="D28" s="43"/>
      <c r="E28" s="23" t="s">
        <v>94</v>
      </c>
      <c r="F28" s="25">
        <v>15</v>
      </c>
      <c r="G28" s="25"/>
      <c r="H28" s="25">
        <v>0.001</v>
      </c>
      <c r="I28" s="31">
        <f t="shared" si="0"/>
        <v>0.015</v>
      </c>
      <c r="J28" s="15">
        <v>3</v>
      </c>
      <c r="K28" s="23"/>
      <c r="L28" s="31"/>
      <c r="M28" s="25"/>
      <c r="N28" s="76"/>
      <c r="O28" s="14"/>
    </row>
    <row r="29" spans="1:15">
      <c r="A29" s="15">
        <v>18</v>
      </c>
      <c r="B29" s="23" t="s">
        <v>83</v>
      </c>
      <c r="C29" s="29">
        <f>C28*0.13</f>
        <v>0.114131745</v>
      </c>
      <c r="D29" s="43"/>
      <c r="E29" s="15" t="s">
        <v>95</v>
      </c>
      <c r="F29" s="14">
        <v>15</v>
      </c>
      <c r="G29" s="14"/>
      <c r="H29" s="14">
        <v>0.001</v>
      </c>
      <c r="I29" s="31">
        <f t="shared" si="0"/>
        <v>0.015</v>
      </c>
      <c r="J29" s="15">
        <v>4</v>
      </c>
      <c r="K29" s="23"/>
      <c r="L29" s="28"/>
      <c r="M29" s="14"/>
      <c r="N29" s="28"/>
      <c r="O29" s="14"/>
    </row>
    <row r="30" spans="1:15">
      <c r="A30" s="15">
        <v>19</v>
      </c>
      <c r="B30" s="15" t="s">
        <v>25</v>
      </c>
      <c r="C30" s="24">
        <f>C28+C29</f>
        <v>0.992068245</v>
      </c>
      <c r="D30" s="44"/>
      <c r="E30" s="15"/>
      <c r="F30" s="14"/>
      <c r="G30" s="14"/>
      <c r="H30" s="14"/>
      <c r="I30" s="28"/>
      <c r="J30" s="14"/>
      <c r="K30" s="15"/>
      <c r="L30" s="28"/>
      <c r="M30" s="14"/>
      <c r="N30" s="28"/>
      <c r="O30" s="14"/>
    </row>
    <row r="31" spans="1:15">
      <c r="A31" s="45"/>
      <c r="B31" s="35"/>
      <c r="C31" s="28"/>
      <c r="D31" s="15">
        <v>2</v>
      </c>
      <c r="E31" s="15" t="s">
        <v>48</v>
      </c>
      <c r="F31" s="25">
        <v>10</v>
      </c>
      <c r="G31" s="25"/>
      <c r="H31" s="25">
        <v>0.009</v>
      </c>
      <c r="I31" s="31">
        <f>F31*H31</f>
        <v>0.09</v>
      </c>
      <c r="J31" s="14"/>
      <c r="K31" s="15"/>
      <c r="L31" s="28"/>
      <c r="M31" s="14"/>
      <c r="N31" s="28"/>
      <c r="O31" s="14"/>
    </row>
    <row r="32" spans="1:15">
      <c r="A32" s="45"/>
      <c r="B32" s="35"/>
      <c r="C32" s="28"/>
      <c r="D32" s="15">
        <v>3</v>
      </c>
      <c r="E32" s="14"/>
      <c r="F32" s="14"/>
      <c r="G32" s="14"/>
      <c r="H32" s="14"/>
      <c r="I32" s="28"/>
      <c r="J32" s="14"/>
      <c r="K32" s="15"/>
      <c r="L32" s="28"/>
      <c r="M32" s="14"/>
      <c r="N32" s="28"/>
      <c r="O32" s="14"/>
    </row>
    <row r="33" spans="1:15">
      <c r="A33" s="45"/>
      <c r="B33" s="35"/>
      <c r="C33" s="28"/>
      <c r="D33" s="15"/>
      <c r="E33" s="14"/>
      <c r="F33" s="14"/>
      <c r="G33" s="14"/>
      <c r="H33" s="14"/>
      <c r="I33" s="28"/>
      <c r="J33" s="14"/>
      <c r="K33" s="15"/>
      <c r="L33" s="28"/>
      <c r="M33" s="14"/>
      <c r="N33" s="28"/>
      <c r="O33" s="14"/>
    </row>
    <row r="34" spans="1:15">
      <c r="A34" s="14"/>
      <c r="B34" s="15"/>
      <c r="C34" s="14"/>
      <c r="D34" s="14"/>
      <c r="E34" s="23" t="s">
        <v>60</v>
      </c>
      <c r="F34" s="14"/>
      <c r="G34" s="14"/>
      <c r="H34" s="14"/>
      <c r="I34" s="74">
        <f>I31</f>
        <v>0.09</v>
      </c>
      <c r="J34" s="14"/>
      <c r="K34" s="23" t="s">
        <v>60</v>
      </c>
      <c r="L34" s="28"/>
      <c r="M34" s="14"/>
      <c r="N34" s="74">
        <f>N26+N27+N28+N29+N30+N31+N32+N33</f>
        <v>0.016</v>
      </c>
      <c r="O34" s="14"/>
    </row>
    <row r="35" spans="1:15">
      <c r="A35" s="46" t="s">
        <v>86</v>
      </c>
      <c r="B35" s="47"/>
      <c r="C35" s="46"/>
      <c r="D35" s="46"/>
      <c r="E35" s="46"/>
      <c r="F35" s="46"/>
      <c r="G35" s="46"/>
      <c r="H35" s="46"/>
      <c r="I35" s="46"/>
      <c r="J35" s="46"/>
      <c r="K35" s="78"/>
      <c r="L35" s="79"/>
      <c r="M35" s="79"/>
      <c r="N35" s="79"/>
      <c r="O35" s="79"/>
    </row>
    <row r="36" spans="1:15">
      <c r="A36" s="48" t="s">
        <v>87</v>
      </c>
      <c r="B36" s="47"/>
      <c r="C36" s="46"/>
      <c r="D36" s="46"/>
      <c r="E36" s="46"/>
      <c r="F36" s="46"/>
      <c r="G36" s="46"/>
      <c r="H36" s="49"/>
      <c r="I36" s="46"/>
      <c r="J36" s="46"/>
      <c r="K36" s="78"/>
      <c r="L36" s="79"/>
      <c r="M36" s="79"/>
      <c r="N36" s="79"/>
      <c r="O36" s="79"/>
    </row>
    <row r="37" spans="1:15">
      <c r="A37" s="48" t="s">
        <v>88</v>
      </c>
      <c r="B37" s="47"/>
      <c r="C37" s="46"/>
      <c r="D37" s="46"/>
      <c r="E37" s="46"/>
      <c r="F37" s="46"/>
      <c r="G37" s="46"/>
      <c r="H37" s="46"/>
      <c r="I37" s="46"/>
      <c r="J37" s="46"/>
      <c r="K37" s="78"/>
      <c r="L37" s="79"/>
      <c r="M37" s="79"/>
      <c r="N37" s="79"/>
      <c r="O37" s="79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8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C28" sqref="C28"/>
    </sheetView>
  </sheetViews>
  <sheetFormatPr defaultColWidth="9" defaultRowHeight="13.5"/>
  <cols>
    <col min="3" max="3" width="9.375"/>
    <col min="5" max="5" width="11.875" customWidth="1"/>
    <col min="12" max="12" width="9.375"/>
    <col min="13" max="13" width="11.875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50" t="s">
        <v>1</v>
      </c>
      <c r="J1" s="51"/>
      <c r="K1" s="51"/>
      <c r="L1" s="51"/>
      <c r="M1" s="51"/>
      <c r="N1" s="51"/>
      <c r="O1" s="52"/>
    </row>
    <row r="2" spans="1:15">
      <c r="A2" s="4"/>
      <c r="B2" s="5"/>
      <c r="C2" s="5"/>
      <c r="D2" s="5"/>
      <c r="E2" s="5"/>
      <c r="F2" s="5"/>
      <c r="G2" s="5"/>
      <c r="H2" s="6"/>
      <c r="I2" s="53" t="s">
        <v>2</v>
      </c>
      <c r="J2" s="54" t="s">
        <v>3</v>
      </c>
      <c r="K2" s="55"/>
      <c r="L2" s="55"/>
      <c r="M2" s="55"/>
      <c r="N2" s="55"/>
      <c r="O2" s="56"/>
    </row>
    <row r="3" spans="1:15">
      <c r="A3" s="4"/>
      <c r="B3" s="5"/>
      <c r="C3" s="5"/>
      <c r="D3" s="5"/>
      <c r="E3" s="5"/>
      <c r="F3" s="5"/>
      <c r="G3" s="5"/>
      <c r="H3" s="6"/>
      <c r="I3" s="53" t="s">
        <v>4</v>
      </c>
      <c r="J3" s="54" t="s">
        <v>5</v>
      </c>
      <c r="K3" s="55"/>
      <c r="L3" s="55"/>
      <c r="M3" s="55"/>
      <c r="N3" s="55"/>
      <c r="O3" s="56"/>
    </row>
    <row r="4" spans="1:15">
      <c r="A4" s="7"/>
      <c r="B4" s="8"/>
      <c r="C4" s="8"/>
      <c r="D4" s="8"/>
      <c r="E4" s="8"/>
      <c r="F4" s="8"/>
      <c r="G4" s="8"/>
      <c r="H4" s="9"/>
      <c r="I4" s="53" t="s">
        <v>6</v>
      </c>
      <c r="J4" s="57" t="s">
        <v>7</v>
      </c>
      <c r="K4" s="57"/>
      <c r="L4" s="53" t="s">
        <v>8</v>
      </c>
      <c r="M4" s="58">
        <v>13313276238</v>
      </c>
      <c r="N4" s="59"/>
      <c r="O4" s="60"/>
    </row>
    <row r="5" spans="1:15">
      <c r="A5" s="10"/>
      <c r="B5" s="10"/>
      <c r="C5" s="11"/>
      <c r="D5" s="12"/>
      <c r="E5" s="13"/>
      <c r="F5" s="11"/>
      <c r="G5" s="13"/>
      <c r="H5" s="11"/>
      <c r="I5" s="13"/>
      <c r="J5" s="61"/>
      <c r="K5" s="62" t="s">
        <v>9</v>
      </c>
      <c r="L5" s="63">
        <v>44343</v>
      </c>
      <c r="M5" s="62"/>
      <c r="N5" s="15" t="s">
        <v>10</v>
      </c>
      <c r="O5" s="32" t="s">
        <v>11</v>
      </c>
    </row>
    <row r="6" spans="1:15">
      <c r="A6" s="14"/>
      <c r="B6" s="15"/>
      <c r="C6" s="11"/>
      <c r="D6" s="12"/>
      <c r="E6" s="13"/>
      <c r="F6" s="11"/>
      <c r="G6" s="13"/>
      <c r="H6" s="11"/>
      <c r="I6" s="13"/>
      <c r="J6" s="61"/>
      <c r="K6" s="13" t="s">
        <v>12</v>
      </c>
      <c r="L6" s="21" t="s">
        <v>124</v>
      </c>
      <c r="M6" s="62"/>
      <c r="N6" s="23" t="s">
        <v>14</v>
      </c>
      <c r="O6" s="14"/>
    </row>
    <row r="7" spans="1:15">
      <c r="A7" s="14"/>
      <c r="B7" s="15"/>
      <c r="C7" s="11"/>
      <c r="D7" s="12"/>
      <c r="E7" s="13"/>
      <c r="F7" s="11"/>
      <c r="G7" s="13"/>
      <c r="H7" s="11"/>
      <c r="I7" s="13"/>
      <c r="J7" s="61"/>
      <c r="K7" s="23" t="s">
        <v>15</v>
      </c>
      <c r="L7" s="64" t="s">
        <v>125</v>
      </c>
      <c r="M7" s="65"/>
      <c r="N7" s="23" t="s">
        <v>17</v>
      </c>
      <c r="O7" s="66" t="s">
        <v>126</v>
      </c>
    </row>
    <row r="8" spans="1:15">
      <c r="A8" s="15" t="s">
        <v>19</v>
      </c>
      <c r="B8" s="15" t="s">
        <v>20</v>
      </c>
      <c r="C8" s="16" t="s">
        <v>21</v>
      </c>
      <c r="D8" s="16"/>
      <c r="E8" s="16"/>
      <c r="F8" s="11" t="s">
        <v>22</v>
      </c>
      <c r="G8" s="13"/>
      <c r="H8" s="17" t="s">
        <v>23</v>
      </c>
      <c r="I8" s="22"/>
      <c r="J8" s="67"/>
      <c r="K8" s="18" t="s">
        <v>24</v>
      </c>
      <c r="L8" s="11"/>
      <c r="M8" s="13"/>
      <c r="N8" s="23" t="s">
        <v>25</v>
      </c>
      <c r="O8" s="68"/>
    </row>
    <row r="9" spans="1:15">
      <c r="A9" s="12"/>
      <c r="B9" s="12"/>
      <c r="C9" s="12"/>
      <c r="D9" s="12"/>
      <c r="E9" s="12"/>
      <c r="F9" s="17"/>
      <c r="G9" s="17"/>
      <c r="H9" s="17"/>
      <c r="I9" s="12"/>
      <c r="J9" s="69"/>
      <c r="K9" s="12"/>
      <c r="L9" s="12"/>
      <c r="M9" s="12"/>
      <c r="N9" s="12"/>
      <c r="O9" s="70"/>
    </row>
    <row r="10" spans="1:15">
      <c r="A10" s="18" t="s">
        <v>19</v>
      </c>
      <c r="B10" s="19" t="s">
        <v>26</v>
      </c>
      <c r="C10" s="20" t="s">
        <v>27</v>
      </c>
      <c r="D10" s="20" t="s">
        <v>19</v>
      </c>
      <c r="E10" s="21" t="s">
        <v>28</v>
      </c>
      <c r="F10" s="12"/>
      <c r="G10" s="12"/>
      <c r="H10" s="12"/>
      <c r="I10" s="13"/>
      <c r="J10" s="20" t="s">
        <v>19</v>
      </c>
      <c r="K10" s="21" t="s">
        <v>29</v>
      </c>
      <c r="L10" s="12"/>
      <c r="M10" s="12"/>
      <c r="N10" s="12"/>
      <c r="O10" s="13"/>
    </row>
    <row r="11" spans="1:15">
      <c r="A11" s="16"/>
      <c r="B11" s="22"/>
      <c r="C11" s="22"/>
      <c r="D11" s="22"/>
      <c r="E11" s="15" t="s">
        <v>30</v>
      </c>
      <c r="F11" s="15" t="s">
        <v>31</v>
      </c>
      <c r="G11" s="15" t="s">
        <v>32</v>
      </c>
      <c r="H11" s="15" t="s">
        <v>33</v>
      </c>
      <c r="I11" s="15" t="s">
        <v>27</v>
      </c>
      <c r="J11" s="16"/>
      <c r="K11" s="23" t="s">
        <v>34</v>
      </c>
      <c r="L11" s="23" t="s">
        <v>35</v>
      </c>
      <c r="M11" s="15" t="s">
        <v>31</v>
      </c>
      <c r="N11" s="15" t="s">
        <v>36</v>
      </c>
      <c r="O11" s="15" t="s">
        <v>27</v>
      </c>
    </row>
    <row r="12" spans="1:15">
      <c r="A12" s="15">
        <v>1</v>
      </c>
      <c r="B12" s="23" t="s">
        <v>37</v>
      </c>
      <c r="C12" s="24">
        <f>I12</f>
        <v>0.9163</v>
      </c>
      <c r="D12" s="15">
        <v>1</v>
      </c>
      <c r="E12" s="23" t="s">
        <v>127</v>
      </c>
      <c r="F12" s="23" t="s">
        <v>39</v>
      </c>
      <c r="G12" s="25">
        <v>0.1666</v>
      </c>
      <c r="H12" s="26">
        <v>5.5</v>
      </c>
      <c r="I12" s="26">
        <f>G12*H12</f>
        <v>0.9163</v>
      </c>
      <c r="J12" s="15">
        <v>1</v>
      </c>
      <c r="K12" s="23" t="s">
        <v>40</v>
      </c>
      <c r="L12" s="71">
        <v>1</v>
      </c>
      <c r="M12" s="23" t="s">
        <v>41</v>
      </c>
      <c r="N12" s="23">
        <v>0.02</v>
      </c>
      <c r="O12" s="72">
        <f>L12*N12</f>
        <v>0.02</v>
      </c>
    </row>
    <row r="13" spans="1:15">
      <c r="A13" s="15">
        <v>2</v>
      </c>
      <c r="B13" s="15" t="s">
        <v>42</v>
      </c>
      <c r="C13" s="24">
        <f>I22</f>
        <v>0</v>
      </c>
      <c r="D13" s="15">
        <v>2</v>
      </c>
      <c r="E13" s="14"/>
      <c r="F13" s="14"/>
      <c r="G13" s="14"/>
      <c r="H13" s="27"/>
      <c r="I13" s="27"/>
      <c r="J13" s="15">
        <v>2</v>
      </c>
      <c r="K13" s="23" t="s">
        <v>43</v>
      </c>
      <c r="L13" s="73"/>
      <c r="M13" s="15"/>
      <c r="N13" s="15"/>
      <c r="O13" s="73"/>
    </row>
    <row r="14" spans="1:15">
      <c r="A14" s="15">
        <v>3</v>
      </c>
      <c r="B14" s="15" t="s">
        <v>44</v>
      </c>
      <c r="C14" s="24">
        <f>O22</f>
        <v>0.02</v>
      </c>
      <c r="D14" s="15">
        <v>3</v>
      </c>
      <c r="E14" s="14"/>
      <c r="F14" s="14"/>
      <c r="G14" s="14"/>
      <c r="H14" s="28"/>
      <c r="I14" s="28"/>
      <c r="J14" s="15">
        <v>3</v>
      </c>
      <c r="K14" s="15" t="s">
        <v>45</v>
      </c>
      <c r="L14" s="73"/>
      <c r="M14" s="15"/>
      <c r="N14" s="15"/>
      <c r="O14" s="73"/>
    </row>
    <row r="15" spans="1:15">
      <c r="A15" s="15">
        <v>4</v>
      </c>
      <c r="B15" s="23" t="s">
        <v>46</v>
      </c>
      <c r="C15" s="24">
        <f>I26</f>
        <v>0.56</v>
      </c>
      <c r="D15" s="15">
        <v>4</v>
      </c>
      <c r="E15" s="14"/>
      <c r="F15" s="14"/>
      <c r="G15" s="14"/>
      <c r="H15" s="28"/>
      <c r="I15" s="28"/>
      <c r="J15" s="15">
        <v>4</v>
      </c>
      <c r="K15" s="15" t="s">
        <v>47</v>
      </c>
      <c r="L15" s="73"/>
      <c r="M15" s="15"/>
      <c r="N15" s="15"/>
      <c r="O15" s="73"/>
    </row>
    <row r="16" spans="1:15">
      <c r="A16" s="15">
        <v>5</v>
      </c>
      <c r="B16" s="15" t="s">
        <v>48</v>
      </c>
      <c r="C16" s="24">
        <f>I34</f>
        <v>0.2</v>
      </c>
      <c r="D16" s="15">
        <v>5</v>
      </c>
      <c r="E16" s="14"/>
      <c r="F16" s="14"/>
      <c r="G16" s="14"/>
      <c r="H16" s="28"/>
      <c r="I16" s="28"/>
      <c r="J16" s="15">
        <v>5</v>
      </c>
      <c r="K16" s="23" t="s">
        <v>49</v>
      </c>
      <c r="L16" s="73"/>
      <c r="M16" s="15"/>
      <c r="N16" s="15"/>
      <c r="O16" s="73"/>
    </row>
    <row r="17" spans="1:15">
      <c r="A17" s="15">
        <v>6</v>
      </c>
      <c r="B17" s="15" t="s">
        <v>50</v>
      </c>
      <c r="C17" s="24">
        <f>N34</f>
        <v>0.02</v>
      </c>
      <c r="D17" s="14"/>
      <c r="E17" s="11" t="s">
        <v>51</v>
      </c>
      <c r="F17" s="12"/>
      <c r="G17" s="12"/>
      <c r="H17" s="12"/>
      <c r="I17" s="13"/>
      <c r="J17" s="15">
        <v>6</v>
      </c>
      <c r="K17" s="15"/>
      <c r="L17" s="28"/>
      <c r="M17" s="14"/>
      <c r="N17" s="14"/>
      <c r="O17" s="28"/>
    </row>
    <row r="18" spans="1:15">
      <c r="A18" s="15">
        <v>7</v>
      </c>
      <c r="B18" s="15"/>
      <c r="C18" s="29"/>
      <c r="D18" s="14"/>
      <c r="E18" s="15" t="s">
        <v>30</v>
      </c>
      <c r="F18" s="15" t="s">
        <v>31</v>
      </c>
      <c r="G18" s="15" t="s">
        <v>32</v>
      </c>
      <c r="H18" s="15" t="s">
        <v>33</v>
      </c>
      <c r="I18" s="15" t="s">
        <v>27</v>
      </c>
      <c r="J18" s="15">
        <v>7</v>
      </c>
      <c r="K18" s="15"/>
      <c r="L18" s="28"/>
      <c r="M18" s="14"/>
      <c r="N18" s="14"/>
      <c r="O18" s="28"/>
    </row>
    <row r="19" spans="1:15">
      <c r="A19" s="15">
        <v>8</v>
      </c>
      <c r="B19" s="23" t="s">
        <v>52</v>
      </c>
      <c r="C19" s="30">
        <f>C12+C13+C14+C15+C16+C17</f>
        <v>1.7163</v>
      </c>
      <c r="D19" s="15">
        <v>1</v>
      </c>
      <c r="E19" s="23"/>
      <c r="F19" s="23"/>
      <c r="G19" s="25"/>
      <c r="H19" s="31"/>
      <c r="I19" s="26"/>
      <c r="J19" s="15">
        <v>8</v>
      </c>
      <c r="K19" s="15"/>
      <c r="L19" s="28"/>
      <c r="M19" s="14"/>
      <c r="N19" s="14"/>
      <c r="O19" s="28"/>
    </row>
    <row r="20" spans="1:15">
      <c r="A20" s="15">
        <v>9</v>
      </c>
      <c r="B20" s="15" t="s">
        <v>55</v>
      </c>
      <c r="C20" s="29"/>
      <c r="D20" s="15">
        <v>2</v>
      </c>
      <c r="E20" s="32"/>
      <c r="F20" s="14"/>
      <c r="G20" s="14"/>
      <c r="H20" s="28"/>
      <c r="I20" s="28"/>
      <c r="J20" s="15">
        <v>9</v>
      </c>
      <c r="K20" s="15"/>
      <c r="L20" s="28"/>
      <c r="M20" s="14"/>
      <c r="N20" s="14"/>
      <c r="O20" s="28"/>
    </row>
    <row r="21" spans="1:15">
      <c r="A21" s="15">
        <v>10</v>
      </c>
      <c r="B21" s="15" t="s">
        <v>58</v>
      </c>
      <c r="C21" s="33">
        <v>0.03</v>
      </c>
      <c r="D21" s="15">
        <v>3</v>
      </c>
      <c r="E21" s="14"/>
      <c r="F21" s="14"/>
      <c r="G21" s="14"/>
      <c r="H21" s="28"/>
      <c r="I21" s="28"/>
      <c r="J21" s="15">
        <v>10</v>
      </c>
      <c r="K21" s="15"/>
      <c r="L21" s="28"/>
      <c r="M21" s="14"/>
      <c r="N21" s="14"/>
      <c r="O21" s="28"/>
    </row>
    <row r="22" spans="1:15">
      <c r="A22" s="15">
        <v>11</v>
      </c>
      <c r="B22" s="23" t="s">
        <v>59</v>
      </c>
      <c r="C22" s="33">
        <f>C19*3%</f>
        <v>0.051489</v>
      </c>
      <c r="D22" s="14"/>
      <c r="E22" s="23" t="s">
        <v>60</v>
      </c>
      <c r="F22" s="14"/>
      <c r="G22" s="14"/>
      <c r="H22" s="28"/>
      <c r="I22" s="74">
        <f>I19+I20+I21</f>
        <v>0</v>
      </c>
      <c r="J22" s="14"/>
      <c r="K22" s="15" t="s">
        <v>61</v>
      </c>
      <c r="L22" s="28"/>
      <c r="M22" s="14"/>
      <c r="N22" s="14"/>
      <c r="O22" s="74">
        <f>O12</f>
        <v>0.02</v>
      </c>
    </row>
    <row r="23" spans="1:15">
      <c r="A23" s="15">
        <v>12</v>
      </c>
      <c r="B23" s="18" t="s">
        <v>62</v>
      </c>
      <c r="C23" s="33">
        <f>C19*3%</f>
        <v>0.051489</v>
      </c>
      <c r="D23" s="18" t="s">
        <v>19</v>
      </c>
      <c r="E23" s="34" t="s">
        <v>63</v>
      </c>
      <c r="F23" s="17"/>
      <c r="G23" s="17"/>
      <c r="H23" s="17"/>
      <c r="I23" s="22"/>
      <c r="J23" s="18" t="s">
        <v>19</v>
      </c>
      <c r="K23" s="21" t="s">
        <v>64</v>
      </c>
      <c r="L23" s="12"/>
      <c r="M23" s="12"/>
      <c r="N23" s="12"/>
      <c r="O23" s="13"/>
    </row>
    <row r="24" spans="1:15">
      <c r="A24" s="15">
        <v>13</v>
      </c>
      <c r="B24" s="35"/>
      <c r="C24" s="36"/>
      <c r="D24" s="37"/>
      <c r="E24" s="38" t="s">
        <v>65</v>
      </c>
      <c r="F24" s="39" t="s">
        <v>66</v>
      </c>
      <c r="G24" s="18" t="s">
        <v>67</v>
      </c>
      <c r="H24" s="18" t="s">
        <v>68</v>
      </c>
      <c r="I24" s="18" t="s">
        <v>27</v>
      </c>
      <c r="J24" s="37"/>
      <c r="K24" s="38" t="s">
        <v>69</v>
      </c>
      <c r="L24" s="18" t="s">
        <v>33</v>
      </c>
      <c r="M24" s="18" t="s">
        <v>70</v>
      </c>
      <c r="N24" s="18" t="s">
        <v>27</v>
      </c>
      <c r="O24" s="18" t="s">
        <v>71</v>
      </c>
    </row>
    <row r="25" spans="1:15">
      <c r="A25" s="15">
        <v>14</v>
      </c>
      <c r="B25" s="35"/>
      <c r="C25" s="36"/>
      <c r="D25" s="16"/>
      <c r="E25" s="16"/>
      <c r="F25" s="40" t="s">
        <v>72</v>
      </c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5">
        <v>15</v>
      </c>
      <c r="B26" s="23" t="s">
        <v>73</v>
      </c>
      <c r="C26" s="30">
        <f>C19+C20+C21+C22+C23</f>
        <v>1.849278</v>
      </c>
      <c r="D26" s="15">
        <v>1</v>
      </c>
      <c r="E26" s="23" t="s">
        <v>74</v>
      </c>
      <c r="F26" s="14"/>
      <c r="G26" s="14"/>
      <c r="H26" s="14"/>
      <c r="I26" s="75">
        <f>I27+I28+I29+I30</f>
        <v>0.56</v>
      </c>
      <c r="J26" s="15">
        <v>1</v>
      </c>
      <c r="K26" s="23" t="s">
        <v>123</v>
      </c>
      <c r="L26" s="31">
        <v>1000</v>
      </c>
      <c r="M26" s="25">
        <v>50000</v>
      </c>
      <c r="N26" s="76">
        <f>L26/M26</f>
        <v>0.02</v>
      </c>
      <c r="O26" s="14"/>
    </row>
    <row r="27" spans="1:15">
      <c r="A27" s="15">
        <v>16</v>
      </c>
      <c r="B27" s="23" t="s">
        <v>76</v>
      </c>
      <c r="C27" s="33">
        <f>C26*5%</f>
        <v>0.0924639</v>
      </c>
      <c r="D27" s="41" t="s">
        <v>77</v>
      </c>
      <c r="E27" s="42" t="s">
        <v>78</v>
      </c>
      <c r="F27" s="25">
        <v>25</v>
      </c>
      <c r="G27" s="25"/>
      <c r="H27" s="25">
        <v>0.02</v>
      </c>
      <c r="I27" s="31">
        <f t="shared" ref="I27:I29" si="0">F27*H27</f>
        <v>0.5</v>
      </c>
      <c r="J27" s="15">
        <v>2</v>
      </c>
      <c r="K27" s="23"/>
      <c r="L27" s="77"/>
      <c r="M27" s="25"/>
      <c r="N27" s="76"/>
      <c r="O27" s="14"/>
    </row>
    <row r="28" spans="1:15">
      <c r="A28" s="15">
        <v>17</v>
      </c>
      <c r="B28" s="23" t="s">
        <v>80</v>
      </c>
      <c r="C28" s="30">
        <f>C26+C27</f>
        <v>1.9417419</v>
      </c>
      <c r="D28" s="43"/>
      <c r="E28" s="23" t="s">
        <v>94</v>
      </c>
      <c r="F28" s="25">
        <v>15</v>
      </c>
      <c r="G28" s="25"/>
      <c r="H28" s="25">
        <v>0.002</v>
      </c>
      <c r="I28" s="31">
        <f t="shared" si="0"/>
        <v>0.03</v>
      </c>
      <c r="J28" s="15">
        <v>3</v>
      </c>
      <c r="K28" s="23"/>
      <c r="L28" s="31"/>
      <c r="M28" s="25"/>
      <c r="N28" s="76"/>
      <c r="O28" s="14"/>
    </row>
    <row r="29" spans="1:15">
      <c r="A29" s="15">
        <v>18</v>
      </c>
      <c r="B29" s="23" t="s">
        <v>83</v>
      </c>
      <c r="C29" s="29">
        <f>C28*0.13</f>
        <v>0.252426447</v>
      </c>
      <c r="D29" s="43"/>
      <c r="E29" s="15" t="s">
        <v>95</v>
      </c>
      <c r="F29" s="14">
        <v>15</v>
      </c>
      <c r="G29" s="14"/>
      <c r="H29" s="14">
        <v>0.002</v>
      </c>
      <c r="I29" s="31">
        <f t="shared" si="0"/>
        <v>0.03</v>
      </c>
      <c r="J29" s="15">
        <v>4</v>
      </c>
      <c r="K29" s="23"/>
      <c r="L29" s="28"/>
      <c r="M29" s="14"/>
      <c r="N29" s="28"/>
      <c r="O29" s="14"/>
    </row>
    <row r="30" spans="1:15">
      <c r="A30" s="15">
        <v>19</v>
      </c>
      <c r="B30" s="15" t="s">
        <v>25</v>
      </c>
      <c r="C30" s="24">
        <f>C28+C29</f>
        <v>2.194168347</v>
      </c>
      <c r="D30" s="44"/>
      <c r="E30" s="15"/>
      <c r="F30" s="14"/>
      <c r="G30" s="14"/>
      <c r="H30" s="14"/>
      <c r="I30" s="28"/>
      <c r="J30" s="14"/>
      <c r="K30" s="15"/>
      <c r="L30" s="28"/>
      <c r="M30" s="14"/>
      <c r="N30" s="28"/>
      <c r="O30" s="14"/>
    </row>
    <row r="31" spans="1:15">
      <c r="A31" s="45"/>
      <c r="B31" s="35"/>
      <c r="C31" s="28"/>
      <c r="D31" s="15">
        <v>2</v>
      </c>
      <c r="E31" s="15" t="s">
        <v>48</v>
      </c>
      <c r="F31" s="25">
        <v>10</v>
      </c>
      <c r="G31" s="25"/>
      <c r="H31" s="25">
        <v>0.02</v>
      </c>
      <c r="I31" s="31">
        <f>F31*H31</f>
        <v>0.2</v>
      </c>
      <c r="J31" s="14"/>
      <c r="K31" s="15"/>
      <c r="L31" s="28"/>
      <c r="M31" s="14"/>
      <c r="N31" s="28"/>
      <c r="O31" s="14"/>
    </row>
    <row r="32" spans="1:15">
      <c r="A32" s="45"/>
      <c r="B32" s="35"/>
      <c r="C32" s="28"/>
      <c r="D32" s="15">
        <v>3</v>
      </c>
      <c r="E32" s="14"/>
      <c r="F32" s="14"/>
      <c r="G32" s="14"/>
      <c r="H32" s="14"/>
      <c r="I32" s="28"/>
      <c r="J32" s="14"/>
      <c r="K32" s="15"/>
      <c r="L32" s="28"/>
      <c r="M32" s="14"/>
      <c r="N32" s="28"/>
      <c r="O32" s="14"/>
    </row>
    <row r="33" spans="1:15">
      <c r="A33" s="45"/>
      <c r="B33" s="35"/>
      <c r="C33" s="28"/>
      <c r="D33" s="15"/>
      <c r="E33" s="14"/>
      <c r="F33" s="14"/>
      <c r="G33" s="14"/>
      <c r="H33" s="14"/>
      <c r="I33" s="28"/>
      <c r="J33" s="14"/>
      <c r="K33" s="15"/>
      <c r="L33" s="28"/>
      <c r="M33" s="14"/>
      <c r="N33" s="28"/>
      <c r="O33" s="14"/>
    </row>
    <row r="34" spans="1:15">
      <c r="A34" s="14"/>
      <c r="B34" s="15"/>
      <c r="C34" s="14"/>
      <c r="D34" s="14"/>
      <c r="E34" s="23" t="s">
        <v>60</v>
      </c>
      <c r="F34" s="14"/>
      <c r="G34" s="14"/>
      <c r="H34" s="14"/>
      <c r="I34" s="74">
        <f>I31</f>
        <v>0.2</v>
      </c>
      <c r="J34" s="14"/>
      <c r="K34" s="23" t="s">
        <v>60</v>
      </c>
      <c r="L34" s="28"/>
      <c r="M34" s="14"/>
      <c r="N34" s="74">
        <f>N26+N27+N28+N29+N30+N31+N32+N33</f>
        <v>0.02</v>
      </c>
      <c r="O34" s="14"/>
    </row>
    <row r="35" spans="1:15">
      <c r="A35" s="46" t="s">
        <v>86</v>
      </c>
      <c r="B35" s="47"/>
      <c r="C35" s="46"/>
      <c r="D35" s="46"/>
      <c r="E35" s="46"/>
      <c r="F35" s="46"/>
      <c r="G35" s="46"/>
      <c r="H35" s="46"/>
      <c r="I35" s="46"/>
      <c r="J35" s="46"/>
      <c r="K35" s="78"/>
      <c r="L35" s="79"/>
      <c r="M35" s="79"/>
      <c r="N35" s="79"/>
      <c r="O35" s="79"/>
    </row>
    <row r="36" spans="1:15">
      <c r="A36" s="48" t="s">
        <v>87</v>
      </c>
      <c r="B36" s="47"/>
      <c r="C36" s="46"/>
      <c r="D36" s="46"/>
      <c r="E36" s="46"/>
      <c r="F36" s="46"/>
      <c r="G36" s="46"/>
      <c r="H36" s="49"/>
      <c r="I36" s="46"/>
      <c r="J36" s="46"/>
      <c r="K36" s="78"/>
      <c r="L36" s="79"/>
      <c r="M36" s="79"/>
      <c r="N36" s="79"/>
      <c r="O36" s="79"/>
    </row>
    <row r="37" spans="1:15">
      <c r="A37" s="48" t="s">
        <v>88</v>
      </c>
      <c r="B37" s="47"/>
      <c r="C37" s="46"/>
      <c r="D37" s="46"/>
      <c r="E37" s="46"/>
      <c r="F37" s="46"/>
      <c r="G37" s="46"/>
      <c r="H37" s="46"/>
      <c r="I37" s="46"/>
      <c r="J37" s="46"/>
      <c r="K37" s="78"/>
      <c r="L37" s="79"/>
      <c r="M37" s="79"/>
      <c r="N37" s="79"/>
      <c r="O37" s="79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扶手手轮弹簧</vt:lpstr>
      <vt:lpstr>SHT0012062</vt:lpstr>
      <vt:lpstr>SHT0012049</vt:lpstr>
      <vt:lpstr>SHT0012110</vt:lpstr>
      <vt:lpstr>卡箍</vt:lpstr>
      <vt:lpstr>SHT0012034</vt:lpstr>
      <vt:lpstr>SHT0012112</vt:lpstr>
      <vt:lpstr>SLT0010335</vt:lpstr>
      <vt:lpstr>SLT0010437</vt:lpstr>
      <vt:lpstr>SLT0010438</vt:lpstr>
      <vt:lpstr>SLT0010439</vt:lpstr>
      <vt:lpstr>SLT0010355</vt:lpstr>
      <vt:lpstr>SLT0010397</vt:lpstr>
      <vt:lpstr>SLT0010472</vt:lpstr>
      <vt:lpstr>SLT0010415</vt:lpstr>
      <vt:lpstr>SLT0010416</vt:lpstr>
      <vt:lpstr>BSP0010016</vt:lpstr>
      <vt:lpstr>BSP0010035</vt:lpstr>
      <vt:lpstr>SHT0013320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像我这样的少年。</cp:lastModifiedBy>
  <dcterms:created xsi:type="dcterms:W3CDTF">2021-11-09T06:49:00Z</dcterms:created>
  <dcterms:modified xsi:type="dcterms:W3CDTF">2021-12-16T02:02:56Z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378E16DA442A430EAAA857440FBD32B5</vt:lpwstr>
  </property>
  <property fmtid="{D5CDD505-2E9C-101B-9397-08002B2CF9AE}" pid="3" name="KSOProductBuildVer">
    <vt:lpwstr>2052-11.1.0.11115</vt:lpwstr>
  </property>
</Properties>
</file>