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-12" yWindow="-12" windowWidth="10536" windowHeight="6744" activeTab="1"/>
  </bookViews>
  <sheets>
    <sheet name="资产负债表 " sheetId="15" r:id="rId1"/>
    <sheet name="利润表" sheetId="5" r:id="rId2"/>
    <sheet name="现金流量表" sheetId="16" state="hidden" r:id="rId3"/>
    <sheet name="Sheet5" sheetId="24" state="hidden" r:id="rId4"/>
    <sheet name="Sheet1" sheetId="19" state="hidden" r:id="rId5"/>
    <sheet name="Sheet2" sheetId="20" state="hidden" r:id="rId6"/>
    <sheet name="Sheet3" sheetId="21" state="hidden" r:id="rId7"/>
  </sheets>
  <definedNames>
    <definedName name="_xlnm.Print_Area" localSheetId="2">现金流量表!$A$1:$D$69</definedName>
    <definedName name="_xlnm.Print_Area" localSheetId="0">'资产负债表 '!$A$1:$H$37</definedName>
    <definedName name="销售出库序时簿" localSheetId="0">#REF!</definedName>
  </definedNames>
  <calcPr calcId="125725" fullPrecision="0"/>
</workbook>
</file>

<file path=xl/calcChain.xml><?xml version="1.0" encoding="utf-8"?>
<calcChain xmlns="http://schemas.openxmlformats.org/spreadsheetml/2006/main">
  <c r="D35" i="5"/>
  <c r="D37"/>
  <c r="I36" i="15"/>
  <c r="I35"/>
  <c r="C35" i="5"/>
  <c r="C37" s="1"/>
  <c r="C25"/>
  <c r="C6"/>
  <c r="G16" i="15"/>
  <c r="G23" s="1"/>
  <c r="G35"/>
  <c r="C7" i="5"/>
  <c r="C8"/>
  <c r="C9"/>
  <c r="C10"/>
  <c r="C11"/>
  <c r="C12"/>
  <c r="C13"/>
  <c r="C14"/>
  <c r="C15"/>
  <c r="C16"/>
  <c r="C17"/>
  <c r="C18"/>
  <c r="C19"/>
  <c r="C20"/>
  <c r="C21"/>
  <c r="C22"/>
  <c r="C23"/>
  <c r="C24"/>
  <c r="C26"/>
  <c r="C27"/>
  <c r="C28"/>
  <c r="C29"/>
  <c r="C30"/>
  <c r="C31"/>
  <c r="C32"/>
  <c r="C33"/>
  <c r="C34"/>
  <c r="C36"/>
  <c r="C5"/>
  <c r="J66" i="21"/>
  <c r="I63"/>
  <c r="L36"/>
  <c r="I36"/>
  <c r="K36" s="1"/>
  <c r="F36"/>
  <c r="C36"/>
  <c r="E36" s="1"/>
  <c r="L35"/>
  <c r="I35"/>
  <c r="K35" s="1"/>
  <c r="F35"/>
  <c r="E35"/>
  <c r="C35"/>
  <c r="L34"/>
  <c r="I34"/>
  <c r="K34" s="1"/>
  <c r="F34"/>
  <c r="E34"/>
  <c r="L33"/>
  <c r="I33"/>
  <c r="K33" s="1"/>
  <c r="F33"/>
  <c r="C33"/>
  <c r="E33" s="1"/>
  <c r="L32"/>
  <c r="K32"/>
  <c r="F32"/>
  <c r="E32"/>
  <c r="L31"/>
  <c r="I31"/>
  <c r="K31" s="1"/>
  <c r="F31"/>
  <c r="C31"/>
  <c r="E31" s="1"/>
  <c r="L30"/>
  <c r="K30"/>
  <c r="F30"/>
  <c r="E30"/>
  <c r="L29"/>
  <c r="K29"/>
  <c r="F29"/>
  <c r="C29"/>
  <c r="E29" s="1"/>
  <c r="L28"/>
  <c r="K28"/>
  <c r="F28"/>
  <c r="E28"/>
  <c r="L27"/>
  <c r="K27"/>
  <c r="F27"/>
  <c r="C27"/>
  <c r="E27" s="1"/>
  <c r="L26"/>
  <c r="K26"/>
  <c r="F26"/>
  <c r="E26"/>
  <c r="C26"/>
  <c r="L25"/>
  <c r="K25"/>
  <c r="F25"/>
  <c r="E25"/>
  <c r="L24"/>
  <c r="K24"/>
  <c r="F24"/>
  <c r="E24"/>
  <c r="L23"/>
  <c r="I23"/>
  <c r="K23" s="1"/>
  <c r="F23"/>
  <c r="E23"/>
  <c r="L22"/>
  <c r="I22"/>
  <c r="K22" s="1"/>
  <c r="F22"/>
  <c r="E22"/>
  <c r="L21"/>
  <c r="K21"/>
  <c r="F21"/>
  <c r="E21"/>
  <c r="L20"/>
  <c r="K20"/>
  <c r="F20"/>
  <c r="C20"/>
  <c r="E20" s="1"/>
  <c r="L19"/>
  <c r="K19"/>
  <c r="I19"/>
  <c r="F19"/>
  <c r="E19"/>
  <c r="L18"/>
  <c r="I18"/>
  <c r="K18" s="1"/>
  <c r="F18"/>
  <c r="E18"/>
  <c r="L17"/>
  <c r="K17"/>
  <c r="F17"/>
  <c r="E17"/>
  <c r="L16"/>
  <c r="I16"/>
  <c r="K16" s="1"/>
  <c r="F16"/>
  <c r="E16"/>
  <c r="L15"/>
  <c r="K15"/>
  <c r="F15"/>
  <c r="E15"/>
  <c r="L14"/>
  <c r="I14"/>
  <c r="K14" s="1"/>
  <c r="F14"/>
  <c r="E14"/>
  <c r="C14"/>
  <c r="L13"/>
  <c r="K13"/>
  <c r="F13"/>
  <c r="C13"/>
  <c r="E13" s="1"/>
  <c r="L12"/>
  <c r="K12"/>
  <c r="F12"/>
  <c r="E12"/>
  <c r="L11"/>
  <c r="I11"/>
  <c r="K11" s="1"/>
  <c r="F11"/>
  <c r="E11"/>
  <c r="L10"/>
  <c r="I10"/>
  <c r="K10" s="1"/>
  <c r="F10"/>
  <c r="E10"/>
  <c r="C10"/>
  <c r="L9"/>
  <c r="I9"/>
  <c r="K9" s="1"/>
  <c r="F9"/>
  <c r="C9"/>
  <c r="E9" s="1"/>
  <c r="L8"/>
  <c r="I8"/>
  <c r="K8" s="1"/>
  <c r="F8"/>
  <c r="E8"/>
  <c r="C8"/>
  <c r="L7"/>
  <c r="I7"/>
  <c r="K7" s="1"/>
  <c r="F7"/>
  <c r="E7"/>
  <c r="L6"/>
  <c r="I6"/>
  <c r="K6" s="1"/>
  <c r="F6"/>
  <c r="C6"/>
  <c r="E6" s="1"/>
  <c r="H66" i="19"/>
  <c r="G63"/>
  <c r="I34"/>
  <c r="I18"/>
  <c r="C35" i="24"/>
  <c r="G33"/>
  <c r="C33"/>
  <c r="G31"/>
  <c r="C31"/>
  <c r="C29"/>
  <c r="C27"/>
  <c r="C26"/>
  <c r="G23"/>
  <c r="G22"/>
  <c r="C20"/>
  <c r="C36" s="1"/>
  <c r="G19"/>
  <c r="G18"/>
  <c r="G16"/>
  <c r="G14"/>
  <c r="C14"/>
  <c r="C17" s="1"/>
  <c r="C13"/>
  <c r="G11"/>
  <c r="G10"/>
  <c r="C10"/>
  <c r="G9"/>
  <c r="C9"/>
  <c r="G8"/>
  <c r="C8"/>
  <c r="G7"/>
  <c r="G6"/>
  <c r="C6"/>
  <c r="E8" i="16"/>
  <c r="I42" i="19" l="1"/>
  <c r="G34" i="24"/>
  <c r="I34" s="1"/>
  <c r="G36" i="15"/>
  <c r="G35" i="24" l="1"/>
  <c r="G36" s="1"/>
</calcChain>
</file>

<file path=xl/sharedStrings.xml><?xml version="1.0" encoding="utf-8"?>
<sst xmlns="http://schemas.openxmlformats.org/spreadsheetml/2006/main" count="478" uniqueCount="181">
  <si>
    <t>资产负债表</t>
  </si>
  <si>
    <t xml:space="preserve"> 编制单位：湖南光华荣昌汽车部件有限公司</t>
  </si>
  <si>
    <t>金额单位:元</t>
  </si>
  <si>
    <t>资        产</t>
  </si>
  <si>
    <t>行次</t>
  </si>
  <si>
    <t>期末余额</t>
  </si>
  <si>
    <t>年初余额</t>
  </si>
  <si>
    <t>负债和所有者权益</t>
  </si>
  <si>
    <t>流动资产：</t>
  </si>
  <si>
    <t xml:space="preserve">  </t>
  </si>
  <si>
    <t xml:space="preserve">流动负债：              </t>
  </si>
  <si>
    <t xml:space="preserve">    货币资金</t>
  </si>
  <si>
    <t xml:space="preserve">    短期借款</t>
  </si>
  <si>
    <t xml:space="preserve">    短期投资</t>
  </si>
  <si>
    <t xml:space="preserve">    应付票据              </t>
  </si>
  <si>
    <t xml:space="preserve">    应收票据</t>
  </si>
  <si>
    <t xml:space="preserve">    应付账款              </t>
  </si>
  <si>
    <t xml:space="preserve">    应收账款</t>
  </si>
  <si>
    <t xml:space="preserve">    预收账款</t>
  </si>
  <si>
    <t xml:space="preserve">    预付账款</t>
  </si>
  <si>
    <t xml:space="preserve">    应付职工薪酬          </t>
  </si>
  <si>
    <t xml:space="preserve">    应收股利</t>
  </si>
  <si>
    <t xml:space="preserve">    应交税费            </t>
  </si>
  <si>
    <t xml:space="preserve">    应收利息</t>
  </si>
  <si>
    <t xml:space="preserve">    预计负债</t>
  </si>
  <si>
    <t xml:space="preserve">    其他应收款</t>
  </si>
  <si>
    <t xml:space="preserve">    应付利润          </t>
  </si>
  <si>
    <t xml:space="preserve">    存货</t>
  </si>
  <si>
    <t xml:space="preserve">    其他应付款           </t>
  </si>
  <si>
    <t xml:space="preserve">       其中：原材料</t>
  </si>
  <si>
    <t xml:space="preserve">    其他流动负债</t>
  </si>
  <si>
    <t xml:space="preserve">            自制半成品</t>
  </si>
  <si>
    <t xml:space="preserve">     流动负债合计</t>
  </si>
  <si>
    <t xml:space="preserve">             库存商品</t>
  </si>
  <si>
    <t>非流动负债：</t>
  </si>
  <si>
    <t xml:space="preserve">             发出商品</t>
  </si>
  <si>
    <t xml:space="preserve">    长期借款</t>
  </si>
  <si>
    <t xml:space="preserve">    其他流动资产</t>
  </si>
  <si>
    <t xml:space="preserve">    长期应付款</t>
  </si>
  <si>
    <t xml:space="preserve">     流动资产合计</t>
  </si>
  <si>
    <t xml:space="preserve">    递延收益</t>
  </si>
  <si>
    <t>非流动资产：</t>
  </si>
  <si>
    <t xml:space="preserve">    其他非流动负债</t>
  </si>
  <si>
    <t xml:space="preserve">    长期债劵投资</t>
  </si>
  <si>
    <t xml:space="preserve">     非流动负债合计</t>
  </si>
  <si>
    <t xml:space="preserve">    长期股权投资</t>
  </si>
  <si>
    <t xml:space="preserve">      负债合计</t>
  </si>
  <si>
    <t xml:space="preserve">    固定资产原价</t>
  </si>
  <si>
    <t xml:space="preserve">      减：累计折旧</t>
  </si>
  <si>
    <t xml:space="preserve">    固定资产账面价值</t>
  </si>
  <si>
    <t xml:space="preserve">    在建工程</t>
  </si>
  <si>
    <t xml:space="preserve">    工程物资</t>
  </si>
  <si>
    <t xml:space="preserve">    固定资产清理</t>
  </si>
  <si>
    <t xml:space="preserve">    生产性生物资产</t>
  </si>
  <si>
    <t>所有者权益（或股东权益）</t>
  </si>
  <si>
    <t xml:space="preserve">    无形资产</t>
  </si>
  <si>
    <t xml:space="preserve">    实收资本（或股本）</t>
  </si>
  <si>
    <t xml:space="preserve">    开发支出</t>
  </si>
  <si>
    <t xml:space="preserve">    资本公积</t>
  </si>
  <si>
    <t xml:space="preserve">    长期待摊费用</t>
  </si>
  <si>
    <t xml:space="preserve">    盈余公积</t>
  </si>
  <si>
    <t xml:space="preserve">    其他非流动资产</t>
  </si>
  <si>
    <t xml:space="preserve">    未分配利润</t>
  </si>
  <si>
    <t xml:space="preserve">     非流动资产合计</t>
  </si>
  <si>
    <t xml:space="preserve">     所有者权益（或股东权益）合计</t>
  </si>
  <si>
    <t xml:space="preserve">       资产总计</t>
  </si>
  <si>
    <t xml:space="preserve">      负债和所有者权益（或股东权益）总计</t>
  </si>
  <si>
    <t>单位负责人：                财务负责人：                    审核：                       制表人：</t>
  </si>
  <si>
    <t>利润表</t>
  </si>
  <si>
    <t>编制单位：湖南光华荣昌汽车部件有限公司</t>
  </si>
  <si>
    <t xml:space="preserve"> 单位：元</t>
  </si>
  <si>
    <t xml:space="preserve">                项    目</t>
  </si>
  <si>
    <t>本年累计金额</t>
  </si>
  <si>
    <t>本月金额</t>
  </si>
  <si>
    <t xml:space="preserve">一、营业收入                          </t>
  </si>
  <si>
    <t xml:space="preserve">    减：营业成本                        </t>
  </si>
  <si>
    <t xml:space="preserve">        营业税金及附加                </t>
  </si>
  <si>
    <t xml:space="preserve">          其中：消费税</t>
  </si>
  <si>
    <t xml:space="preserve">                营业税</t>
  </si>
  <si>
    <t xml:space="preserve">                城市维护建设税</t>
  </si>
  <si>
    <t xml:space="preserve">                资源税</t>
  </si>
  <si>
    <t xml:space="preserve">                土地增值税</t>
  </si>
  <si>
    <t xml:space="preserve">                城镇土地使用税、房产税、车船税、印花税</t>
  </si>
  <si>
    <t xml:space="preserve">                教育费附加、矿船资源补偿费、排污费</t>
  </si>
  <si>
    <t xml:space="preserve">        销售费用</t>
  </si>
  <si>
    <t xml:space="preserve">          其中：商品维修费</t>
  </si>
  <si>
    <t xml:space="preserve">                 广告费和业务宣传费</t>
  </si>
  <si>
    <t xml:space="preserve">        管理费用</t>
  </si>
  <si>
    <t xml:space="preserve">          其中：开办费</t>
  </si>
  <si>
    <t xml:space="preserve">                业务招待费</t>
  </si>
  <si>
    <t xml:space="preserve">        研发费用</t>
  </si>
  <si>
    <t xml:space="preserve">        财务费用</t>
  </si>
  <si>
    <t xml:space="preserve">          其中：利息费用（收入以“-”号填列）</t>
  </si>
  <si>
    <t xml:space="preserve">加：投资收益（损失以“－”号填列）    </t>
  </si>
  <si>
    <t xml:space="preserve">二、营业利润（亏损以“－”号填列）        </t>
  </si>
  <si>
    <t xml:space="preserve">加：营业外收入                        </t>
  </si>
  <si>
    <t xml:space="preserve">      其中：政府补助</t>
  </si>
  <si>
    <t xml:space="preserve">减：营业外支出                        </t>
  </si>
  <si>
    <t xml:space="preserve">      其中：坏账损失</t>
  </si>
  <si>
    <t xml:space="preserve">            无法收回的长期债券投资损失</t>
  </si>
  <si>
    <t xml:space="preserve">            无法收回的长期股权投资损失</t>
  </si>
  <si>
    <t xml:space="preserve">            自然灾害等不可抗力因素造成的损失</t>
  </si>
  <si>
    <t xml:space="preserve">            税收滞纳金</t>
  </si>
  <si>
    <t>加：以前年度损益调整</t>
  </si>
  <si>
    <t xml:space="preserve">三、利润总额（亏损总额以“－”号填列）    </t>
  </si>
  <si>
    <t xml:space="preserve">减：所得税费用                            </t>
  </si>
  <si>
    <t xml:space="preserve">四、净利润（净亏损以“－”号填列）        </t>
  </si>
  <si>
    <t>现金流量表</t>
  </si>
  <si>
    <t>编制单位：湖南光华荣昌汽车部件有限公司                                 2021年2月                                单位：元</t>
  </si>
  <si>
    <t>项    目</t>
  </si>
  <si>
    <t>本期金额</t>
  </si>
  <si>
    <t>上期金额</t>
  </si>
  <si>
    <t>本年累计数</t>
  </si>
  <si>
    <t>一、经营活动产生的现金流量：</t>
  </si>
  <si>
    <t xml:space="preserve">    销售商品、提供劳务收到的现金</t>
  </si>
  <si>
    <t xml:space="preserve">    收到的税费返还</t>
  </si>
  <si>
    <t xml:space="preserve">    收到其他与经营活动有关的现金</t>
  </si>
  <si>
    <t>经营活动现金流入小计</t>
  </si>
  <si>
    <t xml:space="preserve">    购买商品、接受劳务支付的现金</t>
  </si>
  <si>
    <t xml:space="preserve">    支付给职工以及为职工支付的现金</t>
  </si>
  <si>
    <t xml:space="preserve">    支付的各项税费</t>
  </si>
  <si>
    <t xml:space="preserve">    支付其他与经营活动有关的现金</t>
  </si>
  <si>
    <t>经营活动现金流出小计</t>
  </si>
  <si>
    <t>经营活动产生的现金流量净额</t>
  </si>
  <si>
    <t>二、投资活动产生的现金流量：</t>
  </si>
  <si>
    <t xml:space="preserve">    收回投资收到的现金</t>
  </si>
  <si>
    <t xml:space="preserve">    取得投资收益收到的现金</t>
  </si>
  <si>
    <t xml:space="preserve">    处置固定资产、无形资产和其他长期资产收回的现金净额</t>
  </si>
  <si>
    <t xml:space="preserve">    处置子公司及其他营业单位收到的现金净额</t>
  </si>
  <si>
    <t xml:space="preserve">     收到其他与投资活动有关的现金</t>
  </si>
  <si>
    <t>投资活动现金流入小计</t>
  </si>
  <si>
    <t xml:space="preserve">    购建固定资产、无形资产和其他长期资产支付的现金</t>
  </si>
  <si>
    <t xml:space="preserve">    投资支付的现金</t>
  </si>
  <si>
    <t xml:space="preserve">    取得子公司及其他营业单位支付的现金净额</t>
  </si>
  <si>
    <t xml:space="preserve">    支付其他与投资活动有关的现金</t>
  </si>
  <si>
    <t>投资活动现金流出小计</t>
  </si>
  <si>
    <t>投资活动产生的现金流量净额</t>
  </si>
  <si>
    <t>三、筹资活动产生的现金流量：</t>
  </si>
  <si>
    <t xml:space="preserve">    吸收投资收到的现金</t>
  </si>
  <si>
    <t xml:space="preserve">    取得借款收到的现金</t>
  </si>
  <si>
    <t xml:space="preserve">    收到其他与筹资活动有关的现金</t>
  </si>
  <si>
    <t>筹资活动现金流入小计</t>
  </si>
  <si>
    <t xml:space="preserve">    偿还债务支付的现金</t>
  </si>
  <si>
    <t xml:space="preserve">    分配股利、利润或偿付利息支付的现金</t>
  </si>
  <si>
    <t xml:space="preserve">    支付其他与筹资活动有关的现金</t>
  </si>
  <si>
    <t>筹资活动现金流出小计</t>
  </si>
  <si>
    <t>筹资活动产生的现金流量净额</t>
  </si>
  <si>
    <t>四、汇率变动对现金及现金等价物的影响</t>
  </si>
  <si>
    <t>五、现金及现金等价物净增加额</t>
  </si>
  <si>
    <t>加：期初现金及现金等价物余额</t>
  </si>
  <si>
    <t>六、期末现金及现金等价物余额</t>
  </si>
  <si>
    <t>补    充    资    料</t>
  </si>
  <si>
    <t>1.将净利润调节为经营活动现金流量</t>
  </si>
  <si>
    <t xml:space="preserve">      净利润</t>
  </si>
  <si>
    <t xml:space="preserve">      加：资产减值准备</t>
  </si>
  <si>
    <t xml:space="preserve">      固定资产折旧、油气资产折耗、生产性生物资产折旧</t>
  </si>
  <si>
    <t xml:space="preserve">      无形资产摊销</t>
  </si>
  <si>
    <t xml:space="preserve">      长期待摊费用摊销</t>
  </si>
  <si>
    <t xml:space="preserve">      处置固定资产、无形资产和其他长期资产的损失(收益以"-"号填列)</t>
  </si>
  <si>
    <t xml:space="preserve">      固定资产报废损失(收益以"－"号填列)</t>
  </si>
  <si>
    <t xml:space="preserve">      允许价值变动损失(收益以"－"号填列)</t>
  </si>
  <si>
    <t xml:space="preserve">      财务费用(收益以"－"号填列)</t>
  </si>
  <si>
    <t xml:space="preserve">      投资损失(收益以"－"号填列)</t>
  </si>
  <si>
    <t xml:space="preserve">      递延所得税资产减少(收益以"－"号填列)</t>
  </si>
  <si>
    <t xml:space="preserve">      递延所得税负债增加(减少以"－"号填列)</t>
  </si>
  <si>
    <t xml:space="preserve">      存货的减少(增加以"-"号填列)</t>
  </si>
  <si>
    <t xml:space="preserve">      经营性应收项目的减少(增加以"-"号填列)</t>
  </si>
  <si>
    <t xml:space="preserve">      经营性应付项目的增加(减少以"-"号填列)</t>
  </si>
  <si>
    <t xml:space="preserve">      其他</t>
  </si>
  <si>
    <t xml:space="preserve">      经营活动产生的现金流量净额</t>
  </si>
  <si>
    <t>2.不涉及现金收支的重大投资和筹资活动</t>
  </si>
  <si>
    <t xml:space="preserve">      债务转为资本</t>
  </si>
  <si>
    <t>60栏应等于14栏</t>
  </si>
  <si>
    <t xml:space="preserve">      一年内到期的可转换公司债券</t>
  </si>
  <si>
    <t xml:space="preserve">      融资租入固定资产</t>
  </si>
  <si>
    <t>3.现金及收支的重大投资和筹资活动</t>
  </si>
  <si>
    <t xml:space="preserve">      现金的期末余额</t>
  </si>
  <si>
    <t xml:space="preserve">      减：现金的期初余额</t>
  </si>
  <si>
    <t xml:space="preserve">      现金及现金等价物净增加额</t>
  </si>
  <si>
    <t>单位负责人：                         财务负责人：                      审核：                        制表人：刘心</t>
  </si>
  <si>
    <t>1-10月</t>
    <phoneticPr fontId="13" type="noConversion"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</si>
</sst>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0_);[Red]\(0\)"/>
  </numFmts>
  <fonts count="14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8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0"/>
      <name val="MS Sans Serif"/>
      <family val="2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0" borderId="0"/>
    <xf numFmtId="0" fontId="12" fillId="0" borderId="0"/>
    <xf numFmtId="0" fontId="5" fillId="0" borderId="0"/>
    <xf numFmtId="0" fontId="5" fillId="0" borderId="0"/>
    <xf numFmtId="41" fontId="12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1" fillId="0" borderId="0" xfId="3" applyFont="1" applyFill="1" applyAlignment="1" applyProtection="1">
      <alignment vertical="center"/>
    </xf>
    <xf numFmtId="0" fontId="1" fillId="0" borderId="0" xfId="3" applyFont="1" applyFill="1" applyAlignment="1">
      <alignment horizontal="center" vertical="center"/>
    </xf>
    <xf numFmtId="177" fontId="1" fillId="0" borderId="0" xfId="3" applyNumberFormat="1" applyFont="1" applyFill="1" applyAlignment="1">
      <alignment horizontal="center" vertical="center"/>
    </xf>
    <xf numFmtId="178" fontId="1" fillId="0" borderId="0" xfId="3" applyNumberFormat="1" applyFont="1" applyFill="1" applyAlignment="1">
      <alignment horizontal="center" vertical="center"/>
    </xf>
    <xf numFmtId="49" fontId="1" fillId="0" borderId="1" xfId="3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77" fontId="0" fillId="0" borderId="2" xfId="1" applyNumberFormat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43" fontId="3" fillId="0" borderId="2" xfId="1" applyFont="1" applyBorder="1" applyAlignment="1">
      <alignment vertical="center"/>
    </xf>
    <xf numFmtId="178" fontId="0" fillId="0" borderId="2" xfId="1" applyNumberFormat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178" fontId="3" fillId="0" borderId="2" xfId="1" applyNumberFormat="1" applyFont="1" applyBorder="1" applyAlignment="1">
      <alignment horizontal="center" vertical="center"/>
    </xf>
    <xf numFmtId="43" fontId="3" fillId="0" borderId="2" xfId="1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43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3" fillId="0" borderId="2" xfId="1" applyFont="1" applyBorder="1" applyAlignment="1">
      <alignment horizontal="left" vertical="center" wrapText="1"/>
    </xf>
    <xf numFmtId="43" fontId="4" fillId="0" borderId="2" xfId="1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/>
    </xf>
    <xf numFmtId="177" fontId="1" fillId="0" borderId="3" xfId="2" applyNumberFormat="1" applyFont="1" applyBorder="1" applyAlignment="1">
      <alignment horizontal="center" vertical="center"/>
    </xf>
    <xf numFmtId="10" fontId="1" fillId="0" borderId="0" xfId="3" applyNumberFormat="1" applyFont="1" applyFill="1" applyAlignment="1">
      <alignment horizontal="center" vertical="center"/>
    </xf>
    <xf numFmtId="43" fontId="1" fillId="0" borderId="0" xfId="3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3" applyFon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3" fillId="0" borderId="0" xfId="0" applyNumberFormat="1" applyFont="1" applyBorder="1" applyAlignment="1">
      <alignment horizontal="center" vertical="center"/>
    </xf>
    <xf numFmtId="0" fontId="1" fillId="0" borderId="0" xfId="3" applyFont="1" applyFill="1" applyAlignment="1">
      <alignment horizontal="center" vertical="center" wrapText="1"/>
    </xf>
    <xf numFmtId="177" fontId="1" fillId="0" borderId="2" xfId="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3" fontId="0" fillId="0" borderId="2" xfId="1" applyFont="1" applyFill="1" applyBorder="1" applyAlignment="1">
      <alignment horizontal="center" vertical="center"/>
    </xf>
    <xf numFmtId="4" fontId="3" fillId="0" borderId="2" xfId="1" applyNumberFormat="1" applyFont="1" applyFill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4" fontId="1" fillId="0" borderId="0" xfId="3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43" fontId="5" fillId="0" borderId="0" xfId="1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/>
    </xf>
    <xf numFmtId="43" fontId="1" fillId="0" borderId="0" xfId="2" applyNumberFormat="1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0" fontId="9" fillId="0" borderId="0" xfId="3" applyFont="1" applyFill="1" applyAlignment="1" applyProtection="1">
      <alignment vertical="center"/>
    </xf>
    <xf numFmtId="43" fontId="1" fillId="0" borderId="0" xfId="1" applyFont="1" applyFill="1" applyAlignment="1" applyProtection="1">
      <alignment vertical="center"/>
    </xf>
    <xf numFmtId="43" fontId="1" fillId="0" borderId="0" xfId="1" applyFont="1" applyFill="1" applyAlignment="1" applyProtection="1">
      <alignment horizontal="center" vertical="center"/>
    </xf>
    <xf numFmtId="177" fontId="1" fillId="0" borderId="0" xfId="3" applyNumberFormat="1" applyFont="1" applyFill="1" applyAlignment="1" applyProtection="1">
      <alignment vertical="center"/>
    </xf>
    <xf numFmtId="177" fontId="9" fillId="0" borderId="0" xfId="3" applyNumberFormat="1" applyFont="1" applyFill="1" applyAlignment="1" applyProtection="1">
      <alignment vertical="center"/>
    </xf>
    <xf numFmtId="0" fontId="1" fillId="0" borderId="0" xfId="3" applyFont="1" applyAlignment="1">
      <alignment horizontal="left" vertical="center"/>
    </xf>
    <xf numFmtId="43" fontId="1" fillId="0" borderId="0" xfId="1" applyFont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43" fontId="1" fillId="0" borderId="0" xfId="1" applyFont="1" applyFill="1" applyBorder="1" applyAlignment="1" applyProtection="1">
      <alignment vertical="center"/>
    </xf>
    <xf numFmtId="43" fontId="1" fillId="0" borderId="0" xfId="1" applyFont="1" applyFill="1" applyBorder="1" applyAlignment="1" applyProtection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1" fillId="0" borderId="0" xfId="1" applyNumberFormat="1" applyFont="1" applyFill="1" applyAlignment="1" applyProtection="1">
      <alignment vertical="center"/>
    </xf>
    <xf numFmtId="0" fontId="1" fillId="0" borderId="0" xfId="3" applyFont="1" applyFill="1" applyAlignment="1" applyProtection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2" fillId="0" borderId="0" xfId="3" applyFont="1" applyFill="1" applyAlignment="1">
      <alignment horizontal="center" vertical="center"/>
    </xf>
    <xf numFmtId="57" fontId="1" fillId="0" borderId="0" xfId="3" applyNumberFormat="1" applyFont="1" applyFill="1" applyAlignment="1">
      <alignment horizontal="center" vertical="center"/>
    </xf>
    <xf numFmtId="0" fontId="1" fillId="0" borderId="1" xfId="3" applyFont="1" applyFill="1" applyBorder="1" applyAlignment="1">
      <alignment horizontal="left" vertical="center"/>
    </xf>
    <xf numFmtId="0" fontId="1" fillId="0" borderId="3" xfId="2" applyFont="1" applyBorder="1" applyAlignment="1">
      <alignment horizontal="center" vertical="center"/>
    </xf>
    <xf numFmtId="0" fontId="2" fillId="0" borderId="0" xfId="3" applyFont="1" applyFill="1" applyAlignment="1" applyProtection="1">
      <alignment horizontal="center" vertical="center" wrapText="1"/>
    </xf>
    <xf numFmtId="49" fontId="1" fillId="0" borderId="1" xfId="3" applyNumberFormat="1" applyFont="1" applyBorder="1" applyAlignment="1">
      <alignment horizontal="center" vertical="center"/>
    </xf>
    <xf numFmtId="0" fontId="1" fillId="0" borderId="3" xfId="2" applyFont="1" applyBorder="1" applyAlignment="1">
      <alignment horizontal="left" vertical="center"/>
    </xf>
    <xf numFmtId="0" fontId="1" fillId="0" borderId="0" xfId="2" applyFont="1" applyBorder="1" applyAlignment="1">
      <alignment horizontal="left" vertical="center"/>
    </xf>
    <xf numFmtId="176" fontId="6" fillId="0" borderId="0" xfId="6" applyNumberFormat="1" applyFont="1" applyFill="1" applyAlignment="1">
      <alignment horizontal="center" vertical="center"/>
    </xf>
    <xf numFmtId="0" fontId="1" fillId="0" borderId="1" xfId="2" applyFont="1" applyFill="1" applyBorder="1" applyAlignment="1">
      <alignment horizontal="left" vertical="center"/>
    </xf>
    <xf numFmtId="0" fontId="1" fillId="0" borderId="3" xfId="2" applyFont="1" applyFill="1" applyBorder="1" applyAlignment="1">
      <alignment horizontal="left" vertical="center"/>
    </xf>
    <xf numFmtId="177" fontId="2" fillId="0" borderId="0" xfId="3" applyNumberFormat="1" applyFont="1" applyFill="1" applyAlignment="1">
      <alignment horizontal="center" vertical="center"/>
    </xf>
    <xf numFmtId="177" fontId="1" fillId="0" borderId="0" xfId="3" applyNumberFormat="1" applyFont="1" applyFill="1" applyAlignment="1">
      <alignment horizontal="center" vertical="center"/>
    </xf>
    <xf numFmtId="177" fontId="1" fillId="0" borderId="1" xfId="3" applyNumberFormat="1" applyFont="1" applyFill="1" applyBorder="1" applyAlignment="1">
      <alignment horizontal="left" vertical="center"/>
    </xf>
    <xf numFmtId="177" fontId="1" fillId="0" borderId="3" xfId="2" applyNumberFormat="1" applyFont="1" applyBorder="1" applyAlignment="1">
      <alignment horizontal="center" vertical="center"/>
    </xf>
  </cellXfs>
  <cellStyles count="7">
    <cellStyle name="常规" xfId="0" builtinId="0"/>
    <cellStyle name="常规 2" xfId="3"/>
    <cellStyle name="常规 3" xfId="4"/>
    <cellStyle name="常规 4" xfId="5"/>
    <cellStyle name="常规_学校样表" xfId="2"/>
    <cellStyle name="千位分隔" xfId="1" builtinId="3"/>
    <cellStyle name="千位分隔 2" xfId="6"/>
  </cellStyles>
  <dxfs count="0"/>
  <tableStyles count="0" defaultTableStyle="TableStyleMedium9" defaultPivotStyle="PivotStyleLight16"/>
  <colors>
    <mruColors>
      <color rgb="FF92D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3"/>
  <sheetViews>
    <sheetView showGridLines="0" showZeros="0" topLeftCell="A18" zoomScale="70" zoomScaleNormal="70" workbookViewId="0">
      <selection sqref="A1:H37"/>
    </sheetView>
  </sheetViews>
  <sheetFormatPr defaultColWidth="9" defaultRowHeight="10.8"/>
  <cols>
    <col min="1" max="1" width="19.88671875" style="2" customWidth="1"/>
    <col min="2" max="2" width="5.33203125" style="2" customWidth="1"/>
    <col min="3" max="4" width="16.44140625" style="2" customWidth="1"/>
    <col min="5" max="5" width="27.21875" style="2" customWidth="1"/>
    <col min="6" max="6" width="4.88671875" style="4" customWidth="1"/>
    <col min="7" max="7" width="16.44140625" style="2" customWidth="1"/>
    <col min="8" max="9" width="16.21875" style="2" customWidth="1"/>
    <col min="10" max="10" width="9.6640625" style="2"/>
    <col min="11" max="224" width="9" style="2"/>
    <col min="225" max="225" width="20.44140625" style="2" customWidth="1"/>
    <col min="226" max="226" width="3.33203125" style="2" customWidth="1"/>
    <col min="227" max="227" width="12.44140625" style="2" customWidth="1"/>
    <col min="228" max="228" width="13.33203125" style="2" customWidth="1"/>
    <col min="229" max="229" width="17.6640625" style="2" customWidth="1"/>
    <col min="230" max="230" width="3.88671875" style="2" customWidth="1"/>
    <col min="231" max="231" width="12" style="2" customWidth="1"/>
    <col min="232" max="232" width="12.21875" style="2" customWidth="1"/>
    <col min="233" max="233" width="15.6640625" style="2" customWidth="1"/>
    <col min="234" max="234" width="12.21875" style="2" customWidth="1"/>
    <col min="235" max="235" width="11.33203125" style="2" customWidth="1"/>
    <col min="236" max="236" width="9.77734375" style="2" customWidth="1"/>
    <col min="237" max="480" width="9" style="2"/>
    <col min="481" max="481" width="20.44140625" style="2" customWidth="1"/>
    <col min="482" max="482" width="3.33203125" style="2" customWidth="1"/>
    <col min="483" max="483" width="12.44140625" style="2" customWidth="1"/>
    <col min="484" max="484" width="13.33203125" style="2" customWidth="1"/>
    <col min="485" max="485" width="17.6640625" style="2" customWidth="1"/>
    <col min="486" max="486" width="3.88671875" style="2" customWidth="1"/>
    <col min="487" max="487" width="12" style="2" customWidth="1"/>
    <col min="488" max="488" width="12.21875" style="2" customWidth="1"/>
    <col min="489" max="489" width="15.6640625" style="2" customWidth="1"/>
    <col min="490" max="490" width="12.21875" style="2" customWidth="1"/>
    <col min="491" max="491" width="11.33203125" style="2" customWidth="1"/>
    <col min="492" max="492" width="9.77734375" style="2" customWidth="1"/>
    <col min="493" max="736" width="9" style="2"/>
    <col min="737" max="737" width="20.44140625" style="2" customWidth="1"/>
    <col min="738" max="738" width="3.33203125" style="2" customWidth="1"/>
    <col min="739" max="739" width="12.44140625" style="2" customWidth="1"/>
    <col min="740" max="740" width="13.33203125" style="2" customWidth="1"/>
    <col min="741" max="741" width="17.6640625" style="2" customWidth="1"/>
    <col min="742" max="742" width="3.88671875" style="2" customWidth="1"/>
    <col min="743" max="743" width="12" style="2" customWidth="1"/>
    <col min="744" max="744" width="12.21875" style="2" customWidth="1"/>
    <col min="745" max="745" width="15.6640625" style="2" customWidth="1"/>
    <col min="746" max="746" width="12.21875" style="2" customWidth="1"/>
    <col min="747" max="747" width="11.33203125" style="2" customWidth="1"/>
    <col min="748" max="748" width="9.77734375" style="2" customWidth="1"/>
    <col min="749" max="992" width="9" style="2"/>
    <col min="993" max="993" width="20.44140625" style="2" customWidth="1"/>
    <col min="994" max="994" width="3.33203125" style="2" customWidth="1"/>
    <col min="995" max="995" width="12.44140625" style="2" customWidth="1"/>
    <col min="996" max="996" width="13.33203125" style="2" customWidth="1"/>
    <col min="997" max="997" width="17.6640625" style="2" customWidth="1"/>
    <col min="998" max="998" width="3.88671875" style="2" customWidth="1"/>
    <col min="999" max="999" width="12" style="2" customWidth="1"/>
    <col min="1000" max="1000" width="12.21875" style="2" customWidth="1"/>
    <col min="1001" max="1001" width="15.6640625" style="2" customWidth="1"/>
    <col min="1002" max="1002" width="12.21875" style="2" customWidth="1"/>
    <col min="1003" max="1003" width="11.33203125" style="2" customWidth="1"/>
    <col min="1004" max="1004" width="9.77734375" style="2" customWidth="1"/>
    <col min="1005" max="1248" width="9" style="2"/>
    <col min="1249" max="1249" width="20.44140625" style="2" customWidth="1"/>
    <col min="1250" max="1250" width="3.33203125" style="2" customWidth="1"/>
    <col min="1251" max="1251" width="12.44140625" style="2" customWidth="1"/>
    <col min="1252" max="1252" width="13.33203125" style="2" customWidth="1"/>
    <col min="1253" max="1253" width="17.6640625" style="2" customWidth="1"/>
    <col min="1254" max="1254" width="3.88671875" style="2" customWidth="1"/>
    <col min="1255" max="1255" width="12" style="2" customWidth="1"/>
    <col min="1256" max="1256" width="12.21875" style="2" customWidth="1"/>
    <col min="1257" max="1257" width="15.6640625" style="2" customWidth="1"/>
    <col min="1258" max="1258" width="12.21875" style="2" customWidth="1"/>
    <col min="1259" max="1259" width="11.33203125" style="2" customWidth="1"/>
    <col min="1260" max="1260" width="9.77734375" style="2" customWidth="1"/>
    <col min="1261" max="1504" width="9" style="2"/>
    <col min="1505" max="1505" width="20.44140625" style="2" customWidth="1"/>
    <col min="1506" max="1506" width="3.33203125" style="2" customWidth="1"/>
    <col min="1507" max="1507" width="12.44140625" style="2" customWidth="1"/>
    <col min="1508" max="1508" width="13.33203125" style="2" customWidth="1"/>
    <col min="1509" max="1509" width="17.6640625" style="2" customWidth="1"/>
    <col min="1510" max="1510" width="3.88671875" style="2" customWidth="1"/>
    <col min="1511" max="1511" width="12" style="2" customWidth="1"/>
    <col min="1512" max="1512" width="12.21875" style="2" customWidth="1"/>
    <col min="1513" max="1513" width="15.6640625" style="2" customWidth="1"/>
    <col min="1514" max="1514" width="12.21875" style="2" customWidth="1"/>
    <col min="1515" max="1515" width="11.33203125" style="2" customWidth="1"/>
    <col min="1516" max="1516" width="9.77734375" style="2" customWidth="1"/>
    <col min="1517" max="1760" width="9" style="2"/>
    <col min="1761" max="1761" width="20.44140625" style="2" customWidth="1"/>
    <col min="1762" max="1762" width="3.33203125" style="2" customWidth="1"/>
    <col min="1763" max="1763" width="12.44140625" style="2" customWidth="1"/>
    <col min="1764" max="1764" width="13.33203125" style="2" customWidth="1"/>
    <col min="1765" max="1765" width="17.6640625" style="2" customWidth="1"/>
    <col min="1766" max="1766" width="3.88671875" style="2" customWidth="1"/>
    <col min="1767" max="1767" width="12" style="2" customWidth="1"/>
    <col min="1768" max="1768" width="12.21875" style="2" customWidth="1"/>
    <col min="1769" max="1769" width="15.6640625" style="2" customWidth="1"/>
    <col min="1770" max="1770" width="12.21875" style="2" customWidth="1"/>
    <col min="1771" max="1771" width="11.33203125" style="2" customWidth="1"/>
    <col min="1772" max="1772" width="9.77734375" style="2" customWidth="1"/>
    <col min="1773" max="2016" width="9" style="2"/>
    <col min="2017" max="2017" width="20.44140625" style="2" customWidth="1"/>
    <col min="2018" max="2018" width="3.33203125" style="2" customWidth="1"/>
    <col min="2019" max="2019" width="12.44140625" style="2" customWidth="1"/>
    <col min="2020" max="2020" width="13.33203125" style="2" customWidth="1"/>
    <col min="2021" max="2021" width="17.6640625" style="2" customWidth="1"/>
    <col min="2022" max="2022" width="3.88671875" style="2" customWidth="1"/>
    <col min="2023" max="2023" width="12" style="2" customWidth="1"/>
    <col min="2024" max="2024" width="12.21875" style="2" customWidth="1"/>
    <col min="2025" max="2025" width="15.6640625" style="2" customWidth="1"/>
    <col min="2026" max="2026" width="12.21875" style="2" customWidth="1"/>
    <col min="2027" max="2027" width="11.33203125" style="2" customWidth="1"/>
    <col min="2028" max="2028" width="9.77734375" style="2" customWidth="1"/>
    <col min="2029" max="2272" width="9" style="2"/>
    <col min="2273" max="2273" width="20.44140625" style="2" customWidth="1"/>
    <col min="2274" max="2274" width="3.33203125" style="2" customWidth="1"/>
    <col min="2275" max="2275" width="12.44140625" style="2" customWidth="1"/>
    <col min="2276" max="2276" width="13.33203125" style="2" customWidth="1"/>
    <col min="2277" max="2277" width="17.6640625" style="2" customWidth="1"/>
    <col min="2278" max="2278" width="3.88671875" style="2" customWidth="1"/>
    <col min="2279" max="2279" width="12" style="2" customWidth="1"/>
    <col min="2280" max="2280" width="12.21875" style="2" customWidth="1"/>
    <col min="2281" max="2281" width="15.6640625" style="2" customWidth="1"/>
    <col min="2282" max="2282" width="12.21875" style="2" customWidth="1"/>
    <col min="2283" max="2283" width="11.33203125" style="2" customWidth="1"/>
    <col min="2284" max="2284" width="9.77734375" style="2" customWidth="1"/>
    <col min="2285" max="2528" width="9" style="2"/>
    <col min="2529" max="2529" width="20.44140625" style="2" customWidth="1"/>
    <col min="2530" max="2530" width="3.33203125" style="2" customWidth="1"/>
    <col min="2531" max="2531" width="12.44140625" style="2" customWidth="1"/>
    <col min="2532" max="2532" width="13.33203125" style="2" customWidth="1"/>
    <col min="2533" max="2533" width="17.6640625" style="2" customWidth="1"/>
    <col min="2534" max="2534" width="3.88671875" style="2" customWidth="1"/>
    <col min="2535" max="2535" width="12" style="2" customWidth="1"/>
    <col min="2536" max="2536" width="12.21875" style="2" customWidth="1"/>
    <col min="2537" max="2537" width="15.6640625" style="2" customWidth="1"/>
    <col min="2538" max="2538" width="12.21875" style="2" customWidth="1"/>
    <col min="2539" max="2539" width="11.33203125" style="2" customWidth="1"/>
    <col min="2540" max="2540" width="9.77734375" style="2" customWidth="1"/>
    <col min="2541" max="2784" width="9" style="2"/>
    <col min="2785" max="2785" width="20.44140625" style="2" customWidth="1"/>
    <col min="2786" max="2786" width="3.33203125" style="2" customWidth="1"/>
    <col min="2787" max="2787" width="12.44140625" style="2" customWidth="1"/>
    <col min="2788" max="2788" width="13.33203125" style="2" customWidth="1"/>
    <col min="2789" max="2789" width="17.6640625" style="2" customWidth="1"/>
    <col min="2790" max="2790" width="3.88671875" style="2" customWidth="1"/>
    <col min="2791" max="2791" width="12" style="2" customWidth="1"/>
    <col min="2792" max="2792" width="12.21875" style="2" customWidth="1"/>
    <col min="2793" max="2793" width="15.6640625" style="2" customWidth="1"/>
    <col min="2794" max="2794" width="12.21875" style="2" customWidth="1"/>
    <col min="2795" max="2795" width="11.33203125" style="2" customWidth="1"/>
    <col min="2796" max="2796" width="9.77734375" style="2" customWidth="1"/>
    <col min="2797" max="3040" width="9" style="2"/>
    <col min="3041" max="3041" width="20.44140625" style="2" customWidth="1"/>
    <col min="3042" max="3042" width="3.33203125" style="2" customWidth="1"/>
    <col min="3043" max="3043" width="12.44140625" style="2" customWidth="1"/>
    <col min="3044" max="3044" width="13.33203125" style="2" customWidth="1"/>
    <col min="3045" max="3045" width="17.6640625" style="2" customWidth="1"/>
    <col min="3046" max="3046" width="3.88671875" style="2" customWidth="1"/>
    <col min="3047" max="3047" width="12" style="2" customWidth="1"/>
    <col min="3048" max="3048" width="12.21875" style="2" customWidth="1"/>
    <col min="3049" max="3049" width="15.6640625" style="2" customWidth="1"/>
    <col min="3050" max="3050" width="12.21875" style="2" customWidth="1"/>
    <col min="3051" max="3051" width="11.33203125" style="2" customWidth="1"/>
    <col min="3052" max="3052" width="9.77734375" style="2" customWidth="1"/>
    <col min="3053" max="3296" width="9" style="2"/>
    <col min="3297" max="3297" width="20.44140625" style="2" customWidth="1"/>
    <col min="3298" max="3298" width="3.33203125" style="2" customWidth="1"/>
    <col min="3299" max="3299" width="12.44140625" style="2" customWidth="1"/>
    <col min="3300" max="3300" width="13.33203125" style="2" customWidth="1"/>
    <col min="3301" max="3301" width="17.6640625" style="2" customWidth="1"/>
    <col min="3302" max="3302" width="3.88671875" style="2" customWidth="1"/>
    <col min="3303" max="3303" width="12" style="2" customWidth="1"/>
    <col min="3304" max="3304" width="12.21875" style="2" customWidth="1"/>
    <col min="3305" max="3305" width="15.6640625" style="2" customWidth="1"/>
    <col min="3306" max="3306" width="12.21875" style="2" customWidth="1"/>
    <col min="3307" max="3307" width="11.33203125" style="2" customWidth="1"/>
    <col min="3308" max="3308" width="9.77734375" style="2" customWidth="1"/>
    <col min="3309" max="3552" width="9" style="2"/>
    <col min="3553" max="3553" width="20.44140625" style="2" customWidth="1"/>
    <col min="3554" max="3554" width="3.33203125" style="2" customWidth="1"/>
    <col min="3555" max="3555" width="12.44140625" style="2" customWidth="1"/>
    <col min="3556" max="3556" width="13.33203125" style="2" customWidth="1"/>
    <col min="3557" max="3557" width="17.6640625" style="2" customWidth="1"/>
    <col min="3558" max="3558" width="3.88671875" style="2" customWidth="1"/>
    <col min="3559" max="3559" width="12" style="2" customWidth="1"/>
    <col min="3560" max="3560" width="12.21875" style="2" customWidth="1"/>
    <col min="3561" max="3561" width="15.6640625" style="2" customWidth="1"/>
    <col min="3562" max="3562" width="12.21875" style="2" customWidth="1"/>
    <col min="3563" max="3563" width="11.33203125" style="2" customWidth="1"/>
    <col min="3564" max="3564" width="9.77734375" style="2" customWidth="1"/>
    <col min="3565" max="3808" width="9" style="2"/>
    <col min="3809" max="3809" width="20.44140625" style="2" customWidth="1"/>
    <col min="3810" max="3810" width="3.33203125" style="2" customWidth="1"/>
    <col min="3811" max="3811" width="12.44140625" style="2" customWidth="1"/>
    <col min="3812" max="3812" width="13.33203125" style="2" customWidth="1"/>
    <col min="3813" max="3813" width="17.6640625" style="2" customWidth="1"/>
    <col min="3814" max="3814" width="3.88671875" style="2" customWidth="1"/>
    <col min="3815" max="3815" width="12" style="2" customWidth="1"/>
    <col min="3816" max="3816" width="12.21875" style="2" customWidth="1"/>
    <col min="3817" max="3817" width="15.6640625" style="2" customWidth="1"/>
    <col min="3818" max="3818" width="12.21875" style="2" customWidth="1"/>
    <col min="3819" max="3819" width="11.33203125" style="2" customWidth="1"/>
    <col min="3820" max="3820" width="9.77734375" style="2" customWidth="1"/>
    <col min="3821" max="4064" width="9" style="2"/>
    <col min="4065" max="4065" width="20.44140625" style="2" customWidth="1"/>
    <col min="4066" max="4066" width="3.33203125" style="2" customWidth="1"/>
    <col min="4067" max="4067" width="12.44140625" style="2" customWidth="1"/>
    <col min="4068" max="4068" width="13.33203125" style="2" customWidth="1"/>
    <col min="4069" max="4069" width="17.6640625" style="2" customWidth="1"/>
    <col min="4070" max="4070" width="3.88671875" style="2" customWidth="1"/>
    <col min="4071" max="4071" width="12" style="2" customWidth="1"/>
    <col min="4072" max="4072" width="12.21875" style="2" customWidth="1"/>
    <col min="4073" max="4073" width="15.6640625" style="2" customWidth="1"/>
    <col min="4074" max="4074" width="12.21875" style="2" customWidth="1"/>
    <col min="4075" max="4075" width="11.33203125" style="2" customWidth="1"/>
    <col min="4076" max="4076" width="9.77734375" style="2" customWidth="1"/>
    <col min="4077" max="4320" width="9" style="2"/>
    <col min="4321" max="4321" width="20.44140625" style="2" customWidth="1"/>
    <col min="4322" max="4322" width="3.33203125" style="2" customWidth="1"/>
    <col min="4323" max="4323" width="12.44140625" style="2" customWidth="1"/>
    <col min="4324" max="4324" width="13.33203125" style="2" customWidth="1"/>
    <col min="4325" max="4325" width="17.6640625" style="2" customWidth="1"/>
    <col min="4326" max="4326" width="3.88671875" style="2" customWidth="1"/>
    <col min="4327" max="4327" width="12" style="2" customWidth="1"/>
    <col min="4328" max="4328" width="12.21875" style="2" customWidth="1"/>
    <col min="4329" max="4329" width="15.6640625" style="2" customWidth="1"/>
    <col min="4330" max="4330" width="12.21875" style="2" customWidth="1"/>
    <col min="4331" max="4331" width="11.33203125" style="2" customWidth="1"/>
    <col min="4332" max="4332" width="9.77734375" style="2" customWidth="1"/>
    <col min="4333" max="4576" width="9" style="2"/>
    <col min="4577" max="4577" width="20.44140625" style="2" customWidth="1"/>
    <col min="4578" max="4578" width="3.33203125" style="2" customWidth="1"/>
    <col min="4579" max="4579" width="12.44140625" style="2" customWidth="1"/>
    <col min="4580" max="4580" width="13.33203125" style="2" customWidth="1"/>
    <col min="4581" max="4581" width="17.6640625" style="2" customWidth="1"/>
    <col min="4582" max="4582" width="3.88671875" style="2" customWidth="1"/>
    <col min="4583" max="4583" width="12" style="2" customWidth="1"/>
    <col min="4584" max="4584" width="12.21875" style="2" customWidth="1"/>
    <col min="4585" max="4585" width="15.6640625" style="2" customWidth="1"/>
    <col min="4586" max="4586" width="12.21875" style="2" customWidth="1"/>
    <col min="4587" max="4587" width="11.33203125" style="2" customWidth="1"/>
    <col min="4588" max="4588" width="9.77734375" style="2" customWidth="1"/>
    <col min="4589" max="4832" width="9" style="2"/>
    <col min="4833" max="4833" width="20.44140625" style="2" customWidth="1"/>
    <col min="4834" max="4834" width="3.33203125" style="2" customWidth="1"/>
    <col min="4835" max="4835" width="12.44140625" style="2" customWidth="1"/>
    <col min="4836" max="4836" width="13.33203125" style="2" customWidth="1"/>
    <col min="4837" max="4837" width="17.6640625" style="2" customWidth="1"/>
    <col min="4838" max="4838" width="3.88671875" style="2" customWidth="1"/>
    <col min="4839" max="4839" width="12" style="2" customWidth="1"/>
    <col min="4840" max="4840" width="12.21875" style="2" customWidth="1"/>
    <col min="4841" max="4841" width="15.6640625" style="2" customWidth="1"/>
    <col min="4842" max="4842" width="12.21875" style="2" customWidth="1"/>
    <col min="4843" max="4843" width="11.33203125" style="2" customWidth="1"/>
    <col min="4844" max="4844" width="9.77734375" style="2" customWidth="1"/>
    <col min="4845" max="5088" width="9" style="2"/>
    <col min="5089" max="5089" width="20.44140625" style="2" customWidth="1"/>
    <col min="5090" max="5090" width="3.33203125" style="2" customWidth="1"/>
    <col min="5091" max="5091" width="12.44140625" style="2" customWidth="1"/>
    <col min="5092" max="5092" width="13.33203125" style="2" customWidth="1"/>
    <col min="5093" max="5093" width="17.6640625" style="2" customWidth="1"/>
    <col min="5094" max="5094" width="3.88671875" style="2" customWidth="1"/>
    <col min="5095" max="5095" width="12" style="2" customWidth="1"/>
    <col min="5096" max="5096" width="12.21875" style="2" customWidth="1"/>
    <col min="5097" max="5097" width="15.6640625" style="2" customWidth="1"/>
    <col min="5098" max="5098" width="12.21875" style="2" customWidth="1"/>
    <col min="5099" max="5099" width="11.33203125" style="2" customWidth="1"/>
    <col min="5100" max="5100" width="9.77734375" style="2" customWidth="1"/>
    <col min="5101" max="5344" width="9" style="2"/>
    <col min="5345" max="5345" width="20.44140625" style="2" customWidth="1"/>
    <col min="5346" max="5346" width="3.33203125" style="2" customWidth="1"/>
    <col min="5347" max="5347" width="12.44140625" style="2" customWidth="1"/>
    <col min="5348" max="5348" width="13.33203125" style="2" customWidth="1"/>
    <col min="5349" max="5349" width="17.6640625" style="2" customWidth="1"/>
    <col min="5350" max="5350" width="3.88671875" style="2" customWidth="1"/>
    <col min="5351" max="5351" width="12" style="2" customWidth="1"/>
    <col min="5352" max="5352" width="12.21875" style="2" customWidth="1"/>
    <col min="5353" max="5353" width="15.6640625" style="2" customWidth="1"/>
    <col min="5354" max="5354" width="12.21875" style="2" customWidth="1"/>
    <col min="5355" max="5355" width="11.33203125" style="2" customWidth="1"/>
    <col min="5356" max="5356" width="9.77734375" style="2" customWidth="1"/>
    <col min="5357" max="5600" width="9" style="2"/>
    <col min="5601" max="5601" width="20.44140625" style="2" customWidth="1"/>
    <col min="5602" max="5602" width="3.33203125" style="2" customWidth="1"/>
    <col min="5603" max="5603" width="12.44140625" style="2" customWidth="1"/>
    <col min="5604" max="5604" width="13.33203125" style="2" customWidth="1"/>
    <col min="5605" max="5605" width="17.6640625" style="2" customWidth="1"/>
    <col min="5606" max="5606" width="3.88671875" style="2" customWidth="1"/>
    <col min="5607" max="5607" width="12" style="2" customWidth="1"/>
    <col min="5608" max="5608" width="12.21875" style="2" customWidth="1"/>
    <col min="5609" max="5609" width="15.6640625" style="2" customWidth="1"/>
    <col min="5610" max="5610" width="12.21875" style="2" customWidth="1"/>
    <col min="5611" max="5611" width="11.33203125" style="2" customWidth="1"/>
    <col min="5612" max="5612" width="9.77734375" style="2" customWidth="1"/>
    <col min="5613" max="5856" width="9" style="2"/>
    <col min="5857" max="5857" width="20.44140625" style="2" customWidth="1"/>
    <col min="5858" max="5858" width="3.33203125" style="2" customWidth="1"/>
    <col min="5859" max="5859" width="12.44140625" style="2" customWidth="1"/>
    <col min="5860" max="5860" width="13.33203125" style="2" customWidth="1"/>
    <col min="5861" max="5861" width="17.6640625" style="2" customWidth="1"/>
    <col min="5862" max="5862" width="3.88671875" style="2" customWidth="1"/>
    <col min="5863" max="5863" width="12" style="2" customWidth="1"/>
    <col min="5864" max="5864" width="12.21875" style="2" customWidth="1"/>
    <col min="5865" max="5865" width="15.6640625" style="2" customWidth="1"/>
    <col min="5866" max="5866" width="12.21875" style="2" customWidth="1"/>
    <col min="5867" max="5867" width="11.33203125" style="2" customWidth="1"/>
    <col min="5868" max="5868" width="9.77734375" style="2" customWidth="1"/>
    <col min="5869" max="6112" width="9" style="2"/>
    <col min="6113" max="6113" width="20.44140625" style="2" customWidth="1"/>
    <col min="6114" max="6114" width="3.33203125" style="2" customWidth="1"/>
    <col min="6115" max="6115" width="12.44140625" style="2" customWidth="1"/>
    <col min="6116" max="6116" width="13.33203125" style="2" customWidth="1"/>
    <col min="6117" max="6117" width="17.6640625" style="2" customWidth="1"/>
    <col min="6118" max="6118" width="3.88671875" style="2" customWidth="1"/>
    <col min="6119" max="6119" width="12" style="2" customWidth="1"/>
    <col min="6120" max="6120" width="12.21875" style="2" customWidth="1"/>
    <col min="6121" max="6121" width="15.6640625" style="2" customWidth="1"/>
    <col min="6122" max="6122" width="12.21875" style="2" customWidth="1"/>
    <col min="6123" max="6123" width="11.33203125" style="2" customWidth="1"/>
    <col min="6124" max="6124" width="9.77734375" style="2" customWidth="1"/>
    <col min="6125" max="6368" width="9" style="2"/>
    <col min="6369" max="6369" width="20.44140625" style="2" customWidth="1"/>
    <col min="6370" max="6370" width="3.33203125" style="2" customWidth="1"/>
    <col min="6371" max="6371" width="12.44140625" style="2" customWidth="1"/>
    <col min="6372" max="6372" width="13.33203125" style="2" customWidth="1"/>
    <col min="6373" max="6373" width="17.6640625" style="2" customWidth="1"/>
    <col min="6374" max="6374" width="3.88671875" style="2" customWidth="1"/>
    <col min="6375" max="6375" width="12" style="2" customWidth="1"/>
    <col min="6376" max="6376" width="12.21875" style="2" customWidth="1"/>
    <col min="6377" max="6377" width="15.6640625" style="2" customWidth="1"/>
    <col min="6378" max="6378" width="12.21875" style="2" customWidth="1"/>
    <col min="6379" max="6379" width="11.33203125" style="2" customWidth="1"/>
    <col min="6380" max="6380" width="9.77734375" style="2" customWidth="1"/>
    <col min="6381" max="6624" width="9" style="2"/>
    <col min="6625" max="6625" width="20.44140625" style="2" customWidth="1"/>
    <col min="6626" max="6626" width="3.33203125" style="2" customWidth="1"/>
    <col min="6627" max="6627" width="12.44140625" style="2" customWidth="1"/>
    <col min="6628" max="6628" width="13.33203125" style="2" customWidth="1"/>
    <col min="6629" max="6629" width="17.6640625" style="2" customWidth="1"/>
    <col min="6630" max="6630" width="3.88671875" style="2" customWidth="1"/>
    <col min="6631" max="6631" width="12" style="2" customWidth="1"/>
    <col min="6632" max="6632" width="12.21875" style="2" customWidth="1"/>
    <col min="6633" max="6633" width="15.6640625" style="2" customWidth="1"/>
    <col min="6634" max="6634" width="12.21875" style="2" customWidth="1"/>
    <col min="6635" max="6635" width="11.33203125" style="2" customWidth="1"/>
    <col min="6636" max="6636" width="9.77734375" style="2" customWidth="1"/>
    <col min="6637" max="6880" width="9" style="2"/>
    <col min="6881" max="6881" width="20.44140625" style="2" customWidth="1"/>
    <col min="6882" max="6882" width="3.33203125" style="2" customWidth="1"/>
    <col min="6883" max="6883" width="12.44140625" style="2" customWidth="1"/>
    <col min="6884" max="6884" width="13.33203125" style="2" customWidth="1"/>
    <col min="6885" max="6885" width="17.6640625" style="2" customWidth="1"/>
    <col min="6886" max="6886" width="3.88671875" style="2" customWidth="1"/>
    <col min="6887" max="6887" width="12" style="2" customWidth="1"/>
    <col min="6888" max="6888" width="12.21875" style="2" customWidth="1"/>
    <col min="6889" max="6889" width="15.6640625" style="2" customWidth="1"/>
    <col min="6890" max="6890" width="12.21875" style="2" customWidth="1"/>
    <col min="6891" max="6891" width="11.33203125" style="2" customWidth="1"/>
    <col min="6892" max="6892" width="9.77734375" style="2" customWidth="1"/>
    <col min="6893" max="7136" width="9" style="2"/>
    <col min="7137" max="7137" width="20.44140625" style="2" customWidth="1"/>
    <col min="7138" max="7138" width="3.33203125" style="2" customWidth="1"/>
    <col min="7139" max="7139" width="12.44140625" style="2" customWidth="1"/>
    <col min="7140" max="7140" width="13.33203125" style="2" customWidth="1"/>
    <col min="7141" max="7141" width="17.6640625" style="2" customWidth="1"/>
    <col min="7142" max="7142" width="3.88671875" style="2" customWidth="1"/>
    <col min="7143" max="7143" width="12" style="2" customWidth="1"/>
    <col min="7144" max="7144" width="12.21875" style="2" customWidth="1"/>
    <col min="7145" max="7145" width="15.6640625" style="2" customWidth="1"/>
    <col min="7146" max="7146" width="12.21875" style="2" customWidth="1"/>
    <col min="7147" max="7147" width="11.33203125" style="2" customWidth="1"/>
    <col min="7148" max="7148" width="9.77734375" style="2" customWidth="1"/>
    <col min="7149" max="7392" width="9" style="2"/>
    <col min="7393" max="7393" width="20.44140625" style="2" customWidth="1"/>
    <col min="7394" max="7394" width="3.33203125" style="2" customWidth="1"/>
    <col min="7395" max="7395" width="12.44140625" style="2" customWidth="1"/>
    <col min="7396" max="7396" width="13.33203125" style="2" customWidth="1"/>
    <col min="7397" max="7397" width="17.6640625" style="2" customWidth="1"/>
    <col min="7398" max="7398" width="3.88671875" style="2" customWidth="1"/>
    <col min="7399" max="7399" width="12" style="2" customWidth="1"/>
    <col min="7400" max="7400" width="12.21875" style="2" customWidth="1"/>
    <col min="7401" max="7401" width="15.6640625" style="2" customWidth="1"/>
    <col min="7402" max="7402" width="12.21875" style="2" customWidth="1"/>
    <col min="7403" max="7403" width="11.33203125" style="2" customWidth="1"/>
    <col min="7404" max="7404" width="9.77734375" style="2" customWidth="1"/>
    <col min="7405" max="7648" width="9" style="2"/>
    <col min="7649" max="7649" width="20.44140625" style="2" customWidth="1"/>
    <col min="7650" max="7650" width="3.33203125" style="2" customWidth="1"/>
    <col min="7651" max="7651" width="12.44140625" style="2" customWidth="1"/>
    <col min="7652" max="7652" width="13.33203125" style="2" customWidth="1"/>
    <col min="7653" max="7653" width="17.6640625" style="2" customWidth="1"/>
    <col min="7654" max="7654" width="3.88671875" style="2" customWidth="1"/>
    <col min="7655" max="7655" width="12" style="2" customWidth="1"/>
    <col min="7656" max="7656" width="12.21875" style="2" customWidth="1"/>
    <col min="7657" max="7657" width="15.6640625" style="2" customWidth="1"/>
    <col min="7658" max="7658" width="12.21875" style="2" customWidth="1"/>
    <col min="7659" max="7659" width="11.33203125" style="2" customWidth="1"/>
    <col min="7660" max="7660" width="9.77734375" style="2" customWidth="1"/>
    <col min="7661" max="7904" width="9" style="2"/>
    <col min="7905" max="7905" width="20.44140625" style="2" customWidth="1"/>
    <col min="7906" max="7906" width="3.33203125" style="2" customWidth="1"/>
    <col min="7907" max="7907" width="12.44140625" style="2" customWidth="1"/>
    <col min="7908" max="7908" width="13.33203125" style="2" customWidth="1"/>
    <col min="7909" max="7909" width="17.6640625" style="2" customWidth="1"/>
    <col min="7910" max="7910" width="3.88671875" style="2" customWidth="1"/>
    <col min="7911" max="7911" width="12" style="2" customWidth="1"/>
    <col min="7912" max="7912" width="12.21875" style="2" customWidth="1"/>
    <col min="7913" max="7913" width="15.6640625" style="2" customWidth="1"/>
    <col min="7914" max="7914" width="12.21875" style="2" customWidth="1"/>
    <col min="7915" max="7915" width="11.33203125" style="2" customWidth="1"/>
    <col min="7916" max="7916" width="9.77734375" style="2" customWidth="1"/>
    <col min="7917" max="8160" width="9" style="2"/>
    <col min="8161" max="8161" width="20.44140625" style="2" customWidth="1"/>
    <col min="8162" max="8162" width="3.33203125" style="2" customWidth="1"/>
    <col min="8163" max="8163" width="12.44140625" style="2" customWidth="1"/>
    <col min="8164" max="8164" width="13.33203125" style="2" customWidth="1"/>
    <col min="8165" max="8165" width="17.6640625" style="2" customWidth="1"/>
    <col min="8166" max="8166" width="3.88671875" style="2" customWidth="1"/>
    <col min="8167" max="8167" width="12" style="2" customWidth="1"/>
    <col min="8168" max="8168" width="12.21875" style="2" customWidth="1"/>
    <col min="8169" max="8169" width="15.6640625" style="2" customWidth="1"/>
    <col min="8170" max="8170" width="12.21875" style="2" customWidth="1"/>
    <col min="8171" max="8171" width="11.33203125" style="2" customWidth="1"/>
    <col min="8172" max="8172" width="9.77734375" style="2" customWidth="1"/>
    <col min="8173" max="8416" width="9" style="2"/>
    <col min="8417" max="8417" width="20.44140625" style="2" customWidth="1"/>
    <col min="8418" max="8418" width="3.33203125" style="2" customWidth="1"/>
    <col min="8419" max="8419" width="12.44140625" style="2" customWidth="1"/>
    <col min="8420" max="8420" width="13.33203125" style="2" customWidth="1"/>
    <col min="8421" max="8421" width="17.6640625" style="2" customWidth="1"/>
    <col min="8422" max="8422" width="3.88671875" style="2" customWidth="1"/>
    <col min="8423" max="8423" width="12" style="2" customWidth="1"/>
    <col min="8424" max="8424" width="12.21875" style="2" customWidth="1"/>
    <col min="8425" max="8425" width="15.6640625" style="2" customWidth="1"/>
    <col min="8426" max="8426" width="12.21875" style="2" customWidth="1"/>
    <col min="8427" max="8427" width="11.33203125" style="2" customWidth="1"/>
    <col min="8428" max="8428" width="9.77734375" style="2" customWidth="1"/>
    <col min="8429" max="8672" width="9" style="2"/>
    <col min="8673" max="8673" width="20.44140625" style="2" customWidth="1"/>
    <col min="8674" max="8674" width="3.33203125" style="2" customWidth="1"/>
    <col min="8675" max="8675" width="12.44140625" style="2" customWidth="1"/>
    <col min="8676" max="8676" width="13.33203125" style="2" customWidth="1"/>
    <col min="8677" max="8677" width="17.6640625" style="2" customWidth="1"/>
    <col min="8678" max="8678" width="3.88671875" style="2" customWidth="1"/>
    <col min="8679" max="8679" width="12" style="2" customWidth="1"/>
    <col min="8680" max="8680" width="12.21875" style="2" customWidth="1"/>
    <col min="8681" max="8681" width="15.6640625" style="2" customWidth="1"/>
    <col min="8682" max="8682" width="12.21875" style="2" customWidth="1"/>
    <col min="8683" max="8683" width="11.33203125" style="2" customWidth="1"/>
    <col min="8684" max="8684" width="9.77734375" style="2" customWidth="1"/>
    <col min="8685" max="8928" width="9" style="2"/>
    <col min="8929" max="8929" width="20.44140625" style="2" customWidth="1"/>
    <col min="8930" max="8930" width="3.33203125" style="2" customWidth="1"/>
    <col min="8931" max="8931" width="12.44140625" style="2" customWidth="1"/>
    <col min="8932" max="8932" width="13.33203125" style="2" customWidth="1"/>
    <col min="8933" max="8933" width="17.6640625" style="2" customWidth="1"/>
    <col min="8934" max="8934" width="3.88671875" style="2" customWidth="1"/>
    <col min="8935" max="8935" width="12" style="2" customWidth="1"/>
    <col min="8936" max="8936" width="12.21875" style="2" customWidth="1"/>
    <col min="8937" max="8937" width="15.6640625" style="2" customWidth="1"/>
    <col min="8938" max="8938" width="12.21875" style="2" customWidth="1"/>
    <col min="8939" max="8939" width="11.33203125" style="2" customWidth="1"/>
    <col min="8940" max="8940" width="9.77734375" style="2" customWidth="1"/>
    <col min="8941" max="9184" width="9" style="2"/>
    <col min="9185" max="9185" width="20.44140625" style="2" customWidth="1"/>
    <col min="9186" max="9186" width="3.33203125" style="2" customWidth="1"/>
    <col min="9187" max="9187" width="12.44140625" style="2" customWidth="1"/>
    <col min="9188" max="9188" width="13.33203125" style="2" customWidth="1"/>
    <col min="9189" max="9189" width="17.6640625" style="2" customWidth="1"/>
    <col min="9190" max="9190" width="3.88671875" style="2" customWidth="1"/>
    <col min="9191" max="9191" width="12" style="2" customWidth="1"/>
    <col min="9192" max="9192" width="12.21875" style="2" customWidth="1"/>
    <col min="9193" max="9193" width="15.6640625" style="2" customWidth="1"/>
    <col min="9194" max="9194" width="12.21875" style="2" customWidth="1"/>
    <col min="9195" max="9195" width="11.33203125" style="2" customWidth="1"/>
    <col min="9196" max="9196" width="9.77734375" style="2" customWidth="1"/>
    <col min="9197" max="9440" width="9" style="2"/>
    <col min="9441" max="9441" width="20.44140625" style="2" customWidth="1"/>
    <col min="9442" max="9442" width="3.33203125" style="2" customWidth="1"/>
    <col min="9443" max="9443" width="12.44140625" style="2" customWidth="1"/>
    <col min="9444" max="9444" width="13.33203125" style="2" customWidth="1"/>
    <col min="9445" max="9445" width="17.6640625" style="2" customWidth="1"/>
    <col min="9446" max="9446" width="3.88671875" style="2" customWidth="1"/>
    <col min="9447" max="9447" width="12" style="2" customWidth="1"/>
    <col min="9448" max="9448" width="12.21875" style="2" customWidth="1"/>
    <col min="9449" max="9449" width="15.6640625" style="2" customWidth="1"/>
    <col min="9450" max="9450" width="12.21875" style="2" customWidth="1"/>
    <col min="9451" max="9451" width="11.33203125" style="2" customWidth="1"/>
    <col min="9452" max="9452" width="9.77734375" style="2" customWidth="1"/>
    <col min="9453" max="9696" width="9" style="2"/>
    <col min="9697" max="9697" width="20.44140625" style="2" customWidth="1"/>
    <col min="9698" max="9698" width="3.33203125" style="2" customWidth="1"/>
    <col min="9699" max="9699" width="12.44140625" style="2" customWidth="1"/>
    <col min="9700" max="9700" width="13.33203125" style="2" customWidth="1"/>
    <col min="9701" max="9701" width="17.6640625" style="2" customWidth="1"/>
    <col min="9702" max="9702" width="3.88671875" style="2" customWidth="1"/>
    <col min="9703" max="9703" width="12" style="2" customWidth="1"/>
    <col min="9704" max="9704" width="12.21875" style="2" customWidth="1"/>
    <col min="9705" max="9705" width="15.6640625" style="2" customWidth="1"/>
    <col min="9706" max="9706" width="12.21875" style="2" customWidth="1"/>
    <col min="9707" max="9707" width="11.33203125" style="2" customWidth="1"/>
    <col min="9708" max="9708" width="9.77734375" style="2" customWidth="1"/>
    <col min="9709" max="9952" width="9" style="2"/>
    <col min="9953" max="9953" width="20.44140625" style="2" customWidth="1"/>
    <col min="9954" max="9954" width="3.33203125" style="2" customWidth="1"/>
    <col min="9955" max="9955" width="12.44140625" style="2" customWidth="1"/>
    <col min="9956" max="9956" width="13.33203125" style="2" customWidth="1"/>
    <col min="9957" max="9957" width="17.6640625" style="2" customWidth="1"/>
    <col min="9958" max="9958" width="3.88671875" style="2" customWidth="1"/>
    <col min="9959" max="9959" width="12" style="2" customWidth="1"/>
    <col min="9960" max="9960" width="12.21875" style="2" customWidth="1"/>
    <col min="9961" max="9961" width="15.6640625" style="2" customWidth="1"/>
    <col min="9962" max="9962" width="12.21875" style="2" customWidth="1"/>
    <col min="9963" max="9963" width="11.33203125" style="2" customWidth="1"/>
    <col min="9964" max="9964" width="9.77734375" style="2" customWidth="1"/>
    <col min="9965" max="10208" width="9" style="2"/>
    <col min="10209" max="10209" width="20.44140625" style="2" customWidth="1"/>
    <col min="10210" max="10210" width="3.33203125" style="2" customWidth="1"/>
    <col min="10211" max="10211" width="12.44140625" style="2" customWidth="1"/>
    <col min="10212" max="10212" width="13.33203125" style="2" customWidth="1"/>
    <col min="10213" max="10213" width="17.6640625" style="2" customWidth="1"/>
    <col min="10214" max="10214" width="3.88671875" style="2" customWidth="1"/>
    <col min="10215" max="10215" width="12" style="2" customWidth="1"/>
    <col min="10216" max="10216" width="12.21875" style="2" customWidth="1"/>
    <col min="10217" max="10217" width="15.6640625" style="2" customWidth="1"/>
    <col min="10218" max="10218" width="12.21875" style="2" customWidth="1"/>
    <col min="10219" max="10219" width="11.33203125" style="2" customWidth="1"/>
    <col min="10220" max="10220" width="9.77734375" style="2" customWidth="1"/>
    <col min="10221" max="10464" width="9" style="2"/>
    <col min="10465" max="10465" width="20.44140625" style="2" customWidth="1"/>
    <col min="10466" max="10466" width="3.33203125" style="2" customWidth="1"/>
    <col min="10467" max="10467" width="12.44140625" style="2" customWidth="1"/>
    <col min="10468" max="10468" width="13.33203125" style="2" customWidth="1"/>
    <col min="10469" max="10469" width="17.6640625" style="2" customWidth="1"/>
    <col min="10470" max="10470" width="3.88671875" style="2" customWidth="1"/>
    <col min="10471" max="10471" width="12" style="2" customWidth="1"/>
    <col min="10472" max="10472" width="12.21875" style="2" customWidth="1"/>
    <col min="10473" max="10473" width="15.6640625" style="2" customWidth="1"/>
    <col min="10474" max="10474" width="12.21875" style="2" customWidth="1"/>
    <col min="10475" max="10475" width="11.33203125" style="2" customWidth="1"/>
    <col min="10476" max="10476" width="9.77734375" style="2" customWidth="1"/>
    <col min="10477" max="10720" width="9" style="2"/>
    <col min="10721" max="10721" width="20.44140625" style="2" customWidth="1"/>
    <col min="10722" max="10722" width="3.33203125" style="2" customWidth="1"/>
    <col min="10723" max="10723" width="12.44140625" style="2" customWidth="1"/>
    <col min="10724" max="10724" width="13.33203125" style="2" customWidth="1"/>
    <col min="10725" max="10725" width="17.6640625" style="2" customWidth="1"/>
    <col min="10726" max="10726" width="3.88671875" style="2" customWidth="1"/>
    <col min="10727" max="10727" width="12" style="2" customWidth="1"/>
    <col min="10728" max="10728" width="12.21875" style="2" customWidth="1"/>
    <col min="10729" max="10729" width="15.6640625" style="2" customWidth="1"/>
    <col min="10730" max="10730" width="12.21875" style="2" customWidth="1"/>
    <col min="10731" max="10731" width="11.33203125" style="2" customWidth="1"/>
    <col min="10732" max="10732" width="9.77734375" style="2" customWidth="1"/>
    <col min="10733" max="10976" width="9" style="2"/>
    <col min="10977" max="10977" width="20.44140625" style="2" customWidth="1"/>
    <col min="10978" max="10978" width="3.33203125" style="2" customWidth="1"/>
    <col min="10979" max="10979" width="12.44140625" style="2" customWidth="1"/>
    <col min="10980" max="10980" width="13.33203125" style="2" customWidth="1"/>
    <col min="10981" max="10981" width="17.6640625" style="2" customWidth="1"/>
    <col min="10982" max="10982" width="3.88671875" style="2" customWidth="1"/>
    <col min="10983" max="10983" width="12" style="2" customWidth="1"/>
    <col min="10984" max="10984" width="12.21875" style="2" customWidth="1"/>
    <col min="10985" max="10985" width="15.6640625" style="2" customWidth="1"/>
    <col min="10986" max="10986" width="12.21875" style="2" customWidth="1"/>
    <col min="10987" max="10987" width="11.33203125" style="2" customWidth="1"/>
    <col min="10988" max="10988" width="9.77734375" style="2" customWidth="1"/>
    <col min="10989" max="11232" width="9" style="2"/>
    <col min="11233" max="11233" width="20.44140625" style="2" customWidth="1"/>
    <col min="11234" max="11234" width="3.33203125" style="2" customWidth="1"/>
    <col min="11235" max="11235" width="12.44140625" style="2" customWidth="1"/>
    <col min="11236" max="11236" width="13.33203125" style="2" customWidth="1"/>
    <col min="11237" max="11237" width="17.6640625" style="2" customWidth="1"/>
    <col min="11238" max="11238" width="3.88671875" style="2" customWidth="1"/>
    <col min="11239" max="11239" width="12" style="2" customWidth="1"/>
    <col min="11240" max="11240" width="12.21875" style="2" customWidth="1"/>
    <col min="11241" max="11241" width="15.6640625" style="2" customWidth="1"/>
    <col min="11242" max="11242" width="12.21875" style="2" customWidth="1"/>
    <col min="11243" max="11243" width="11.33203125" style="2" customWidth="1"/>
    <col min="11244" max="11244" width="9.77734375" style="2" customWidth="1"/>
    <col min="11245" max="11488" width="9" style="2"/>
    <col min="11489" max="11489" width="20.44140625" style="2" customWidth="1"/>
    <col min="11490" max="11490" width="3.33203125" style="2" customWidth="1"/>
    <col min="11491" max="11491" width="12.44140625" style="2" customWidth="1"/>
    <col min="11492" max="11492" width="13.33203125" style="2" customWidth="1"/>
    <col min="11493" max="11493" width="17.6640625" style="2" customWidth="1"/>
    <col min="11494" max="11494" width="3.88671875" style="2" customWidth="1"/>
    <col min="11495" max="11495" width="12" style="2" customWidth="1"/>
    <col min="11496" max="11496" width="12.21875" style="2" customWidth="1"/>
    <col min="11497" max="11497" width="15.6640625" style="2" customWidth="1"/>
    <col min="11498" max="11498" width="12.21875" style="2" customWidth="1"/>
    <col min="11499" max="11499" width="11.33203125" style="2" customWidth="1"/>
    <col min="11500" max="11500" width="9.77734375" style="2" customWidth="1"/>
    <col min="11501" max="11744" width="9" style="2"/>
    <col min="11745" max="11745" width="20.44140625" style="2" customWidth="1"/>
    <col min="11746" max="11746" width="3.33203125" style="2" customWidth="1"/>
    <col min="11747" max="11747" width="12.44140625" style="2" customWidth="1"/>
    <col min="11748" max="11748" width="13.33203125" style="2" customWidth="1"/>
    <col min="11749" max="11749" width="17.6640625" style="2" customWidth="1"/>
    <col min="11750" max="11750" width="3.88671875" style="2" customWidth="1"/>
    <col min="11751" max="11751" width="12" style="2" customWidth="1"/>
    <col min="11752" max="11752" width="12.21875" style="2" customWidth="1"/>
    <col min="11753" max="11753" width="15.6640625" style="2" customWidth="1"/>
    <col min="11754" max="11754" width="12.21875" style="2" customWidth="1"/>
    <col min="11755" max="11755" width="11.33203125" style="2" customWidth="1"/>
    <col min="11756" max="11756" width="9.77734375" style="2" customWidth="1"/>
    <col min="11757" max="12000" width="9" style="2"/>
    <col min="12001" max="12001" width="20.44140625" style="2" customWidth="1"/>
    <col min="12002" max="12002" width="3.33203125" style="2" customWidth="1"/>
    <col min="12003" max="12003" width="12.44140625" style="2" customWidth="1"/>
    <col min="12004" max="12004" width="13.33203125" style="2" customWidth="1"/>
    <col min="12005" max="12005" width="17.6640625" style="2" customWidth="1"/>
    <col min="12006" max="12006" width="3.88671875" style="2" customWidth="1"/>
    <col min="12007" max="12007" width="12" style="2" customWidth="1"/>
    <col min="12008" max="12008" width="12.21875" style="2" customWidth="1"/>
    <col min="12009" max="12009" width="15.6640625" style="2" customWidth="1"/>
    <col min="12010" max="12010" width="12.21875" style="2" customWidth="1"/>
    <col min="12011" max="12011" width="11.33203125" style="2" customWidth="1"/>
    <col min="12012" max="12012" width="9.77734375" style="2" customWidth="1"/>
    <col min="12013" max="12256" width="9" style="2"/>
    <col min="12257" max="12257" width="20.44140625" style="2" customWidth="1"/>
    <col min="12258" max="12258" width="3.33203125" style="2" customWidth="1"/>
    <col min="12259" max="12259" width="12.44140625" style="2" customWidth="1"/>
    <col min="12260" max="12260" width="13.33203125" style="2" customWidth="1"/>
    <col min="12261" max="12261" width="17.6640625" style="2" customWidth="1"/>
    <col min="12262" max="12262" width="3.88671875" style="2" customWidth="1"/>
    <col min="12263" max="12263" width="12" style="2" customWidth="1"/>
    <col min="12264" max="12264" width="12.21875" style="2" customWidth="1"/>
    <col min="12265" max="12265" width="15.6640625" style="2" customWidth="1"/>
    <col min="12266" max="12266" width="12.21875" style="2" customWidth="1"/>
    <col min="12267" max="12267" width="11.33203125" style="2" customWidth="1"/>
    <col min="12268" max="12268" width="9.77734375" style="2" customWidth="1"/>
    <col min="12269" max="12512" width="9" style="2"/>
    <col min="12513" max="12513" width="20.44140625" style="2" customWidth="1"/>
    <col min="12514" max="12514" width="3.33203125" style="2" customWidth="1"/>
    <col min="12515" max="12515" width="12.44140625" style="2" customWidth="1"/>
    <col min="12516" max="12516" width="13.33203125" style="2" customWidth="1"/>
    <col min="12517" max="12517" width="17.6640625" style="2" customWidth="1"/>
    <col min="12518" max="12518" width="3.88671875" style="2" customWidth="1"/>
    <col min="12519" max="12519" width="12" style="2" customWidth="1"/>
    <col min="12520" max="12520" width="12.21875" style="2" customWidth="1"/>
    <col min="12521" max="12521" width="15.6640625" style="2" customWidth="1"/>
    <col min="12522" max="12522" width="12.21875" style="2" customWidth="1"/>
    <col min="12523" max="12523" width="11.33203125" style="2" customWidth="1"/>
    <col min="12524" max="12524" width="9.77734375" style="2" customWidth="1"/>
    <col min="12525" max="12768" width="9" style="2"/>
    <col min="12769" max="12769" width="20.44140625" style="2" customWidth="1"/>
    <col min="12770" max="12770" width="3.33203125" style="2" customWidth="1"/>
    <col min="12771" max="12771" width="12.44140625" style="2" customWidth="1"/>
    <col min="12772" max="12772" width="13.33203125" style="2" customWidth="1"/>
    <col min="12773" max="12773" width="17.6640625" style="2" customWidth="1"/>
    <col min="12774" max="12774" width="3.88671875" style="2" customWidth="1"/>
    <col min="12775" max="12775" width="12" style="2" customWidth="1"/>
    <col min="12776" max="12776" width="12.21875" style="2" customWidth="1"/>
    <col min="12777" max="12777" width="15.6640625" style="2" customWidth="1"/>
    <col min="12778" max="12778" width="12.21875" style="2" customWidth="1"/>
    <col min="12779" max="12779" width="11.33203125" style="2" customWidth="1"/>
    <col min="12780" max="12780" width="9.77734375" style="2" customWidth="1"/>
    <col min="12781" max="13024" width="9" style="2"/>
    <col min="13025" max="13025" width="20.44140625" style="2" customWidth="1"/>
    <col min="13026" max="13026" width="3.33203125" style="2" customWidth="1"/>
    <col min="13027" max="13027" width="12.44140625" style="2" customWidth="1"/>
    <col min="13028" max="13028" width="13.33203125" style="2" customWidth="1"/>
    <col min="13029" max="13029" width="17.6640625" style="2" customWidth="1"/>
    <col min="13030" max="13030" width="3.88671875" style="2" customWidth="1"/>
    <col min="13031" max="13031" width="12" style="2" customWidth="1"/>
    <col min="13032" max="13032" width="12.21875" style="2" customWidth="1"/>
    <col min="13033" max="13033" width="15.6640625" style="2" customWidth="1"/>
    <col min="13034" max="13034" width="12.21875" style="2" customWidth="1"/>
    <col min="13035" max="13035" width="11.33203125" style="2" customWidth="1"/>
    <col min="13036" max="13036" width="9.77734375" style="2" customWidth="1"/>
    <col min="13037" max="13280" width="9" style="2"/>
    <col min="13281" max="13281" width="20.44140625" style="2" customWidth="1"/>
    <col min="13282" max="13282" width="3.33203125" style="2" customWidth="1"/>
    <col min="13283" max="13283" width="12.44140625" style="2" customWidth="1"/>
    <col min="13284" max="13284" width="13.33203125" style="2" customWidth="1"/>
    <col min="13285" max="13285" width="17.6640625" style="2" customWidth="1"/>
    <col min="13286" max="13286" width="3.88671875" style="2" customWidth="1"/>
    <col min="13287" max="13287" width="12" style="2" customWidth="1"/>
    <col min="13288" max="13288" width="12.21875" style="2" customWidth="1"/>
    <col min="13289" max="13289" width="15.6640625" style="2" customWidth="1"/>
    <col min="13290" max="13290" width="12.21875" style="2" customWidth="1"/>
    <col min="13291" max="13291" width="11.33203125" style="2" customWidth="1"/>
    <col min="13292" max="13292" width="9.77734375" style="2" customWidth="1"/>
    <col min="13293" max="13536" width="9" style="2"/>
    <col min="13537" max="13537" width="20.44140625" style="2" customWidth="1"/>
    <col min="13538" max="13538" width="3.33203125" style="2" customWidth="1"/>
    <col min="13539" max="13539" width="12.44140625" style="2" customWidth="1"/>
    <col min="13540" max="13540" width="13.33203125" style="2" customWidth="1"/>
    <col min="13541" max="13541" width="17.6640625" style="2" customWidth="1"/>
    <col min="13542" max="13542" width="3.88671875" style="2" customWidth="1"/>
    <col min="13543" max="13543" width="12" style="2" customWidth="1"/>
    <col min="13544" max="13544" width="12.21875" style="2" customWidth="1"/>
    <col min="13545" max="13545" width="15.6640625" style="2" customWidth="1"/>
    <col min="13546" max="13546" width="12.21875" style="2" customWidth="1"/>
    <col min="13547" max="13547" width="11.33203125" style="2" customWidth="1"/>
    <col min="13548" max="13548" width="9.77734375" style="2" customWidth="1"/>
    <col min="13549" max="13792" width="9" style="2"/>
    <col min="13793" max="13793" width="20.44140625" style="2" customWidth="1"/>
    <col min="13794" max="13794" width="3.33203125" style="2" customWidth="1"/>
    <col min="13795" max="13795" width="12.44140625" style="2" customWidth="1"/>
    <col min="13796" max="13796" width="13.33203125" style="2" customWidth="1"/>
    <col min="13797" max="13797" width="17.6640625" style="2" customWidth="1"/>
    <col min="13798" max="13798" width="3.88671875" style="2" customWidth="1"/>
    <col min="13799" max="13799" width="12" style="2" customWidth="1"/>
    <col min="13800" max="13800" width="12.21875" style="2" customWidth="1"/>
    <col min="13801" max="13801" width="15.6640625" style="2" customWidth="1"/>
    <col min="13802" max="13802" width="12.21875" style="2" customWidth="1"/>
    <col min="13803" max="13803" width="11.33203125" style="2" customWidth="1"/>
    <col min="13804" max="13804" width="9.77734375" style="2" customWidth="1"/>
    <col min="13805" max="14048" width="9" style="2"/>
    <col min="14049" max="14049" width="20.44140625" style="2" customWidth="1"/>
    <col min="14050" max="14050" width="3.33203125" style="2" customWidth="1"/>
    <col min="14051" max="14051" width="12.44140625" style="2" customWidth="1"/>
    <col min="14052" max="14052" width="13.33203125" style="2" customWidth="1"/>
    <col min="14053" max="14053" width="17.6640625" style="2" customWidth="1"/>
    <col min="14054" max="14054" width="3.88671875" style="2" customWidth="1"/>
    <col min="14055" max="14055" width="12" style="2" customWidth="1"/>
    <col min="14056" max="14056" width="12.21875" style="2" customWidth="1"/>
    <col min="14057" max="14057" width="15.6640625" style="2" customWidth="1"/>
    <col min="14058" max="14058" width="12.21875" style="2" customWidth="1"/>
    <col min="14059" max="14059" width="11.33203125" style="2" customWidth="1"/>
    <col min="14060" max="14060" width="9.77734375" style="2" customWidth="1"/>
    <col min="14061" max="14304" width="9" style="2"/>
    <col min="14305" max="14305" width="20.44140625" style="2" customWidth="1"/>
    <col min="14306" max="14306" width="3.33203125" style="2" customWidth="1"/>
    <col min="14307" max="14307" width="12.44140625" style="2" customWidth="1"/>
    <col min="14308" max="14308" width="13.33203125" style="2" customWidth="1"/>
    <col min="14309" max="14309" width="17.6640625" style="2" customWidth="1"/>
    <col min="14310" max="14310" width="3.88671875" style="2" customWidth="1"/>
    <col min="14311" max="14311" width="12" style="2" customWidth="1"/>
    <col min="14312" max="14312" width="12.21875" style="2" customWidth="1"/>
    <col min="14313" max="14313" width="15.6640625" style="2" customWidth="1"/>
    <col min="14314" max="14314" width="12.21875" style="2" customWidth="1"/>
    <col min="14315" max="14315" width="11.33203125" style="2" customWidth="1"/>
    <col min="14316" max="14316" width="9.77734375" style="2" customWidth="1"/>
    <col min="14317" max="14560" width="9" style="2"/>
    <col min="14561" max="14561" width="20.44140625" style="2" customWidth="1"/>
    <col min="14562" max="14562" width="3.33203125" style="2" customWidth="1"/>
    <col min="14563" max="14563" width="12.44140625" style="2" customWidth="1"/>
    <col min="14564" max="14564" width="13.33203125" style="2" customWidth="1"/>
    <col min="14565" max="14565" width="17.6640625" style="2" customWidth="1"/>
    <col min="14566" max="14566" width="3.88671875" style="2" customWidth="1"/>
    <col min="14567" max="14567" width="12" style="2" customWidth="1"/>
    <col min="14568" max="14568" width="12.21875" style="2" customWidth="1"/>
    <col min="14569" max="14569" width="15.6640625" style="2" customWidth="1"/>
    <col min="14570" max="14570" width="12.21875" style="2" customWidth="1"/>
    <col min="14571" max="14571" width="11.33203125" style="2" customWidth="1"/>
    <col min="14572" max="14572" width="9.77734375" style="2" customWidth="1"/>
    <col min="14573" max="14816" width="9" style="2"/>
    <col min="14817" max="14817" width="20.44140625" style="2" customWidth="1"/>
    <col min="14818" max="14818" width="3.33203125" style="2" customWidth="1"/>
    <col min="14819" max="14819" width="12.44140625" style="2" customWidth="1"/>
    <col min="14820" max="14820" width="13.33203125" style="2" customWidth="1"/>
    <col min="14821" max="14821" width="17.6640625" style="2" customWidth="1"/>
    <col min="14822" max="14822" width="3.88671875" style="2" customWidth="1"/>
    <col min="14823" max="14823" width="12" style="2" customWidth="1"/>
    <col min="14824" max="14824" width="12.21875" style="2" customWidth="1"/>
    <col min="14825" max="14825" width="15.6640625" style="2" customWidth="1"/>
    <col min="14826" max="14826" width="12.21875" style="2" customWidth="1"/>
    <col min="14827" max="14827" width="11.33203125" style="2" customWidth="1"/>
    <col min="14828" max="14828" width="9.77734375" style="2" customWidth="1"/>
    <col min="14829" max="15072" width="9" style="2"/>
    <col min="15073" max="15073" width="20.44140625" style="2" customWidth="1"/>
    <col min="15074" max="15074" width="3.33203125" style="2" customWidth="1"/>
    <col min="15075" max="15075" width="12.44140625" style="2" customWidth="1"/>
    <col min="15076" max="15076" width="13.33203125" style="2" customWidth="1"/>
    <col min="15077" max="15077" width="17.6640625" style="2" customWidth="1"/>
    <col min="15078" max="15078" width="3.88671875" style="2" customWidth="1"/>
    <col min="15079" max="15079" width="12" style="2" customWidth="1"/>
    <col min="15080" max="15080" width="12.21875" style="2" customWidth="1"/>
    <col min="15081" max="15081" width="15.6640625" style="2" customWidth="1"/>
    <col min="15082" max="15082" width="12.21875" style="2" customWidth="1"/>
    <col min="15083" max="15083" width="11.33203125" style="2" customWidth="1"/>
    <col min="15084" max="15084" width="9.77734375" style="2" customWidth="1"/>
    <col min="15085" max="15328" width="9" style="2"/>
    <col min="15329" max="15329" width="20.44140625" style="2" customWidth="1"/>
    <col min="15330" max="15330" width="3.33203125" style="2" customWidth="1"/>
    <col min="15331" max="15331" width="12.44140625" style="2" customWidth="1"/>
    <col min="15332" max="15332" width="13.33203125" style="2" customWidth="1"/>
    <col min="15333" max="15333" width="17.6640625" style="2" customWidth="1"/>
    <col min="15334" max="15334" width="3.88671875" style="2" customWidth="1"/>
    <col min="15335" max="15335" width="12" style="2" customWidth="1"/>
    <col min="15336" max="15336" width="12.21875" style="2" customWidth="1"/>
    <col min="15337" max="15337" width="15.6640625" style="2" customWidth="1"/>
    <col min="15338" max="15338" width="12.21875" style="2" customWidth="1"/>
    <col min="15339" max="15339" width="11.33203125" style="2" customWidth="1"/>
    <col min="15340" max="15340" width="9.77734375" style="2" customWidth="1"/>
    <col min="15341" max="15584" width="9" style="2"/>
    <col min="15585" max="15585" width="20.44140625" style="2" customWidth="1"/>
    <col min="15586" max="15586" width="3.33203125" style="2" customWidth="1"/>
    <col min="15587" max="15587" width="12.44140625" style="2" customWidth="1"/>
    <col min="15588" max="15588" width="13.33203125" style="2" customWidth="1"/>
    <col min="15589" max="15589" width="17.6640625" style="2" customWidth="1"/>
    <col min="15590" max="15590" width="3.88671875" style="2" customWidth="1"/>
    <col min="15591" max="15591" width="12" style="2" customWidth="1"/>
    <col min="15592" max="15592" width="12.21875" style="2" customWidth="1"/>
    <col min="15593" max="15593" width="15.6640625" style="2" customWidth="1"/>
    <col min="15594" max="15594" width="12.21875" style="2" customWidth="1"/>
    <col min="15595" max="15595" width="11.33203125" style="2" customWidth="1"/>
    <col min="15596" max="15596" width="9.77734375" style="2" customWidth="1"/>
    <col min="15597" max="15840" width="9" style="2"/>
    <col min="15841" max="15841" width="20.44140625" style="2" customWidth="1"/>
    <col min="15842" max="15842" width="3.33203125" style="2" customWidth="1"/>
    <col min="15843" max="15843" width="12.44140625" style="2" customWidth="1"/>
    <col min="15844" max="15844" width="13.33203125" style="2" customWidth="1"/>
    <col min="15845" max="15845" width="17.6640625" style="2" customWidth="1"/>
    <col min="15846" max="15846" width="3.88671875" style="2" customWidth="1"/>
    <col min="15847" max="15847" width="12" style="2" customWidth="1"/>
    <col min="15848" max="15848" width="12.21875" style="2" customWidth="1"/>
    <col min="15849" max="15849" width="15.6640625" style="2" customWidth="1"/>
    <col min="15850" max="15850" width="12.21875" style="2" customWidth="1"/>
    <col min="15851" max="15851" width="11.33203125" style="2" customWidth="1"/>
    <col min="15852" max="15852" width="9.77734375" style="2" customWidth="1"/>
    <col min="15853" max="16096" width="9" style="2"/>
    <col min="16097" max="16097" width="20.44140625" style="2" customWidth="1"/>
    <col min="16098" max="16098" width="3.33203125" style="2" customWidth="1"/>
    <col min="16099" max="16099" width="12.44140625" style="2" customWidth="1"/>
    <col min="16100" max="16100" width="13.33203125" style="2" customWidth="1"/>
    <col min="16101" max="16101" width="17.6640625" style="2" customWidth="1"/>
    <col min="16102" max="16102" width="3.88671875" style="2" customWidth="1"/>
    <col min="16103" max="16103" width="12" style="2" customWidth="1"/>
    <col min="16104" max="16104" width="12.21875" style="2" customWidth="1"/>
    <col min="16105" max="16105" width="15.6640625" style="2" customWidth="1"/>
    <col min="16106" max="16106" width="12.21875" style="2" customWidth="1"/>
    <col min="16107" max="16107" width="11.33203125" style="2" customWidth="1"/>
    <col min="16108" max="16108" width="9.77734375" style="2" customWidth="1"/>
    <col min="16109" max="16384" width="9" style="2"/>
  </cols>
  <sheetData>
    <row r="1" spans="1:10" ht="24" customHeight="1">
      <c r="A1" s="65" t="s">
        <v>0</v>
      </c>
      <c r="B1" s="65"/>
      <c r="C1" s="65"/>
      <c r="D1" s="65"/>
      <c r="E1" s="65"/>
      <c r="F1" s="65"/>
      <c r="G1" s="65"/>
      <c r="H1" s="65"/>
    </row>
    <row r="2" spans="1:10" ht="10.5" customHeight="1">
      <c r="A2" s="66">
        <v>44530</v>
      </c>
      <c r="B2" s="66"/>
      <c r="C2" s="66"/>
      <c r="D2" s="66"/>
      <c r="E2" s="66"/>
      <c r="F2" s="66"/>
      <c r="G2" s="66"/>
      <c r="H2" s="66"/>
    </row>
    <row r="3" spans="1:10" ht="12.75" customHeight="1">
      <c r="A3" s="67" t="s">
        <v>1</v>
      </c>
      <c r="B3" s="67"/>
      <c r="C3" s="67"/>
      <c r="E3" s="5"/>
      <c r="G3" s="2" t="s">
        <v>2</v>
      </c>
    </row>
    <row r="4" spans="1:10" ht="24" customHeight="1">
      <c r="A4" s="6" t="s">
        <v>3</v>
      </c>
      <c r="B4" s="6" t="s">
        <v>4</v>
      </c>
      <c r="C4" s="34" t="s">
        <v>5</v>
      </c>
      <c r="D4" s="6" t="s">
        <v>6</v>
      </c>
      <c r="E4" s="6" t="s">
        <v>7</v>
      </c>
      <c r="F4" s="9" t="s">
        <v>4</v>
      </c>
      <c r="G4" s="6" t="s">
        <v>5</v>
      </c>
      <c r="H4" s="6" t="s">
        <v>6</v>
      </c>
    </row>
    <row r="5" spans="1:10" ht="24" customHeight="1">
      <c r="A5" s="10" t="s">
        <v>8</v>
      </c>
      <c r="B5" s="6" t="s">
        <v>9</v>
      </c>
      <c r="C5" s="35"/>
      <c r="D5" s="28"/>
      <c r="E5" s="13" t="s">
        <v>10</v>
      </c>
      <c r="F5" s="14"/>
      <c r="G5" s="21"/>
      <c r="H5" s="28"/>
    </row>
    <row r="6" spans="1:10" ht="24" customHeight="1">
      <c r="A6" s="6" t="s">
        <v>11</v>
      </c>
      <c r="B6" s="6">
        <v>1</v>
      </c>
      <c r="C6" s="36">
        <v>3795097.58</v>
      </c>
      <c r="D6" s="15">
        <v>7467935.5199999996</v>
      </c>
      <c r="E6" s="15" t="s">
        <v>12</v>
      </c>
      <c r="F6" s="16">
        <v>31</v>
      </c>
      <c r="G6" s="37">
        <v>16498106.18</v>
      </c>
      <c r="H6" s="15">
        <v>16600000</v>
      </c>
    </row>
    <row r="7" spans="1:10" ht="24" customHeight="1">
      <c r="A7" s="6" t="s">
        <v>13</v>
      </c>
      <c r="B7" s="6">
        <v>2</v>
      </c>
      <c r="C7" s="38"/>
      <c r="D7" s="15"/>
      <c r="E7" s="13" t="s">
        <v>14</v>
      </c>
      <c r="F7" s="16">
        <v>32</v>
      </c>
      <c r="G7" s="37">
        <v>13025224.960000001</v>
      </c>
      <c r="H7" s="15">
        <v>7000000</v>
      </c>
    </row>
    <row r="8" spans="1:10" ht="24" customHeight="1">
      <c r="A8" s="6" t="s">
        <v>15</v>
      </c>
      <c r="B8" s="6">
        <v>3</v>
      </c>
      <c r="C8" s="36">
        <v>4443667.9800000004</v>
      </c>
      <c r="D8" s="15">
        <v>3752344.1</v>
      </c>
      <c r="E8" s="15" t="s">
        <v>16</v>
      </c>
      <c r="F8" s="16">
        <v>33</v>
      </c>
      <c r="G8" s="37">
        <v>53696800.770000003</v>
      </c>
      <c r="H8" s="15">
        <v>26613745.280000001</v>
      </c>
      <c r="I8" s="27"/>
    </row>
    <row r="9" spans="1:10" ht="24" customHeight="1">
      <c r="A9" s="6" t="s">
        <v>17</v>
      </c>
      <c r="B9" s="6">
        <v>4</v>
      </c>
      <c r="C9" s="36">
        <v>50310545.670000002</v>
      </c>
      <c r="D9" s="15">
        <v>18304924.870000001</v>
      </c>
      <c r="E9" s="15" t="s">
        <v>18</v>
      </c>
      <c r="F9" s="16">
        <v>34</v>
      </c>
      <c r="G9" s="15">
        <v>0</v>
      </c>
      <c r="H9" s="15">
        <v>133600</v>
      </c>
      <c r="J9" s="39"/>
    </row>
    <row r="10" spans="1:10" ht="24" customHeight="1">
      <c r="A10" s="6" t="s">
        <v>19</v>
      </c>
      <c r="B10" s="6">
        <v>5</v>
      </c>
      <c r="C10" s="36">
        <v>1429774.18</v>
      </c>
      <c r="D10" s="15">
        <v>1543355.58</v>
      </c>
      <c r="E10" s="15" t="s">
        <v>20</v>
      </c>
      <c r="F10" s="16">
        <v>35</v>
      </c>
      <c r="G10" s="37">
        <v>649472.9</v>
      </c>
      <c r="H10" s="15">
        <v>3808167.99</v>
      </c>
    </row>
    <row r="11" spans="1:10" ht="24" customHeight="1">
      <c r="A11" s="6" t="s">
        <v>21</v>
      </c>
      <c r="B11" s="6">
        <v>6</v>
      </c>
      <c r="C11" s="38"/>
      <c r="D11" s="15"/>
      <c r="E11" s="15" t="s">
        <v>22</v>
      </c>
      <c r="F11" s="16">
        <v>36</v>
      </c>
      <c r="G11" s="37">
        <v>-1230812.3600000001</v>
      </c>
      <c r="H11" s="15">
        <v>-2040919.96</v>
      </c>
    </row>
    <row r="12" spans="1:10" ht="24" customHeight="1">
      <c r="A12" s="6" t="s">
        <v>23</v>
      </c>
      <c r="B12" s="6">
        <v>7</v>
      </c>
      <c r="C12" s="38"/>
      <c r="D12" s="15"/>
      <c r="E12" s="17" t="s">
        <v>24</v>
      </c>
      <c r="F12" s="16">
        <v>37</v>
      </c>
      <c r="G12" s="37"/>
      <c r="H12" s="15"/>
    </row>
    <row r="13" spans="1:10" ht="24" customHeight="1">
      <c r="A13" s="6" t="s">
        <v>25</v>
      </c>
      <c r="B13" s="6">
        <v>8</v>
      </c>
      <c r="C13" s="36">
        <v>2930953.13</v>
      </c>
      <c r="D13" s="15">
        <v>2757518.79</v>
      </c>
      <c r="E13" s="15" t="s">
        <v>26</v>
      </c>
      <c r="F13" s="16">
        <v>38</v>
      </c>
      <c r="G13" s="15"/>
      <c r="H13" s="15"/>
    </row>
    <row r="14" spans="1:10" ht="24" customHeight="1">
      <c r="A14" s="64" t="s">
        <v>27</v>
      </c>
      <c r="B14" s="6">
        <v>9</v>
      </c>
      <c r="C14" s="36">
        <v>17551072.800000001</v>
      </c>
      <c r="D14" s="15">
        <v>15690783.34</v>
      </c>
      <c r="E14" s="15" t="s">
        <v>28</v>
      </c>
      <c r="F14" s="16">
        <v>39</v>
      </c>
      <c r="G14" s="37">
        <v>7424649.21</v>
      </c>
      <c r="H14" s="15">
        <v>4653746.83</v>
      </c>
    </row>
    <row r="15" spans="1:10" ht="24" customHeight="1">
      <c r="A15" s="6" t="s">
        <v>29</v>
      </c>
      <c r="B15" s="6">
        <v>10</v>
      </c>
      <c r="C15" s="38">
        <v>4676011.9400000004</v>
      </c>
      <c r="D15" s="15">
        <v>3506759.99</v>
      </c>
      <c r="E15" s="15" t="s">
        <v>30</v>
      </c>
      <c r="F15" s="16">
        <v>40</v>
      </c>
      <c r="G15" s="15"/>
      <c r="H15" s="21"/>
    </row>
    <row r="16" spans="1:10" ht="24" customHeight="1">
      <c r="A16" s="18" t="s">
        <v>31</v>
      </c>
      <c r="B16" s="6">
        <v>11</v>
      </c>
      <c r="C16" s="38">
        <v>563550.53</v>
      </c>
      <c r="D16" s="21">
        <v>511376.37</v>
      </c>
      <c r="E16" s="19" t="s">
        <v>32</v>
      </c>
      <c r="F16" s="16">
        <v>41</v>
      </c>
      <c r="G16" s="37">
        <f>G6+G7+G8+G10+G11+G14</f>
        <v>90063441.659999996</v>
      </c>
      <c r="H16" s="15">
        <v>56768340.140000001</v>
      </c>
    </row>
    <row r="17" spans="1:9" ht="24" customHeight="1">
      <c r="A17" s="6" t="s">
        <v>33</v>
      </c>
      <c r="B17" s="6">
        <v>12</v>
      </c>
      <c r="C17" s="38">
        <v>5094499.08</v>
      </c>
      <c r="D17" s="15">
        <v>5119170.79</v>
      </c>
      <c r="E17" s="17" t="s">
        <v>34</v>
      </c>
      <c r="F17" s="14"/>
      <c r="G17" s="21"/>
      <c r="H17" s="21"/>
    </row>
    <row r="18" spans="1:9" ht="24" customHeight="1">
      <c r="A18" s="18" t="s">
        <v>35</v>
      </c>
      <c r="B18" s="6">
        <v>13</v>
      </c>
      <c r="C18" s="38">
        <v>7217011.25</v>
      </c>
      <c r="D18" s="15">
        <v>6553476.1900000004</v>
      </c>
      <c r="E18" s="17" t="s">
        <v>36</v>
      </c>
      <c r="F18" s="16">
        <v>42</v>
      </c>
      <c r="G18" s="37">
        <v>8500000</v>
      </c>
      <c r="H18" s="15">
        <v>10500000</v>
      </c>
    </row>
    <row r="19" spans="1:9" ht="24" customHeight="1">
      <c r="A19" s="6" t="s">
        <v>37</v>
      </c>
      <c r="B19" s="6">
        <v>14</v>
      </c>
      <c r="C19" s="35"/>
      <c r="D19" s="21"/>
      <c r="E19" s="17" t="s">
        <v>38</v>
      </c>
      <c r="F19" s="16">
        <v>43</v>
      </c>
      <c r="G19" s="37">
        <v>1166221.44</v>
      </c>
      <c r="H19" s="15">
        <v>3304294.08</v>
      </c>
    </row>
    <row r="20" spans="1:9" ht="24" customHeight="1">
      <c r="A20" s="20" t="s">
        <v>39</v>
      </c>
      <c r="B20" s="6">
        <v>15</v>
      </c>
      <c r="C20" s="36">
        <v>80461111.340000004</v>
      </c>
      <c r="D20" s="15">
        <v>49516862.200000003</v>
      </c>
      <c r="E20" s="17" t="s">
        <v>40</v>
      </c>
      <c r="F20" s="16">
        <v>44</v>
      </c>
      <c r="G20" s="15"/>
      <c r="H20" s="15"/>
    </row>
    <row r="21" spans="1:9" ht="24" customHeight="1">
      <c r="A21" s="6" t="s">
        <v>41</v>
      </c>
      <c r="B21" s="6" t="s">
        <v>9</v>
      </c>
      <c r="C21" s="35"/>
      <c r="D21" s="21"/>
      <c r="E21" s="17" t="s">
        <v>42</v>
      </c>
      <c r="F21" s="16">
        <v>45</v>
      </c>
      <c r="G21" s="15"/>
      <c r="H21" s="21"/>
    </row>
    <row r="22" spans="1:9" ht="24" customHeight="1">
      <c r="A22" s="6" t="s">
        <v>43</v>
      </c>
      <c r="B22" s="6">
        <v>16</v>
      </c>
      <c r="C22" s="38"/>
      <c r="D22" s="15"/>
      <c r="E22" s="19" t="s">
        <v>44</v>
      </c>
      <c r="F22" s="16">
        <v>46</v>
      </c>
      <c r="G22" s="37">
        <v>9666221.4399999995</v>
      </c>
      <c r="H22" s="15">
        <v>13804294.08</v>
      </c>
    </row>
    <row r="23" spans="1:9" ht="24" customHeight="1">
      <c r="A23" s="34" t="s">
        <v>45</v>
      </c>
      <c r="B23" s="6">
        <v>17</v>
      </c>
      <c r="C23" s="38"/>
      <c r="D23" s="15"/>
      <c r="E23" s="19" t="s">
        <v>46</v>
      </c>
      <c r="F23" s="16">
        <v>47</v>
      </c>
      <c r="G23" s="37">
        <f>G16+G22</f>
        <v>99729663.099999994</v>
      </c>
      <c r="H23" s="15">
        <v>70572634.219999999</v>
      </c>
    </row>
    <row r="24" spans="1:9" ht="24" customHeight="1">
      <c r="A24" s="34" t="s">
        <v>47</v>
      </c>
      <c r="B24" s="34">
        <v>18</v>
      </c>
      <c r="C24" s="38">
        <v>68953141.209999993</v>
      </c>
      <c r="D24" s="15">
        <v>67546785.730000004</v>
      </c>
      <c r="E24" s="21"/>
      <c r="F24" s="14"/>
      <c r="G24" s="21"/>
      <c r="H24" s="21"/>
    </row>
    <row r="25" spans="1:9" ht="24" customHeight="1">
      <c r="A25" s="34" t="s">
        <v>48</v>
      </c>
      <c r="B25" s="34">
        <v>19</v>
      </c>
      <c r="C25" s="38">
        <v>34731203.890000001</v>
      </c>
      <c r="D25" s="15">
        <v>30254116.260000002</v>
      </c>
      <c r="E25" s="21"/>
      <c r="F25" s="14"/>
      <c r="G25" s="21"/>
      <c r="H25" s="21"/>
    </row>
    <row r="26" spans="1:9" ht="24" customHeight="1">
      <c r="A26" s="34" t="s">
        <v>49</v>
      </c>
      <c r="B26" s="6">
        <v>20</v>
      </c>
      <c r="C26" s="36">
        <v>34221937.32</v>
      </c>
      <c r="D26" s="15">
        <v>37292669.469999999</v>
      </c>
      <c r="E26" s="21"/>
      <c r="F26" s="14"/>
      <c r="G26" s="21"/>
      <c r="H26" s="21"/>
    </row>
    <row r="27" spans="1:9" ht="24" customHeight="1">
      <c r="A27" s="34" t="s">
        <v>50</v>
      </c>
      <c r="B27" s="6">
        <v>21</v>
      </c>
      <c r="C27" s="36">
        <v>320000</v>
      </c>
      <c r="D27" s="15">
        <v>320000</v>
      </c>
      <c r="E27" s="21"/>
      <c r="F27" s="14"/>
      <c r="G27" s="21"/>
      <c r="H27" s="21"/>
      <c r="I27" s="27"/>
    </row>
    <row r="28" spans="1:9" ht="24" customHeight="1">
      <c r="A28" s="6" t="s">
        <v>51</v>
      </c>
      <c r="B28" s="6">
        <v>22</v>
      </c>
      <c r="C28" s="38"/>
      <c r="D28" s="15"/>
      <c r="E28" s="21"/>
      <c r="F28" s="14"/>
      <c r="G28" s="21"/>
      <c r="H28" s="21"/>
    </row>
    <row r="29" spans="1:9" ht="24" customHeight="1">
      <c r="A29" s="6" t="s">
        <v>52</v>
      </c>
      <c r="B29" s="6">
        <v>23</v>
      </c>
      <c r="C29" s="38">
        <v>0</v>
      </c>
      <c r="D29" s="15">
        <v>0</v>
      </c>
      <c r="E29" s="21"/>
      <c r="F29" s="14"/>
      <c r="G29" s="21"/>
      <c r="H29" s="21"/>
    </row>
    <row r="30" spans="1:9" ht="24" customHeight="1">
      <c r="A30" s="6" t="s">
        <v>53</v>
      </c>
      <c r="B30" s="6">
        <v>24</v>
      </c>
      <c r="C30" s="38"/>
      <c r="D30" s="15"/>
      <c r="E30" s="22" t="s">
        <v>54</v>
      </c>
      <c r="F30" s="14"/>
      <c r="G30" s="21"/>
      <c r="H30" s="21"/>
      <c r="I30" s="27"/>
    </row>
    <row r="31" spans="1:9" ht="24" customHeight="1">
      <c r="A31" s="6" t="s">
        <v>55</v>
      </c>
      <c r="B31" s="6">
        <v>25</v>
      </c>
      <c r="C31" s="38">
        <v>323133.67</v>
      </c>
      <c r="D31" s="15">
        <v>405795.81</v>
      </c>
      <c r="E31" s="15" t="s">
        <v>56</v>
      </c>
      <c r="F31" s="16">
        <v>48</v>
      </c>
      <c r="G31" s="37">
        <v>56000000</v>
      </c>
      <c r="H31" s="15">
        <v>56000000</v>
      </c>
    </row>
    <row r="32" spans="1:9" ht="19.5" customHeight="1">
      <c r="A32" s="6" t="s">
        <v>57</v>
      </c>
      <c r="B32" s="6">
        <v>26</v>
      </c>
      <c r="C32" s="38"/>
      <c r="D32" s="15"/>
      <c r="E32" s="15" t="s">
        <v>58</v>
      </c>
      <c r="F32" s="16">
        <v>49</v>
      </c>
      <c r="G32" s="15"/>
      <c r="H32" s="15"/>
    </row>
    <row r="33" spans="1:9" ht="21" customHeight="1">
      <c r="A33" s="6" t="s">
        <v>59</v>
      </c>
      <c r="B33" s="6">
        <v>27</v>
      </c>
      <c r="C33" s="36">
        <v>160726.38</v>
      </c>
      <c r="D33" s="15">
        <v>362998.95</v>
      </c>
      <c r="E33" s="15" t="s">
        <v>60</v>
      </c>
      <c r="F33" s="16">
        <v>50</v>
      </c>
      <c r="G33" s="37">
        <v>521375.58</v>
      </c>
      <c r="H33" s="15">
        <v>521375.58</v>
      </c>
    </row>
    <row r="34" spans="1:9" ht="24" customHeight="1">
      <c r="A34" s="6" t="s">
        <v>61</v>
      </c>
      <c r="B34" s="6">
        <v>28</v>
      </c>
      <c r="C34" s="35"/>
      <c r="D34" s="21"/>
      <c r="E34" s="15" t="s">
        <v>62</v>
      </c>
      <c r="F34" s="16">
        <v>51</v>
      </c>
      <c r="G34" s="37">
        <v>-40764129.969999999</v>
      </c>
      <c r="H34" s="15">
        <v>-39195683.369999997</v>
      </c>
      <c r="I34" s="3"/>
    </row>
    <row r="35" spans="1:9" ht="24" customHeight="1">
      <c r="A35" s="20" t="s">
        <v>63</v>
      </c>
      <c r="B35" s="6">
        <v>29</v>
      </c>
      <c r="C35" s="36">
        <v>35025797.369999997</v>
      </c>
      <c r="D35" s="15">
        <v>38381464.229999997</v>
      </c>
      <c r="E35" s="23" t="s">
        <v>64</v>
      </c>
      <c r="F35" s="16">
        <v>52</v>
      </c>
      <c r="G35" s="37">
        <f>G31+G33+G34</f>
        <v>15757245.609999999</v>
      </c>
      <c r="H35" s="15">
        <v>17325692.210000001</v>
      </c>
      <c r="I35" s="27">
        <f>G35-H35</f>
        <v>-1568446.6</v>
      </c>
    </row>
    <row r="36" spans="1:9" ht="24" customHeight="1">
      <c r="A36" s="20" t="s">
        <v>65</v>
      </c>
      <c r="B36" s="6">
        <v>30</v>
      </c>
      <c r="C36" s="36">
        <v>115486908.70999999</v>
      </c>
      <c r="D36" s="15">
        <v>87898326.430000007</v>
      </c>
      <c r="E36" s="23" t="s">
        <v>66</v>
      </c>
      <c r="F36" s="16">
        <v>53</v>
      </c>
      <c r="G36" s="37">
        <f>G35+G23</f>
        <v>115486908.70999999</v>
      </c>
      <c r="H36" s="15">
        <v>87898326.430000007</v>
      </c>
      <c r="I36" s="27">
        <f>C36+D36-G36-H36</f>
        <v>0</v>
      </c>
    </row>
    <row r="37" spans="1:9" s="1" customFormat="1" ht="24" customHeight="1">
      <c r="A37" s="68" t="s">
        <v>67</v>
      </c>
      <c r="B37" s="68"/>
      <c r="C37" s="68"/>
      <c r="D37" s="68"/>
      <c r="E37" s="68"/>
      <c r="F37" s="68"/>
      <c r="G37" s="68"/>
      <c r="H37" s="68"/>
    </row>
    <row r="39" spans="1:9">
      <c r="G39" s="26"/>
      <c r="H39" s="27"/>
    </row>
    <row r="40" spans="1:9">
      <c r="C40" s="27"/>
      <c r="D40" s="27"/>
      <c r="E40" s="26"/>
      <c r="G40" s="27"/>
      <c r="H40" s="29"/>
    </row>
    <row r="41" spans="1:9">
      <c r="C41" s="27"/>
      <c r="H41" s="30"/>
    </row>
    <row r="42" spans="1:9" ht="12">
      <c r="D42" s="27"/>
      <c r="G42" s="27"/>
      <c r="H42" s="31"/>
    </row>
    <row r="43" spans="1:9">
      <c r="D43" s="27"/>
      <c r="G43" s="27"/>
      <c r="H43" s="30"/>
    </row>
    <row r="44" spans="1:9">
      <c r="C44" s="27"/>
      <c r="H44" s="30"/>
    </row>
    <row r="45" spans="1:9">
      <c r="C45" s="27"/>
      <c r="G45" s="26"/>
      <c r="H45" s="29"/>
    </row>
    <row r="46" spans="1:9">
      <c r="E46" s="27"/>
      <c r="G46" s="27"/>
      <c r="H46" s="27"/>
    </row>
    <row r="47" spans="1:9">
      <c r="G47" s="27"/>
    </row>
    <row r="48" spans="1:9">
      <c r="C48" s="27"/>
      <c r="H48" s="27"/>
    </row>
    <row r="49" spans="4:8">
      <c r="G49" s="27"/>
      <c r="H49" s="27"/>
    </row>
    <row r="50" spans="4:8">
      <c r="G50" s="26"/>
    </row>
    <row r="51" spans="4:8">
      <c r="D51" s="27"/>
    </row>
    <row r="56" spans="4:8">
      <c r="H56" s="32"/>
    </row>
    <row r="57" spans="4:8">
      <c r="G57" s="39"/>
    </row>
    <row r="63" spans="4:8">
      <c r="H63" s="3"/>
    </row>
  </sheetData>
  <mergeCells count="4">
    <mergeCell ref="A1:H1"/>
    <mergeCell ref="A2:H2"/>
    <mergeCell ref="A3:C3"/>
    <mergeCell ref="A37:H37"/>
  </mergeCells>
  <phoneticPr fontId="13" type="noConversion"/>
  <printOptions horizontalCentered="1"/>
  <pageMargins left="0.47152777777777799" right="0" top="0.235416666666667" bottom="0.27500000000000002" header="0.15625" footer="0.15625"/>
  <pageSetup paperSize="9" scale="81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2"/>
  <sheetViews>
    <sheetView tabSelected="1" zoomScale="70" zoomScaleNormal="70" workbookViewId="0">
      <pane xSplit="2" ySplit="4" topLeftCell="C18" activePane="bottomRight" state="frozen"/>
      <selection pane="topRight" activeCell="C1" sqref="C1"/>
      <selection pane="bottomLeft" activeCell="A5" sqref="A5"/>
      <selection pane="bottomRight" activeCell="G20" sqref="G20"/>
    </sheetView>
  </sheetViews>
  <sheetFormatPr defaultColWidth="9" defaultRowHeight="10.8"/>
  <cols>
    <col min="1" max="1" width="49.77734375" style="1" customWidth="1"/>
    <col min="2" max="2" width="9" style="1"/>
    <col min="3" max="3" width="16.109375" style="52" customWidth="1"/>
    <col min="4" max="4" width="17.77734375" style="53" customWidth="1"/>
    <col min="5" max="5" width="17" style="1" customWidth="1"/>
    <col min="6" max="6" width="9" style="54" customWidth="1"/>
    <col min="7" max="7" width="12.77734375" style="1" customWidth="1"/>
    <col min="8" max="8" width="17.109375" style="1" customWidth="1"/>
    <col min="9" max="9" width="16.21875" style="1" customWidth="1"/>
    <col min="10" max="10" width="9.6640625" style="1"/>
    <col min="11" max="26" width="9" style="1"/>
    <col min="27" max="27" width="30.88671875" style="1" customWidth="1"/>
    <col min="28" max="28" width="4" style="1" customWidth="1"/>
    <col min="29" max="29" width="24" style="1" customWidth="1"/>
    <col min="30" max="30" width="27.44140625" style="1" customWidth="1"/>
    <col min="31" max="32" width="12.21875" style="1" customWidth="1"/>
    <col min="33" max="33" width="9" style="1"/>
    <col min="34" max="34" width="12.21875" style="1" customWidth="1"/>
    <col min="35" max="282" width="9" style="1"/>
    <col min="283" max="283" width="30.88671875" style="1" customWidth="1"/>
    <col min="284" max="284" width="4" style="1" customWidth="1"/>
    <col min="285" max="285" width="24" style="1" customWidth="1"/>
    <col min="286" max="286" width="27.44140625" style="1" customWidth="1"/>
    <col min="287" max="288" width="12.21875" style="1" customWidth="1"/>
    <col min="289" max="289" width="9" style="1"/>
    <col min="290" max="290" width="12.21875" style="1" customWidth="1"/>
    <col min="291" max="538" width="9" style="1"/>
    <col min="539" max="539" width="30.88671875" style="1" customWidth="1"/>
    <col min="540" max="540" width="4" style="1" customWidth="1"/>
    <col min="541" max="541" width="24" style="1" customWidth="1"/>
    <col min="542" max="542" width="27.44140625" style="1" customWidth="1"/>
    <col min="543" max="544" width="12.21875" style="1" customWidth="1"/>
    <col min="545" max="545" width="9" style="1"/>
    <col min="546" max="546" width="12.21875" style="1" customWidth="1"/>
    <col min="547" max="794" width="9" style="1"/>
    <col min="795" max="795" width="30.88671875" style="1" customWidth="1"/>
    <col min="796" max="796" width="4" style="1" customWidth="1"/>
    <col min="797" max="797" width="24" style="1" customWidth="1"/>
    <col min="798" max="798" width="27.44140625" style="1" customWidth="1"/>
    <col min="799" max="800" width="12.21875" style="1" customWidth="1"/>
    <col min="801" max="801" width="9" style="1"/>
    <col min="802" max="802" width="12.21875" style="1" customWidth="1"/>
    <col min="803" max="1050" width="9" style="1"/>
    <col min="1051" max="1051" width="30.88671875" style="1" customWidth="1"/>
    <col min="1052" max="1052" width="4" style="1" customWidth="1"/>
    <col min="1053" max="1053" width="24" style="1" customWidth="1"/>
    <col min="1054" max="1054" width="27.44140625" style="1" customWidth="1"/>
    <col min="1055" max="1056" width="12.21875" style="1" customWidth="1"/>
    <col min="1057" max="1057" width="9" style="1"/>
    <col min="1058" max="1058" width="12.21875" style="1" customWidth="1"/>
    <col min="1059" max="1306" width="9" style="1"/>
    <col min="1307" max="1307" width="30.88671875" style="1" customWidth="1"/>
    <col min="1308" max="1308" width="4" style="1" customWidth="1"/>
    <col min="1309" max="1309" width="24" style="1" customWidth="1"/>
    <col min="1310" max="1310" width="27.44140625" style="1" customWidth="1"/>
    <col min="1311" max="1312" width="12.21875" style="1" customWidth="1"/>
    <col min="1313" max="1313" width="9" style="1"/>
    <col min="1314" max="1314" width="12.21875" style="1" customWidth="1"/>
    <col min="1315" max="1562" width="9" style="1"/>
    <col min="1563" max="1563" width="30.88671875" style="1" customWidth="1"/>
    <col min="1564" max="1564" width="4" style="1" customWidth="1"/>
    <col min="1565" max="1565" width="24" style="1" customWidth="1"/>
    <col min="1566" max="1566" width="27.44140625" style="1" customWidth="1"/>
    <col min="1567" max="1568" width="12.21875" style="1" customWidth="1"/>
    <col min="1569" max="1569" width="9" style="1"/>
    <col min="1570" max="1570" width="12.21875" style="1" customWidth="1"/>
    <col min="1571" max="1818" width="9" style="1"/>
    <col min="1819" max="1819" width="30.88671875" style="1" customWidth="1"/>
    <col min="1820" max="1820" width="4" style="1" customWidth="1"/>
    <col min="1821" max="1821" width="24" style="1" customWidth="1"/>
    <col min="1822" max="1822" width="27.44140625" style="1" customWidth="1"/>
    <col min="1823" max="1824" width="12.21875" style="1" customWidth="1"/>
    <col min="1825" max="1825" width="9" style="1"/>
    <col min="1826" max="1826" width="12.21875" style="1" customWidth="1"/>
    <col min="1827" max="2074" width="9" style="1"/>
    <col min="2075" max="2075" width="30.88671875" style="1" customWidth="1"/>
    <col min="2076" max="2076" width="4" style="1" customWidth="1"/>
    <col min="2077" max="2077" width="24" style="1" customWidth="1"/>
    <col min="2078" max="2078" width="27.44140625" style="1" customWidth="1"/>
    <col min="2079" max="2080" width="12.21875" style="1" customWidth="1"/>
    <col min="2081" max="2081" width="9" style="1"/>
    <col min="2082" max="2082" width="12.21875" style="1" customWidth="1"/>
    <col min="2083" max="2330" width="9" style="1"/>
    <col min="2331" max="2331" width="30.88671875" style="1" customWidth="1"/>
    <col min="2332" max="2332" width="4" style="1" customWidth="1"/>
    <col min="2333" max="2333" width="24" style="1" customWidth="1"/>
    <col min="2334" max="2334" width="27.44140625" style="1" customWidth="1"/>
    <col min="2335" max="2336" width="12.21875" style="1" customWidth="1"/>
    <col min="2337" max="2337" width="9" style="1"/>
    <col min="2338" max="2338" width="12.21875" style="1" customWidth="1"/>
    <col min="2339" max="2586" width="9" style="1"/>
    <col min="2587" max="2587" width="30.88671875" style="1" customWidth="1"/>
    <col min="2588" max="2588" width="4" style="1" customWidth="1"/>
    <col min="2589" max="2589" width="24" style="1" customWidth="1"/>
    <col min="2590" max="2590" width="27.44140625" style="1" customWidth="1"/>
    <col min="2591" max="2592" width="12.21875" style="1" customWidth="1"/>
    <col min="2593" max="2593" width="9" style="1"/>
    <col min="2594" max="2594" width="12.21875" style="1" customWidth="1"/>
    <col min="2595" max="2842" width="9" style="1"/>
    <col min="2843" max="2843" width="30.88671875" style="1" customWidth="1"/>
    <col min="2844" max="2844" width="4" style="1" customWidth="1"/>
    <col min="2845" max="2845" width="24" style="1" customWidth="1"/>
    <col min="2846" max="2846" width="27.44140625" style="1" customWidth="1"/>
    <col min="2847" max="2848" width="12.21875" style="1" customWidth="1"/>
    <col min="2849" max="2849" width="9" style="1"/>
    <col min="2850" max="2850" width="12.21875" style="1" customWidth="1"/>
    <col min="2851" max="3098" width="9" style="1"/>
    <col min="3099" max="3099" width="30.88671875" style="1" customWidth="1"/>
    <col min="3100" max="3100" width="4" style="1" customWidth="1"/>
    <col min="3101" max="3101" width="24" style="1" customWidth="1"/>
    <col min="3102" max="3102" width="27.44140625" style="1" customWidth="1"/>
    <col min="3103" max="3104" width="12.21875" style="1" customWidth="1"/>
    <col min="3105" max="3105" width="9" style="1"/>
    <col min="3106" max="3106" width="12.21875" style="1" customWidth="1"/>
    <col min="3107" max="3354" width="9" style="1"/>
    <col min="3355" max="3355" width="30.88671875" style="1" customWidth="1"/>
    <col min="3356" max="3356" width="4" style="1" customWidth="1"/>
    <col min="3357" max="3357" width="24" style="1" customWidth="1"/>
    <col min="3358" max="3358" width="27.44140625" style="1" customWidth="1"/>
    <col min="3359" max="3360" width="12.21875" style="1" customWidth="1"/>
    <col min="3361" max="3361" width="9" style="1"/>
    <col min="3362" max="3362" width="12.21875" style="1" customWidth="1"/>
    <col min="3363" max="3610" width="9" style="1"/>
    <col min="3611" max="3611" width="30.88671875" style="1" customWidth="1"/>
    <col min="3612" max="3612" width="4" style="1" customWidth="1"/>
    <col min="3613" max="3613" width="24" style="1" customWidth="1"/>
    <col min="3614" max="3614" width="27.44140625" style="1" customWidth="1"/>
    <col min="3615" max="3616" width="12.21875" style="1" customWidth="1"/>
    <col min="3617" max="3617" width="9" style="1"/>
    <col min="3618" max="3618" width="12.21875" style="1" customWidth="1"/>
    <col min="3619" max="3866" width="9" style="1"/>
    <col min="3867" max="3867" width="30.88671875" style="1" customWidth="1"/>
    <col min="3868" max="3868" width="4" style="1" customWidth="1"/>
    <col min="3869" max="3869" width="24" style="1" customWidth="1"/>
    <col min="3870" max="3870" width="27.44140625" style="1" customWidth="1"/>
    <col min="3871" max="3872" width="12.21875" style="1" customWidth="1"/>
    <col min="3873" max="3873" width="9" style="1"/>
    <col min="3874" max="3874" width="12.21875" style="1" customWidth="1"/>
    <col min="3875" max="4122" width="9" style="1"/>
    <col min="4123" max="4123" width="30.88671875" style="1" customWidth="1"/>
    <col min="4124" max="4124" width="4" style="1" customWidth="1"/>
    <col min="4125" max="4125" width="24" style="1" customWidth="1"/>
    <col min="4126" max="4126" width="27.44140625" style="1" customWidth="1"/>
    <col min="4127" max="4128" width="12.21875" style="1" customWidth="1"/>
    <col min="4129" max="4129" width="9" style="1"/>
    <col min="4130" max="4130" width="12.21875" style="1" customWidth="1"/>
    <col min="4131" max="4378" width="9" style="1"/>
    <col min="4379" max="4379" width="30.88671875" style="1" customWidth="1"/>
    <col min="4380" max="4380" width="4" style="1" customWidth="1"/>
    <col min="4381" max="4381" width="24" style="1" customWidth="1"/>
    <col min="4382" max="4382" width="27.44140625" style="1" customWidth="1"/>
    <col min="4383" max="4384" width="12.21875" style="1" customWidth="1"/>
    <col min="4385" max="4385" width="9" style="1"/>
    <col min="4386" max="4386" width="12.21875" style="1" customWidth="1"/>
    <col min="4387" max="4634" width="9" style="1"/>
    <col min="4635" max="4635" width="30.88671875" style="1" customWidth="1"/>
    <col min="4636" max="4636" width="4" style="1" customWidth="1"/>
    <col min="4637" max="4637" width="24" style="1" customWidth="1"/>
    <col min="4638" max="4638" width="27.44140625" style="1" customWidth="1"/>
    <col min="4639" max="4640" width="12.21875" style="1" customWidth="1"/>
    <col min="4641" max="4641" width="9" style="1"/>
    <col min="4642" max="4642" width="12.21875" style="1" customWidth="1"/>
    <col min="4643" max="4890" width="9" style="1"/>
    <col min="4891" max="4891" width="30.88671875" style="1" customWidth="1"/>
    <col min="4892" max="4892" width="4" style="1" customWidth="1"/>
    <col min="4893" max="4893" width="24" style="1" customWidth="1"/>
    <col min="4894" max="4894" width="27.44140625" style="1" customWidth="1"/>
    <col min="4895" max="4896" width="12.21875" style="1" customWidth="1"/>
    <col min="4897" max="4897" width="9" style="1"/>
    <col min="4898" max="4898" width="12.21875" style="1" customWidth="1"/>
    <col min="4899" max="5146" width="9" style="1"/>
    <col min="5147" max="5147" width="30.88671875" style="1" customWidth="1"/>
    <col min="5148" max="5148" width="4" style="1" customWidth="1"/>
    <col min="5149" max="5149" width="24" style="1" customWidth="1"/>
    <col min="5150" max="5150" width="27.44140625" style="1" customWidth="1"/>
    <col min="5151" max="5152" width="12.21875" style="1" customWidth="1"/>
    <col min="5153" max="5153" width="9" style="1"/>
    <col min="5154" max="5154" width="12.21875" style="1" customWidth="1"/>
    <col min="5155" max="5402" width="9" style="1"/>
    <col min="5403" max="5403" width="30.88671875" style="1" customWidth="1"/>
    <col min="5404" max="5404" width="4" style="1" customWidth="1"/>
    <col min="5405" max="5405" width="24" style="1" customWidth="1"/>
    <col min="5406" max="5406" width="27.44140625" style="1" customWidth="1"/>
    <col min="5407" max="5408" width="12.21875" style="1" customWidth="1"/>
    <col min="5409" max="5409" width="9" style="1"/>
    <col min="5410" max="5410" width="12.21875" style="1" customWidth="1"/>
    <col min="5411" max="5658" width="9" style="1"/>
    <col min="5659" max="5659" width="30.88671875" style="1" customWidth="1"/>
    <col min="5660" max="5660" width="4" style="1" customWidth="1"/>
    <col min="5661" max="5661" width="24" style="1" customWidth="1"/>
    <col min="5662" max="5662" width="27.44140625" style="1" customWidth="1"/>
    <col min="5663" max="5664" width="12.21875" style="1" customWidth="1"/>
    <col min="5665" max="5665" width="9" style="1"/>
    <col min="5666" max="5666" width="12.21875" style="1" customWidth="1"/>
    <col min="5667" max="5914" width="9" style="1"/>
    <col min="5915" max="5915" width="30.88671875" style="1" customWidth="1"/>
    <col min="5916" max="5916" width="4" style="1" customWidth="1"/>
    <col min="5917" max="5917" width="24" style="1" customWidth="1"/>
    <col min="5918" max="5918" width="27.44140625" style="1" customWidth="1"/>
    <col min="5919" max="5920" width="12.21875" style="1" customWidth="1"/>
    <col min="5921" max="5921" width="9" style="1"/>
    <col min="5922" max="5922" width="12.21875" style="1" customWidth="1"/>
    <col min="5923" max="6170" width="9" style="1"/>
    <col min="6171" max="6171" width="30.88671875" style="1" customWidth="1"/>
    <col min="6172" max="6172" width="4" style="1" customWidth="1"/>
    <col min="6173" max="6173" width="24" style="1" customWidth="1"/>
    <col min="6174" max="6174" width="27.44140625" style="1" customWidth="1"/>
    <col min="6175" max="6176" width="12.21875" style="1" customWidth="1"/>
    <col min="6177" max="6177" width="9" style="1"/>
    <col min="6178" max="6178" width="12.21875" style="1" customWidth="1"/>
    <col min="6179" max="6426" width="9" style="1"/>
    <col min="6427" max="6427" width="30.88671875" style="1" customWidth="1"/>
    <col min="6428" max="6428" width="4" style="1" customWidth="1"/>
    <col min="6429" max="6429" width="24" style="1" customWidth="1"/>
    <col min="6430" max="6430" width="27.44140625" style="1" customWidth="1"/>
    <col min="6431" max="6432" width="12.21875" style="1" customWidth="1"/>
    <col min="6433" max="6433" width="9" style="1"/>
    <col min="6434" max="6434" width="12.21875" style="1" customWidth="1"/>
    <col min="6435" max="6682" width="9" style="1"/>
    <col min="6683" max="6683" width="30.88671875" style="1" customWidth="1"/>
    <col min="6684" max="6684" width="4" style="1" customWidth="1"/>
    <col min="6685" max="6685" width="24" style="1" customWidth="1"/>
    <col min="6686" max="6686" width="27.44140625" style="1" customWidth="1"/>
    <col min="6687" max="6688" width="12.21875" style="1" customWidth="1"/>
    <col min="6689" max="6689" width="9" style="1"/>
    <col min="6690" max="6690" width="12.21875" style="1" customWidth="1"/>
    <col min="6691" max="6938" width="9" style="1"/>
    <col min="6939" max="6939" width="30.88671875" style="1" customWidth="1"/>
    <col min="6940" max="6940" width="4" style="1" customWidth="1"/>
    <col min="6941" max="6941" width="24" style="1" customWidth="1"/>
    <col min="6942" max="6942" width="27.44140625" style="1" customWidth="1"/>
    <col min="6943" max="6944" width="12.21875" style="1" customWidth="1"/>
    <col min="6945" max="6945" width="9" style="1"/>
    <col min="6946" max="6946" width="12.21875" style="1" customWidth="1"/>
    <col min="6947" max="7194" width="9" style="1"/>
    <col min="7195" max="7195" width="30.88671875" style="1" customWidth="1"/>
    <col min="7196" max="7196" width="4" style="1" customWidth="1"/>
    <col min="7197" max="7197" width="24" style="1" customWidth="1"/>
    <col min="7198" max="7198" width="27.44140625" style="1" customWidth="1"/>
    <col min="7199" max="7200" width="12.21875" style="1" customWidth="1"/>
    <col min="7201" max="7201" width="9" style="1"/>
    <col min="7202" max="7202" width="12.21875" style="1" customWidth="1"/>
    <col min="7203" max="7450" width="9" style="1"/>
    <col min="7451" max="7451" width="30.88671875" style="1" customWidth="1"/>
    <col min="7452" max="7452" width="4" style="1" customWidth="1"/>
    <col min="7453" max="7453" width="24" style="1" customWidth="1"/>
    <col min="7454" max="7454" width="27.44140625" style="1" customWidth="1"/>
    <col min="7455" max="7456" width="12.21875" style="1" customWidth="1"/>
    <col min="7457" max="7457" width="9" style="1"/>
    <col min="7458" max="7458" width="12.21875" style="1" customWidth="1"/>
    <col min="7459" max="7706" width="9" style="1"/>
    <col min="7707" max="7707" width="30.88671875" style="1" customWidth="1"/>
    <col min="7708" max="7708" width="4" style="1" customWidth="1"/>
    <col min="7709" max="7709" width="24" style="1" customWidth="1"/>
    <col min="7710" max="7710" width="27.44140625" style="1" customWidth="1"/>
    <col min="7711" max="7712" width="12.21875" style="1" customWidth="1"/>
    <col min="7713" max="7713" width="9" style="1"/>
    <col min="7714" max="7714" width="12.21875" style="1" customWidth="1"/>
    <col min="7715" max="7962" width="9" style="1"/>
    <col min="7963" max="7963" width="30.88671875" style="1" customWidth="1"/>
    <col min="7964" max="7964" width="4" style="1" customWidth="1"/>
    <col min="7965" max="7965" width="24" style="1" customWidth="1"/>
    <col min="7966" max="7966" width="27.44140625" style="1" customWidth="1"/>
    <col min="7967" max="7968" width="12.21875" style="1" customWidth="1"/>
    <col min="7969" max="7969" width="9" style="1"/>
    <col min="7970" max="7970" width="12.21875" style="1" customWidth="1"/>
    <col min="7971" max="8218" width="9" style="1"/>
    <col min="8219" max="8219" width="30.88671875" style="1" customWidth="1"/>
    <col min="8220" max="8220" width="4" style="1" customWidth="1"/>
    <col min="8221" max="8221" width="24" style="1" customWidth="1"/>
    <col min="8222" max="8222" width="27.44140625" style="1" customWidth="1"/>
    <col min="8223" max="8224" width="12.21875" style="1" customWidth="1"/>
    <col min="8225" max="8225" width="9" style="1"/>
    <col min="8226" max="8226" width="12.21875" style="1" customWidth="1"/>
    <col min="8227" max="8474" width="9" style="1"/>
    <col min="8475" max="8475" width="30.88671875" style="1" customWidth="1"/>
    <col min="8476" max="8476" width="4" style="1" customWidth="1"/>
    <col min="8477" max="8477" width="24" style="1" customWidth="1"/>
    <col min="8478" max="8478" width="27.44140625" style="1" customWidth="1"/>
    <col min="8479" max="8480" width="12.21875" style="1" customWidth="1"/>
    <col min="8481" max="8481" width="9" style="1"/>
    <col min="8482" max="8482" width="12.21875" style="1" customWidth="1"/>
    <col min="8483" max="8730" width="9" style="1"/>
    <col min="8731" max="8731" width="30.88671875" style="1" customWidth="1"/>
    <col min="8732" max="8732" width="4" style="1" customWidth="1"/>
    <col min="8733" max="8733" width="24" style="1" customWidth="1"/>
    <col min="8734" max="8734" width="27.44140625" style="1" customWidth="1"/>
    <col min="8735" max="8736" width="12.21875" style="1" customWidth="1"/>
    <col min="8737" max="8737" width="9" style="1"/>
    <col min="8738" max="8738" width="12.21875" style="1" customWidth="1"/>
    <col min="8739" max="8986" width="9" style="1"/>
    <col min="8987" max="8987" width="30.88671875" style="1" customWidth="1"/>
    <col min="8988" max="8988" width="4" style="1" customWidth="1"/>
    <col min="8989" max="8989" width="24" style="1" customWidth="1"/>
    <col min="8990" max="8990" width="27.44140625" style="1" customWidth="1"/>
    <col min="8991" max="8992" width="12.21875" style="1" customWidth="1"/>
    <col min="8993" max="8993" width="9" style="1"/>
    <col min="8994" max="8994" width="12.21875" style="1" customWidth="1"/>
    <col min="8995" max="9242" width="9" style="1"/>
    <col min="9243" max="9243" width="30.88671875" style="1" customWidth="1"/>
    <col min="9244" max="9244" width="4" style="1" customWidth="1"/>
    <col min="9245" max="9245" width="24" style="1" customWidth="1"/>
    <col min="9246" max="9246" width="27.44140625" style="1" customWidth="1"/>
    <col min="9247" max="9248" width="12.21875" style="1" customWidth="1"/>
    <col min="9249" max="9249" width="9" style="1"/>
    <col min="9250" max="9250" width="12.21875" style="1" customWidth="1"/>
    <col min="9251" max="9498" width="9" style="1"/>
    <col min="9499" max="9499" width="30.88671875" style="1" customWidth="1"/>
    <col min="9500" max="9500" width="4" style="1" customWidth="1"/>
    <col min="9501" max="9501" width="24" style="1" customWidth="1"/>
    <col min="9502" max="9502" width="27.44140625" style="1" customWidth="1"/>
    <col min="9503" max="9504" width="12.21875" style="1" customWidth="1"/>
    <col min="9505" max="9505" width="9" style="1"/>
    <col min="9506" max="9506" width="12.21875" style="1" customWidth="1"/>
    <col min="9507" max="9754" width="9" style="1"/>
    <col min="9755" max="9755" width="30.88671875" style="1" customWidth="1"/>
    <col min="9756" max="9756" width="4" style="1" customWidth="1"/>
    <col min="9757" max="9757" width="24" style="1" customWidth="1"/>
    <col min="9758" max="9758" width="27.44140625" style="1" customWidth="1"/>
    <col min="9759" max="9760" width="12.21875" style="1" customWidth="1"/>
    <col min="9761" max="9761" width="9" style="1"/>
    <col min="9762" max="9762" width="12.21875" style="1" customWidth="1"/>
    <col min="9763" max="10010" width="9" style="1"/>
    <col min="10011" max="10011" width="30.88671875" style="1" customWidth="1"/>
    <col min="10012" max="10012" width="4" style="1" customWidth="1"/>
    <col min="10013" max="10013" width="24" style="1" customWidth="1"/>
    <col min="10014" max="10014" width="27.44140625" style="1" customWidth="1"/>
    <col min="10015" max="10016" width="12.21875" style="1" customWidth="1"/>
    <col min="10017" max="10017" width="9" style="1"/>
    <col min="10018" max="10018" width="12.21875" style="1" customWidth="1"/>
    <col min="10019" max="10266" width="9" style="1"/>
    <col min="10267" max="10267" width="30.88671875" style="1" customWidth="1"/>
    <col min="10268" max="10268" width="4" style="1" customWidth="1"/>
    <col min="10269" max="10269" width="24" style="1" customWidth="1"/>
    <col min="10270" max="10270" width="27.44140625" style="1" customWidth="1"/>
    <col min="10271" max="10272" width="12.21875" style="1" customWidth="1"/>
    <col min="10273" max="10273" width="9" style="1"/>
    <col min="10274" max="10274" width="12.21875" style="1" customWidth="1"/>
    <col min="10275" max="10522" width="9" style="1"/>
    <col min="10523" max="10523" width="30.88671875" style="1" customWidth="1"/>
    <col min="10524" max="10524" width="4" style="1" customWidth="1"/>
    <col min="10525" max="10525" width="24" style="1" customWidth="1"/>
    <col min="10526" max="10526" width="27.44140625" style="1" customWidth="1"/>
    <col min="10527" max="10528" width="12.21875" style="1" customWidth="1"/>
    <col min="10529" max="10529" width="9" style="1"/>
    <col min="10530" max="10530" width="12.21875" style="1" customWidth="1"/>
    <col min="10531" max="10778" width="9" style="1"/>
    <col min="10779" max="10779" width="30.88671875" style="1" customWidth="1"/>
    <col min="10780" max="10780" width="4" style="1" customWidth="1"/>
    <col min="10781" max="10781" width="24" style="1" customWidth="1"/>
    <col min="10782" max="10782" width="27.44140625" style="1" customWidth="1"/>
    <col min="10783" max="10784" width="12.21875" style="1" customWidth="1"/>
    <col min="10785" max="10785" width="9" style="1"/>
    <col min="10786" max="10786" width="12.21875" style="1" customWidth="1"/>
    <col min="10787" max="11034" width="9" style="1"/>
    <col min="11035" max="11035" width="30.88671875" style="1" customWidth="1"/>
    <col min="11036" max="11036" width="4" style="1" customWidth="1"/>
    <col min="11037" max="11037" width="24" style="1" customWidth="1"/>
    <col min="11038" max="11038" width="27.44140625" style="1" customWidth="1"/>
    <col min="11039" max="11040" width="12.21875" style="1" customWidth="1"/>
    <col min="11041" max="11041" width="9" style="1"/>
    <col min="11042" max="11042" width="12.21875" style="1" customWidth="1"/>
    <col min="11043" max="11290" width="9" style="1"/>
    <col min="11291" max="11291" width="30.88671875" style="1" customWidth="1"/>
    <col min="11292" max="11292" width="4" style="1" customWidth="1"/>
    <col min="11293" max="11293" width="24" style="1" customWidth="1"/>
    <col min="11294" max="11294" width="27.44140625" style="1" customWidth="1"/>
    <col min="11295" max="11296" width="12.21875" style="1" customWidth="1"/>
    <col min="11297" max="11297" width="9" style="1"/>
    <col min="11298" max="11298" width="12.21875" style="1" customWidth="1"/>
    <col min="11299" max="11546" width="9" style="1"/>
    <col min="11547" max="11547" width="30.88671875" style="1" customWidth="1"/>
    <col min="11548" max="11548" width="4" style="1" customWidth="1"/>
    <col min="11549" max="11549" width="24" style="1" customWidth="1"/>
    <col min="11550" max="11550" width="27.44140625" style="1" customWidth="1"/>
    <col min="11551" max="11552" width="12.21875" style="1" customWidth="1"/>
    <col min="11553" max="11553" width="9" style="1"/>
    <col min="11554" max="11554" width="12.21875" style="1" customWidth="1"/>
    <col min="11555" max="11802" width="9" style="1"/>
    <col min="11803" max="11803" width="30.88671875" style="1" customWidth="1"/>
    <col min="11804" max="11804" width="4" style="1" customWidth="1"/>
    <col min="11805" max="11805" width="24" style="1" customWidth="1"/>
    <col min="11806" max="11806" width="27.44140625" style="1" customWidth="1"/>
    <col min="11807" max="11808" width="12.21875" style="1" customWidth="1"/>
    <col min="11809" max="11809" width="9" style="1"/>
    <col min="11810" max="11810" width="12.21875" style="1" customWidth="1"/>
    <col min="11811" max="12058" width="9" style="1"/>
    <col min="12059" max="12059" width="30.88671875" style="1" customWidth="1"/>
    <col min="12060" max="12060" width="4" style="1" customWidth="1"/>
    <col min="12061" max="12061" width="24" style="1" customWidth="1"/>
    <col min="12062" max="12062" width="27.44140625" style="1" customWidth="1"/>
    <col min="12063" max="12064" width="12.21875" style="1" customWidth="1"/>
    <col min="12065" max="12065" width="9" style="1"/>
    <col min="12066" max="12066" width="12.21875" style="1" customWidth="1"/>
    <col min="12067" max="12314" width="9" style="1"/>
    <col min="12315" max="12315" width="30.88671875" style="1" customWidth="1"/>
    <col min="12316" max="12316" width="4" style="1" customWidth="1"/>
    <col min="12317" max="12317" width="24" style="1" customWidth="1"/>
    <col min="12318" max="12318" width="27.44140625" style="1" customWidth="1"/>
    <col min="12319" max="12320" width="12.21875" style="1" customWidth="1"/>
    <col min="12321" max="12321" width="9" style="1"/>
    <col min="12322" max="12322" width="12.21875" style="1" customWidth="1"/>
    <col min="12323" max="12570" width="9" style="1"/>
    <col min="12571" max="12571" width="30.88671875" style="1" customWidth="1"/>
    <col min="12572" max="12572" width="4" style="1" customWidth="1"/>
    <col min="12573" max="12573" width="24" style="1" customWidth="1"/>
    <col min="12574" max="12574" width="27.44140625" style="1" customWidth="1"/>
    <col min="12575" max="12576" width="12.21875" style="1" customWidth="1"/>
    <col min="12577" max="12577" width="9" style="1"/>
    <col min="12578" max="12578" width="12.21875" style="1" customWidth="1"/>
    <col min="12579" max="12826" width="9" style="1"/>
    <col min="12827" max="12827" width="30.88671875" style="1" customWidth="1"/>
    <col min="12828" max="12828" width="4" style="1" customWidth="1"/>
    <col min="12829" max="12829" width="24" style="1" customWidth="1"/>
    <col min="12830" max="12830" width="27.44140625" style="1" customWidth="1"/>
    <col min="12831" max="12832" width="12.21875" style="1" customWidth="1"/>
    <col min="12833" max="12833" width="9" style="1"/>
    <col min="12834" max="12834" width="12.21875" style="1" customWidth="1"/>
    <col min="12835" max="13082" width="9" style="1"/>
    <col min="13083" max="13083" width="30.88671875" style="1" customWidth="1"/>
    <col min="13084" max="13084" width="4" style="1" customWidth="1"/>
    <col min="13085" max="13085" width="24" style="1" customWidth="1"/>
    <col min="13086" max="13086" width="27.44140625" style="1" customWidth="1"/>
    <col min="13087" max="13088" width="12.21875" style="1" customWidth="1"/>
    <col min="13089" max="13089" width="9" style="1"/>
    <col min="13090" max="13090" width="12.21875" style="1" customWidth="1"/>
    <col min="13091" max="13338" width="9" style="1"/>
    <col min="13339" max="13339" width="30.88671875" style="1" customWidth="1"/>
    <col min="13340" max="13340" width="4" style="1" customWidth="1"/>
    <col min="13341" max="13341" width="24" style="1" customWidth="1"/>
    <col min="13342" max="13342" width="27.44140625" style="1" customWidth="1"/>
    <col min="13343" max="13344" width="12.21875" style="1" customWidth="1"/>
    <col min="13345" max="13345" width="9" style="1"/>
    <col min="13346" max="13346" width="12.21875" style="1" customWidth="1"/>
    <col min="13347" max="13594" width="9" style="1"/>
    <col min="13595" max="13595" width="30.88671875" style="1" customWidth="1"/>
    <col min="13596" max="13596" width="4" style="1" customWidth="1"/>
    <col min="13597" max="13597" width="24" style="1" customWidth="1"/>
    <col min="13598" max="13598" width="27.44140625" style="1" customWidth="1"/>
    <col min="13599" max="13600" width="12.21875" style="1" customWidth="1"/>
    <col min="13601" max="13601" width="9" style="1"/>
    <col min="13602" max="13602" width="12.21875" style="1" customWidth="1"/>
    <col min="13603" max="13850" width="9" style="1"/>
    <col min="13851" max="13851" width="30.88671875" style="1" customWidth="1"/>
    <col min="13852" max="13852" width="4" style="1" customWidth="1"/>
    <col min="13853" max="13853" width="24" style="1" customWidth="1"/>
    <col min="13854" max="13854" width="27.44140625" style="1" customWidth="1"/>
    <col min="13855" max="13856" width="12.21875" style="1" customWidth="1"/>
    <col min="13857" max="13857" width="9" style="1"/>
    <col min="13858" max="13858" width="12.21875" style="1" customWidth="1"/>
    <col min="13859" max="14106" width="9" style="1"/>
    <col min="14107" max="14107" width="30.88671875" style="1" customWidth="1"/>
    <col min="14108" max="14108" width="4" style="1" customWidth="1"/>
    <col min="14109" max="14109" width="24" style="1" customWidth="1"/>
    <col min="14110" max="14110" width="27.44140625" style="1" customWidth="1"/>
    <col min="14111" max="14112" width="12.21875" style="1" customWidth="1"/>
    <col min="14113" max="14113" width="9" style="1"/>
    <col min="14114" max="14114" width="12.21875" style="1" customWidth="1"/>
    <col min="14115" max="14362" width="9" style="1"/>
    <col min="14363" max="14363" width="30.88671875" style="1" customWidth="1"/>
    <col min="14364" max="14364" width="4" style="1" customWidth="1"/>
    <col min="14365" max="14365" width="24" style="1" customWidth="1"/>
    <col min="14366" max="14366" width="27.44140625" style="1" customWidth="1"/>
    <col min="14367" max="14368" width="12.21875" style="1" customWidth="1"/>
    <col min="14369" max="14369" width="9" style="1"/>
    <col min="14370" max="14370" width="12.21875" style="1" customWidth="1"/>
    <col min="14371" max="14618" width="9" style="1"/>
    <col min="14619" max="14619" width="30.88671875" style="1" customWidth="1"/>
    <col min="14620" max="14620" width="4" style="1" customWidth="1"/>
    <col min="14621" max="14621" width="24" style="1" customWidth="1"/>
    <col min="14622" max="14622" width="27.44140625" style="1" customWidth="1"/>
    <col min="14623" max="14624" width="12.21875" style="1" customWidth="1"/>
    <col min="14625" max="14625" width="9" style="1"/>
    <col min="14626" max="14626" width="12.21875" style="1" customWidth="1"/>
    <col min="14627" max="14874" width="9" style="1"/>
    <col min="14875" max="14875" width="30.88671875" style="1" customWidth="1"/>
    <col min="14876" max="14876" width="4" style="1" customWidth="1"/>
    <col min="14877" max="14877" width="24" style="1" customWidth="1"/>
    <col min="14878" max="14878" width="27.44140625" style="1" customWidth="1"/>
    <col min="14879" max="14880" width="12.21875" style="1" customWidth="1"/>
    <col min="14881" max="14881" width="9" style="1"/>
    <col min="14882" max="14882" width="12.21875" style="1" customWidth="1"/>
    <col min="14883" max="15130" width="9" style="1"/>
    <col min="15131" max="15131" width="30.88671875" style="1" customWidth="1"/>
    <col min="15132" max="15132" width="4" style="1" customWidth="1"/>
    <col min="15133" max="15133" width="24" style="1" customWidth="1"/>
    <col min="15134" max="15134" width="27.44140625" style="1" customWidth="1"/>
    <col min="15135" max="15136" width="12.21875" style="1" customWidth="1"/>
    <col min="15137" max="15137" width="9" style="1"/>
    <col min="15138" max="15138" width="12.21875" style="1" customWidth="1"/>
    <col min="15139" max="15386" width="9" style="1"/>
    <col min="15387" max="15387" width="30.88671875" style="1" customWidth="1"/>
    <col min="15388" max="15388" width="4" style="1" customWidth="1"/>
    <col min="15389" max="15389" width="24" style="1" customWidth="1"/>
    <col min="15390" max="15390" width="27.44140625" style="1" customWidth="1"/>
    <col min="15391" max="15392" width="12.21875" style="1" customWidth="1"/>
    <col min="15393" max="15393" width="9" style="1"/>
    <col min="15394" max="15394" width="12.21875" style="1" customWidth="1"/>
    <col min="15395" max="15642" width="9" style="1"/>
    <col min="15643" max="15643" width="30.88671875" style="1" customWidth="1"/>
    <col min="15644" max="15644" width="4" style="1" customWidth="1"/>
    <col min="15645" max="15645" width="24" style="1" customWidth="1"/>
    <col min="15646" max="15646" width="27.44140625" style="1" customWidth="1"/>
    <col min="15647" max="15648" width="12.21875" style="1" customWidth="1"/>
    <col min="15649" max="15649" width="9" style="1"/>
    <col min="15650" max="15650" width="12.21875" style="1" customWidth="1"/>
    <col min="15651" max="15898" width="9" style="1"/>
    <col min="15899" max="15899" width="30.88671875" style="1" customWidth="1"/>
    <col min="15900" max="15900" width="4" style="1" customWidth="1"/>
    <col min="15901" max="15901" width="24" style="1" customWidth="1"/>
    <col min="15902" max="15902" width="27.44140625" style="1" customWidth="1"/>
    <col min="15903" max="15904" width="12.21875" style="1" customWidth="1"/>
    <col min="15905" max="15905" width="9" style="1"/>
    <col min="15906" max="15906" width="12.21875" style="1" customWidth="1"/>
    <col min="15907" max="16384" width="9" style="1"/>
  </cols>
  <sheetData>
    <row r="1" spans="1:6" s="51" customFormat="1" ht="24.75" customHeight="1">
      <c r="A1" s="69" t="s">
        <v>68</v>
      </c>
      <c r="B1" s="69"/>
      <c r="C1" s="69"/>
      <c r="D1" s="69"/>
      <c r="F1" s="55"/>
    </row>
    <row r="2" spans="1:6" s="51" customFormat="1" ht="15.75" customHeight="1">
      <c r="A2" s="66">
        <v>44530</v>
      </c>
      <c r="B2" s="66"/>
      <c r="C2" s="66"/>
      <c r="D2" s="66"/>
      <c r="F2" s="55"/>
    </row>
    <row r="3" spans="1:6" ht="18" customHeight="1">
      <c r="A3" s="56" t="s">
        <v>69</v>
      </c>
      <c r="B3" s="70"/>
      <c r="C3" s="70"/>
      <c r="D3" s="57" t="s">
        <v>70</v>
      </c>
    </row>
    <row r="4" spans="1:6" ht="18.899999999999999" customHeight="1">
      <c r="A4" s="10" t="s">
        <v>71</v>
      </c>
      <c r="B4" s="6" t="s">
        <v>4</v>
      </c>
      <c r="C4" s="15" t="s">
        <v>72</v>
      </c>
      <c r="D4" s="15" t="s">
        <v>73</v>
      </c>
      <c r="E4" s="1" t="s">
        <v>180</v>
      </c>
    </row>
    <row r="5" spans="1:6" ht="18.899999999999999" customHeight="1">
      <c r="A5" s="10" t="s">
        <v>74</v>
      </c>
      <c r="B5" s="6">
        <v>1</v>
      </c>
      <c r="C5" s="58">
        <f>D5+E5</f>
        <v>86870983.340000004</v>
      </c>
      <c r="D5" s="58">
        <v>15426755.220000001</v>
      </c>
      <c r="E5" s="54">
        <v>71444228.120000005</v>
      </c>
    </row>
    <row r="6" spans="1:6" ht="18.899999999999999" customHeight="1">
      <c r="A6" s="10" t="s">
        <v>75</v>
      </c>
      <c r="B6" s="6">
        <v>2</v>
      </c>
      <c r="C6" s="58">
        <f>D6+E6+2000000</f>
        <v>80521340.260000005</v>
      </c>
      <c r="D6" s="58">
        <v>13889715.91</v>
      </c>
      <c r="E6" s="54">
        <v>64631624.350000001</v>
      </c>
    </row>
    <row r="7" spans="1:6" ht="18.899999999999999" customHeight="1">
      <c r="A7" s="10" t="s">
        <v>76</v>
      </c>
      <c r="B7" s="6">
        <v>3</v>
      </c>
      <c r="C7" s="58">
        <f t="shared" ref="C6:C37" si="0">D7+E7</f>
        <v>57419.3</v>
      </c>
      <c r="D7" s="58">
        <v>7329.1</v>
      </c>
      <c r="E7" s="54">
        <v>50090.2</v>
      </c>
    </row>
    <row r="8" spans="1:6" ht="18.899999999999999" customHeight="1">
      <c r="A8" s="10" t="s">
        <v>77</v>
      </c>
      <c r="B8" s="6">
        <v>4</v>
      </c>
      <c r="C8" s="58">
        <f t="shared" si="0"/>
        <v>0</v>
      </c>
      <c r="D8" s="58"/>
      <c r="E8" s="54"/>
    </row>
    <row r="9" spans="1:6" ht="18.899999999999999" customHeight="1">
      <c r="A9" s="10" t="s">
        <v>78</v>
      </c>
      <c r="B9" s="6">
        <v>5</v>
      </c>
      <c r="C9" s="58">
        <f t="shared" si="0"/>
        <v>0</v>
      </c>
      <c r="D9" s="58"/>
      <c r="E9" s="54"/>
    </row>
    <row r="10" spans="1:6" ht="18.899999999999999" customHeight="1">
      <c r="A10" s="10" t="s">
        <v>79</v>
      </c>
      <c r="B10" s="6">
        <v>6</v>
      </c>
      <c r="C10" s="58">
        <f t="shared" si="0"/>
        <v>0</v>
      </c>
      <c r="D10" s="58"/>
      <c r="E10" s="54"/>
    </row>
    <row r="11" spans="1:6" ht="18.899999999999999" customHeight="1">
      <c r="A11" s="10" t="s">
        <v>80</v>
      </c>
      <c r="B11" s="6">
        <v>7</v>
      </c>
      <c r="C11" s="58">
        <f t="shared" si="0"/>
        <v>0</v>
      </c>
      <c r="D11" s="58"/>
      <c r="E11" s="54"/>
    </row>
    <row r="12" spans="1:6" ht="18.899999999999999" customHeight="1">
      <c r="A12" s="10" t="s">
        <v>81</v>
      </c>
      <c r="B12" s="6">
        <v>8</v>
      </c>
      <c r="C12" s="58">
        <f t="shared" si="0"/>
        <v>0</v>
      </c>
      <c r="D12" s="58"/>
      <c r="E12" s="54"/>
    </row>
    <row r="13" spans="1:6" ht="18.899999999999999" customHeight="1">
      <c r="A13" s="10" t="s">
        <v>82</v>
      </c>
      <c r="B13" s="6">
        <v>9</v>
      </c>
      <c r="C13" s="58">
        <f t="shared" si="0"/>
        <v>0</v>
      </c>
      <c r="D13" s="58"/>
      <c r="E13" s="54"/>
    </row>
    <row r="14" spans="1:6" ht="18.899999999999999" customHeight="1">
      <c r="A14" s="10" t="s">
        <v>83</v>
      </c>
      <c r="B14" s="6">
        <v>10</v>
      </c>
      <c r="C14" s="58">
        <f t="shared" si="0"/>
        <v>0</v>
      </c>
      <c r="D14" s="58"/>
      <c r="E14" s="54"/>
    </row>
    <row r="15" spans="1:6" ht="18.899999999999999" customHeight="1">
      <c r="A15" s="10" t="s">
        <v>84</v>
      </c>
      <c r="B15" s="6">
        <v>11</v>
      </c>
      <c r="C15" s="58">
        <f t="shared" si="0"/>
        <v>1972051.49</v>
      </c>
      <c r="D15" s="58">
        <v>138185.97</v>
      </c>
      <c r="E15" s="54">
        <v>1833865.52</v>
      </c>
    </row>
    <row r="16" spans="1:6" ht="18.899999999999999" customHeight="1">
      <c r="A16" s="10" t="s">
        <v>85</v>
      </c>
      <c r="B16" s="6">
        <v>12</v>
      </c>
      <c r="C16" s="58">
        <f t="shared" si="0"/>
        <v>0</v>
      </c>
      <c r="D16" s="58"/>
      <c r="E16" s="54"/>
    </row>
    <row r="17" spans="1:5" ht="18.899999999999999" customHeight="1">
      <c r="A17" s="10" t="s">
        <v>86</v>
      </c>
      <c r="B17" s="6">
        <v>13</v>
      </c>
      <c r="C17" s="58">
        <f t="shared" si="0"/>
        <v>0</v>
      </c>
      <c r="D17" s="58"/>
      <c r="E17" s="54"/>
    </row>
    <row r="18" spans="1:5" ht="18.899999999999999" customHeight="1">
      <c r="A18" s="10" t="s">
        <v>87</v>
      </c>
      <c r="B18" s="6">
        <v>14</v>
      </c>
      <c r="C18" s="58">
        <f t="shared" si="0"/>
        <v>149383.49</v>
      </c>
      <c r="D18" s="58">
        <v>8942.58</v>
      </c>
      <c r="E18" s="54">
        <v>140440.91</v>
      </c>
    </row>
    <row r="19" spans="1:5" ht="18.899999999999999" customHeight="1">
      <c r="A19" s="10" t="s">
        <v>88</v>
      </c>
      <c r="B19" s="6">
        <v>15</v>
      </c>
      <c r="C19" s="58">
        <f t="shared" si="0"/>
        <v>0</v>
      </c>
      <c r="D19" s="58"/>
      <c r="E19" s="54"/>
    </row>
    <row r="20" spans="1:5" ht="18.899999999999999" customHeight="1">
      <c r="A20" s="10" t="s">
        <v>89</v>
      </c>
      <c r="B20" s="6">
        <v>16</v>
      </c>
      <c r="C20" s="58">
        <f t="shared" si="0"/>
        <v>0</v>
      </c>
      <c r="D20" s="58"/>
      <c r="E20" s="54"/>
    </row>
    <row r="21" spans="1:5" ht="18.899999999999999" customHeight="1">
      <c r="A21" s="10" t="s">
        <v>90</v>
      </c>
      <c r="B21" s="6">
        <v>17</v>
      </c>
      <c r="C21" s="58">
        <f t="shared" si="0"/>
        <v>3744572.39</v>
      </c>
      <c r="D21" s="58">
        <v>306617.62</v>
      </c>
      <c r="E21" s="54">
        <v>3437954.77</v>
      </c>
    </row>
    <row r="22" spans="1:5" ht="18.899999999999999" customHeight="1">
      <c r="A22" s="10" t="s">
        <v>91</v>
      </c>
      <c r="B22" s="6">
        <v>18</v>
      </c>
      <c r="C22" s="58">
        <f t="shared" si="0"/>
        <v>1888769.38</v>
      </c>
      <c r="D22" s="58">
        <v>160327.78</v>
      </c>
      <c r="E22" s="54">
        <v>1728441.6</v>
      </c>
    </row>
    <row r="23" spans="1:5" ht="18.899999999999999" customHeight="1">
      <c r="A23" s="10" t="s">
        <v>92</v>
      </c>
      <c r="B23" s="6">
        <v>19</v>
      </c>
      <c r="C23" s="58">
        <f t="shared" si="0"/>
        <v>0</v>
      </c>
      <c r="D23" s="58"/>
      <c r="E23" s="54"/>
    </row>
    <row r="24" spans="1:5" ht="18.899999999999999" customHeight="1">
      <c r="A24" s="10" t="s">
        <v>93</v>
      </c>
      <c r="B24" s="6">
        <v>20</v>
      </c>
      <c r="C24" s="58">
        <f t="shared" si="0"/>
        <v>0</v>
      </c>
      <c r="D24" s="58"/>
      <c r="E24" s="54"/>
    </row>
    <row r="25" spans="1:5" ht="12">
      <c r="A25" s="10" t="s">
        <v>94</v>
      </c>
      <c r="B25" s="6">
        <v>21</v>
      </c>
      <c r="C25" s="58">
        <f>C5-C6-C7-C15-C18-C21-C22</f>
        <v>-1462552.97</v>
      </c>
      <c r="D25" s="58">
        <v>915636.26</v>
      </c>
      <c r="E25" s="54">
        <v>-378189.23</v>
      </c>
    </row>
    <row r="26" spans="1:5" ht="18.899999999999999" customHeight="1">
      <c r="A26" s="10" t="s">
        <v>95</v>
      </c>
      <c r="B26" s="6">
        <v>22</v>
      </c>
      <c r="C26" s="58">
        <f t="shared" si="0"/>
        <v>79152.160000000003</v>
      </c>
      <c r="D26" s="58">
        <v>0</v>
      </c>
      <c r="E26" s="54">
        <v>79152.160000000003</v>
      </c>
    </row>
    <row r="27" spans="1:5" ht="18.899999999999999" customHeight="1">
      <c r="A27" s="10" t="s">
        <v>96</v>
      </c>
      <c r="B27" s="6">
        <v>23</v>
      </c>
      <c r="C27" s="58">
        <f t="shared" si="0"/>
        <v>0</v>
      </c>
      <c r="D27" s="58"/>
      <c r="E27" s="54"/>
    </row>
    <row r="28" spans="1:5" ht="18.899999999999999" customHeight="1">
      <c r="A28" s="10" t="s">
        <v>97</v>
      </c>
      <c r="B28" s="6">
        <v>24</v>
      </c>
      <c r="C28" s="58">
        <f t="shared" si="0"/>
        <v>185045.79</v>
      </c>
      <c r="D28" s="58">
        <v>0</v>
      </c>
      <c r="E28" s="54">
        <v>185045.79</v>
      </c>
    </row>
    <row r="29" spans="1:5" ht="18.899999999999999" customHeight="1">
      <c r="A29" s="10" t="s">
        <v>98</v>
      </c>
      <c r="B29" s="6">
        <v>25</v>
      </c>
      <c r="C29" s="58">
        <f t="shared" si="0"/>
        <v>0</v>
      </c>
      <c r="D29" s="58"/>
      <c r="E29" s="54"/>
    </row>
    <row r="30" spans="1:5" ht="18.899999999999999" customHeight="1">
      <c r="A30" s="10" t="s">
        <v>99</v>
      </c>
      <c r="B30" s="6">
        <v>26</v>
      </c>
      <c r="C30" s="58">
        <f t="shared" si="0"/>
        <v>0</v>
      </c>
      <c r="D30" s="58"/>
      <c r="E30" s="54"/>
    </row>
    <row r="31" spans="1:5" ht="18.899999999999999" customHeight="1">
      <c r="A31" s="10" t="s">
        <v>100</v>
      </c>
      <c r="B31" s="6">
        <v>27</v>
      </c>
      <c r="C31" s="58">
        <f t="shared" si="0"/>
        <v>0</v>
      </c>
      <c r="D31" s="58"/>
      <c r="E31" s="54"/>
    </row>
    <row r="32" spans="1:5" ht="18.899999999999999" customHeight="1">
      <c r="A32" s="10" t="s">
        <v>101</v>
      </c>
      <c r="B32" s="6">
        <v>28</v>
      </c>
      <c r="C32" s="58">
        <f t="shared" si="0"/>
        <v>0</v>
      </c>
      <c r="D32" s="58"/>
      <c r="E32" s="54"/>
    </row>
    <row r="33" spans="1:9" ht="18.899999999999999" customHeight="1">
      <c r="A33" s="10" t="s">
        <v>102</v>
      </c>
      <c r="B33" s="6">
        <v>29</v>
      </c>
      <c r="C33" s="58">
        <f t="shared" si="0"/>
        <v>0</v>
      </c>
      <c r="D33" s="58"/>
      <c r="E33" s="54"/>
    </row>
    <row r="34" spans="1:9" ht="18.899999999999999" customHeight="1">
      <c r="A34" s="10" t="s">
        <v>103</v>
      </c>
      <c r="B34" s="6">
        <v>30</v>
      </c>
      <c r="C34" s="58">
        <f t="shared" si="0"/>
        <v>0</v>
      </c>
      <c r="D34" s="58"/>
      <c r="E34" s="54"/>
      <c r="I34" s="63"/>
    </row>
    <row r="35" spans="1:9" ht="18.899999999999999" customHeight="1">
      <c r="A35" s="10" t="s">
        <v>104</v>
      </c>
      <c r="B35" s="6">
        <v>31</v>
      </c>
      <c r="C35" s="58">
        <f>C25+C26-C28</f>
        <v>-1568446.6</v>
      </c>
      <c r="D35" s="58">
        <f>D25+D26-D28</f>
        <v>915636.26</v>
      </c>
      <c r="E35" s="54">
        <v>-484082.86</v>
      </c>
      <c r="I35" s="63"/>
    </row>
    <row r="36" spans="1:9" ht="18.899999999999999" customHeight="1">
      <c r="A36" s="10" t="s">
        <v>105</v>
      </c>
      <c r="B36" s="6">
        <v>32</v>
      </c>
      <c r="C36" s="58">
        <f t="shared" si="0"/>
        <v>0</v>
      </c>
      <c r="D36" s="58">
        <v>0</v>
      </c>
      <c r="E36" s="54"/>
      <c r="I36" s="63"/>
    </row>
    <row r="37" spans="1:9" ht="18.899999999999999" customHeight="1">
      <c r="A37" s="10" t="s">
        <v>106</v>
      </c>
      <c r="B37" s="6">
        <v>33</v>
      </c>
      <c r="C37" s="58">
        <f>C35-C36</f>
        <v>-1568446.6</v>
      </c>
      <c r="D37" s="58">
        <f>D35-D36</f>
        <v>915636.26</v>
      </c>
      <c r="E37" s="54">
        <v>-484082.86</v>
      </c>
    </row>
    <row r="38" spans="1:9" ht="24" customHeight="1">
      <c r="A38" s="71" t="s">
        <v>67</v>
      </c>
      <c r="B38" s="71"/>
      <c r="C38" s="71"/>
      <c r="D38" s="72"/>
      <c r="E38" s="54">
        <v>0</v>
      </c>
    </row>
    <row r="41" spans="1:9">
      <c r="C41" s="59"/>
      <c r="D41" s="60"/>
    </row>
    <row r="42" spans="1:9" ht="12">
      <c r="C42" s="61"/>
      <c r="D42" s="61"/>
    </row>
    <row r="43" spans="1:9">
      <c r="C43" s="59"/>
      <c r="D43" s="60"/>
    </row>
    <row r="44" spans="1:9">
      <c r="C44" s="59"/>
      <c r="D44" s="60"/>
    </row>
    <row r="45" spans="1:9">
      <c r="C45" s="59"/>
      <c r="D45" s="60"/>
    </row>
    <row r="46" spans="1:9">
      <c r="C46" s="59"/>
      <c r="D46" s="60"/>
    </row>
    <row r="48" spans="1:9">
      <c r="C48" s="62"/>
    </row>
    <row r="82" spans="4:4">
      <c r="D82" s="1">
        <v>0</v>
      </c>
    </row>
  </sheetData>
  <sortState ref="A5:D37">
    <sortCondition ref="A5"/>
  </sortState>
  <mergeCells count="4">
    <mergeCell ref="A1:D1"/>
    <mergeCell ref="A2:D2"/>
    <mergeCell ref="B3:C3"/>
    <mergeCell ref="A38:D38"/>
  </mergeCells>
  <phoneticPr fontId="13" type="noConversion"/>
  <printOptions horizontalCentered="1"/>
  <pageMargins left="0.59027777777777801" right="0.235416666666667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F69"/>
  <sheetViews>
    <sheetView workbookViewId="0">
      <selection activeCell="D15" sqref="D15"/>
    </sheetView>
  </sheetViews>
  <sheetFormatPr defaultColWidth="8" defaultRowHeight="14.25" customHeight="1"/>
  <cols>
    <col min="1" max="1" width="49.88671875" style="41" customWidth="1"/>
    <col min="2" max="4" width="21.21875" style="42" customWidth="1"/>
    <col min="5" max="6" width="12.21875" style="43" customWidth="1"/>
    <col min="7" max="247" width="8" style="43"/>
    <col min="248" max="248" width="55" style="43" customWidth="1"/>
    <col min="249" max="249" width="4.77734375" style="43" customWidth="1"/>
    <col min="250" max="250" width="13.33203125" style="43" customWidth="1"/>
    <col min="251" max="251" width="13.44140625" style="43" customWidth="1"/>
    <col min="252" max="503" width="8" style="43"/>
    <col min="504" max="504" width="55" style="43" customWidth="1"/>
    <col min="505" max="505" width="4.77734375" style="43" customWidth="1"/>
    <col min="506" max="506" width="13.33203125" style="43" customWidth="1"/>
    <col min="507" max="507" width="13.44140625" style="43" customWidth="1"/>
    <col min="508" max="759" width="8" style="43"/>
    <col min="760" max="760" width="55" style="43" customWidth="1"/>
    <col min="761" max="761" width="4.77734375" style="43" customWidth="1"/>
    <col min="762" max="762" width="13.33203125" style="43" customWidth="1"/>
    <col min="763" max="763" width="13.44140625" style="43" customWidth="1"/>
    <col min="764" max="1015" width="8" style="43"/>
    <col min="1016" max="1016" width="55" style="43" customWidth="1"/>
    <col min="1017" max="1017" width="4.77734375" style="43" customWidth="1"/>
    <col min="1018" max="1018" width="13.33203125" style="43" customWidth="1"/>
    <col min="1019" max="1019" width="13.44140625" style="43" customWidth="1"/>
    <col min="1020" max="1271" width="8" style="43"/>
    <col min="1272" max="1272" width="55" style="43" customWidth="1"/>
    <col min="1273" max="1273" width="4.77734375" style="43" customWidth="1"/>
    <col min="1274" max="1274" width="13.33203125" style="43" customWidth="1"/>
    <col min="1275" max="1275" width="13.44140625" style="43" customWidth="1"/>
    <col min="1276" max="1527" width="8" style="43"/>
    <col min="1528" max="1528" width="55" style="43" customWidth="1"/>
    <col min="1529" max="1529" width="4.77734375" style="43" customWidth="1"/>
    <col min="1530" max="1530" width="13.33203125" style="43" customWidth="1"/>
    <col min="1531" max="1531" width="13.44140625" style="43" customWidth="1"/>
    <col min="1532" max="1783" width="8" style="43"/>
    <col min="1784" max="1784" width="55" style="43" customWidth="1"/>
    <col min="1785" max="1785" width="4.77734375" style="43" customWidth="1"/>
    <col min="1786" max="1786" width="13.33203125" style="43" customWidth="1"/>
    <col min="1787" max="1787" width="13.44140625" style="43" customWidth="1"/>
    <col min="1788" max="2039" width="8" style="43"/>
    <col min="2040" max="2040" width="55" style="43" customWidth="1"/>
    <col min="2041" max="2041" width="4.77734375" style="43" customWidth="1"/>
    <col min="2042" max="2042" width="13.33203125" style="43" customWidth="1"/>
    <col min="2043" max="2043" width="13.44140625" style="43" customWidth="1"/>
    <col min="2044" max="2295" width="8" style="43"/>
    <col min="2296" max="2296" width="55" style="43" customWidth="1"/>
    <col min="2297" max="2297" width="4.77734375" style="43" customWidth="1"/>
    <col min="2298" max="2298" width="13.33203125" style="43" customWidth="1"/>
    <col min="2299" max="2299" width="13.44140625" style="43" customWidth="1"/>
    <col min="2300" max="2551" width="8" style="43"/>
    <col min="2552" max="2552" width="55" style="43" customWidth="1"/>
    <col min="2553" max="2553" width="4.77734375" style="43" customWidth="1"/>
    <col min="2554" max="2554" width="13.33203125" style="43" customWidth="1"/>
    <col min="2555" max="2555" width="13.44140625" style="43" customWidth="1"/>
    <col min="2556" max="2807" width="8" style="43"/>
    <col min="2808" max="2808" width="55" style="43" customWidth="1"/>
    <col min="2809" max="2809" width="4.77734375" style="43" customWidth="1"/>
    <col min="2810" max="2810" width="13.33203125" style="43" customWidth="1"/>
    <col min="2811" max="2811" width="13.44140625" style="43" customWidth="1"/>
    <col min="2812" max="3063" width="8" style="43"/>
    <col min="3064" max="3064" width="55" style="43" customWidth="1"/>
    <col min="3065" max="3065" width="4.77734375" style="43" customWidth="1"/>
    <col min="3066" max="3066" width="13.33203125" style="43" customWidth="1"/>
    <col min="3067" max="3067" width="13.44140625" style="43" customWidth="1"/>
    <col min="3068" max="3319" width="8" style="43"/>
    <col min="3320" max="3320" width="55" style="43" customWidth="1"/>
    <col min="3321" max="3321" width="4.77734375" style="43" customWidth="1"/>
    <col min="3322" max="3322" width="13.33203125" style="43" customWidth="1"/>
    <col min="3323" max="3323" width="13.44140625" style="43" customWidth="1"/>
    <col min="3324" max="3575" width="8" style="43"/>
    <col min="3576" max="3576" width="55" style="43" customWidth="1"/>
    <col min="3577" max="3577" width="4.77734375" style="43" customWidth="1"/>
    <col min="3578" max="3578" width="13.33203125" style="43" customWidth="1"/>
    <col min="3579" max="3579" width="13.44140625" style="43" customWidth="1"/>
    <col min="3580" max="3831" width="8" style="43"/>
    <col min="3832" max="3832" width="55" style="43" customWidth="1"/>
    <col min="3833" max="3833" width="4.77734375" style="43" customWidth="1"/>
    <col min="3834" max="3834" width="13.33203125" style="43" customWidth="1"/>
    <col min="3835" max="3835" width="13.44140625" style="43" customWidth="1"/>
    <col min="3836" max="4087" width="8" style="43"/>
    <col min="4088" max="4088" width="55" style="43" customWidth="1"/>
    <col min="4089" max="4089" width="4.77734375" style="43" customWidth="1"/>
    <col min="4090" max="4090" width="13.33203125" style="43" customWidth="1"/>
    <col min="4091" max="4091" width="13.44140625" style="43" customWidth="1"/>
    <col min="4092" max="4343" width="8" style="43"/>
    <col min="4344" max="4344" width="55" style="43" customWidth="1"/>
    <col min="4345" max="4345" width="4.77734375" style="43" customWidth="1"/>
    <col min="4346" max="4346" width="13.33203125" style="43" customWidth="1"/>
    <col min="4347" max="4347" width="13.44140625" style="43" customWidth="1"/>
    <col min="4348" max="4599" width="8" style="43"/>
    <col min="4600" max="4600" width="55" style="43" customWidth="1"/>
    <col min="4601" max="4601" width="4.77734375" style="43" customWidth="1"/>
    <col min="4602" max="4602" width="13.33203125" style="43" customWidth="1"/>
    <col min="4603" max="4603" width="13.44140625" style="43" customWidth="1"/>
    <col min="4604" max="4855" width="8" style="43"/>
    <col min="4856" max="4856" width="55" style="43" customWidth="1"/>
    <col min="4857" max="4857" width="4.77734375" style="43" customWidth="1"/>
    <col min="4858" max="4858" width="13.33203125" style="43" customWidth="1"/>
    <col min="4859" max="4859" width="13.44140625" style="43" customWidth="1"/>
    <col min="4860" max="5111" width="8" style="43"/>
    <col min="5112" max="5112" width="55" style="43" customWidth="1"/>
    <col min="5113" max="5113" width="4.77734375" style="43" customWidth="1"/>
    <col min="5114" max="5114" width="13.33203125" style="43" customWidth="1"/>
    <col min="5115" max="5115" width="13.44140625" style="43" customWidth="1"/>
    <col min="5116" max="5367" width="8" style="43"/>
    <col min="5368" max="5368" width="55" style="43" customWidth="1"/>
    <col min="5369" max="5369" width="4.77734375" style="43" customWidth="1"/>
    <col min="5370" max="5370" width="13.33203125" style="43" customWidth="1"/>
    <col min="5371" max="5371" width="13.44140625" style="43" customWidth="1"/>
    <col min="5372" max="5623" width="8" style="43"/>
    <col min="5624" max="5624" width="55" style="43" customWidth="1"/>
    <col min="5625" max="5625" width="4.77734375" style="43" customWidth="1"/>
    <col min="5626" max="5626" width="13.33203125" style="43" customWidth="1"/>
    <col min="5627" max="5627" width="13.44140625" style="43" customWidth="1"/>
    <col min="5628" max="5879" width="8" style="43"/>
    <col min="5880" max="5880" width="55" style="43" customWidth="1"/>
    <col min="5881" max="5881" width="4.77734375" style="43" customWidth="1"/>
    <col min="5882" max="5882" width="13.33203125" style="43" customWidth="1"/>
    <col min="5883" max="5883" width="13.44140625" style="43" customWidth="1"/>
    <col min="5884" max="6135" width="8" style="43"/>
    <col min="6136" max="6136" width="55" style="43" customWidth="1"/>
    <col min="6137" max="6137" width="4.77734375" style="43" customWidth="1"/>
    <col min="6138" max="6138" width="13.33203125" style="43" customWidth="1"/>
    <col min="6139" max="6139" width="13.44140625" style="43" customWidth="1"/>
    <col min="6140" max="6391" width="8" style="43"/>
    <col min="6392" max="6392" width="55" style="43" customWidth="1"/>
    <col min="6393" max="6393" width="4.77734375" style="43" customWidth="1"/>
    <col min="6394" max="6394" width="13.33203125" style="43" customWidth="1"/>
    <col min="6395" max="6395" width="13.44140625" style="43" customWidth="1"/>
    <col min="6396" max="6647" width="8" style="43"/>
    <col min="6648" max="6648" width="55" style="43" customWidth="1"/>
    <col min="6649" max="6649" width="4.77734375" style="43" customWidth="1"/>
    <col min="6650" max="6650" width="13.33203125" style="43" customWidth="1"/>
    <col min="6651" max="6651" width="13.44140625" style="43" customWidth="1"/>
    <col min="6652" max="6903" width="8" style="43"/>
    <col min="6904" max="6904" width="55" style="43" customWidth="1"/>
    <col min="6905" max="6905" width="4.77734375" style="43" customWidth="1"/>
    <col min="6906" max="6906" width="13.33203125" style="43" customWidth="1"/>
    <col min="6907" max="6907" width="13.44140625" style="43" customWidth="1"/>
    <col min="6908" max="7159" width="8" style="43"/>
    <col min="7160" max="7160" width="55" style="43" customWidth="1"/>
    <col min="7161" max="7161" width="4.77734375" style="43" customWidth="1"/>
    <col min="7162" max="7162" width="13.33203125" style="43" customWidth="1"/>
    <col min="7163" max="7163" width="13.44140625" style="43" customWidth="1"/>
    <col min="7164" max="7415" width="8" style="43"/>
    <col min="7416" max="7416" width="55" style="43" customWidth="1"/>
    <col min="7417" max="7417" width="4.77734375" style="43" customWidth="1"/>
    <col min="7418" max="7418" width="13.33203125" style="43" customWidth="1"/>
    <col min="7419" max="7419" width="13.44140625" style="43" customWidth="1"/>
    <col min="7420" max="7671" width="8" style="43"/>
    <col min="7672" max="7672" width="55" style="43" customWidth="1"/>
    <col min="7673" max="7673" width="4.77734375" style="43" customWidth="1"/>
    <col min="7674" max="7674" width="13.33203125" style="43" customWidth="1"/>
    <col min="7675" max="7675" width="13.44140625" style="43" customWidth="1"/>
    <col min="7676" max="7927" width="8" style="43"/>
    <col min="7928" max="7928" width="55" style="43" customWidth="1"/>
    <col min="7929" max="7929" width="4.77734375" style="43" customWidth="1"/>
    <col min="7930" max="7930" width="13.33203125" style="43" customWidth="1"/>
    <col min="7931" max="7931" width="13.44140625" style="43" customWidth="1"/>
    <col min="7932" max="8183" width="8" style="43"/>
    <col min="8184" max="8184" width="55" style="43" customWidth="1"/>
    <col min="8185" max="8185" width="4.77734375" style="43" customWidth="1"/>
    <col min="8186" max="8186" width="13.33203125" style="43" customWidth="1"/>
    <col min="8187" max="8187" width="13.44140625" style="43" customWidth="1"/>
    <col min="8188" max="8439" width="8" style="43"/>
    <col min="8440" max="8440" width="55" style="43" customWidth="1"/>
    <col min="8441" max="8441" width="4.77734375" style="43" customWidth="1"/>
    <col min="8442" max="8442" width="13.33203125" style="43" customWidth="1"/>
    <col min="8443" max="8443" width="13.44140625" style="43" customWidth="1"/>
    <col min="8444" max="8695" width="8" style="43"/>
    <col min="8696" max="8696" width="55" style="43" customWidth="1"/>
    <col min="8697" max="8697" width="4.77734375" style="43" customWidth="1"/>
    <col min="8698" max="8698" width="13.33203125" style="43" customWidth="1"/>
    <col min="8699" max="8699" width="13.44140625" style="43" customWidth="1"/>
    <col min="8700" max="8951" width="8" style="43"/>
    <col min="8952" max="8952" width="55" style="43" customWidth="1"/>
    <col min="8953" max="8953" width="4.77734375" style="43" customWidth="1"/>
    <col min="8954" max="8954" width="13.33203125" style="43" customWidth="1"/>
    <col min="8955" max="8955" width="13.44140625" style="43" customWidth="1"/>
    <col min="8956" max="9207" width="8" style="43"/>
    <col min="9208" max="9208" width="55" style="43" customWidth="1"/>
    <col min="9209" max="9209" width="4.77734375" style="43" customWidth="1"/>
    <col min="9210" max="9210" width="13.33203125" style="43" customWidth="1"/>
    <col min="9211" max="9211" width="13.44140625" style="43" customWidth="1"/>
    <col min="9212" max="9463" width="8" style="43"/>
    <col min="9464" max="9464" width="55" style="43" customWidth="1"/>
    <col min="9465" max="9465" width="4.77734375" style="43" customWidth="1"/>
    <col min="9466" max="9466" width="13.33203125" style="43" customWidth="1"/>
    <col min="9467" max="9467" width="13.44140625" style="43" customWidth="1"/>
    <col min="9468" max="9719" width="8" style="43"/>
    <col min="9720" max="9720" width="55" style="43" customWidth="1"/>
    <col min="9721" max="9721" width="4.77734375" style="43" customWidth="1"/>
    <col min="9722" max="9722" width="13.33203125" style="43" customWidth="1"/>
    <col min="9723" max="9723" width="13.44140625" style="43" customWidth="1"/>
    <col min="9724" max="9975" width="8" style="43"/>
    <col min="9976" max="9976" width="55" style="43" customWidth="1"/>
    <col min="9977" max="9977" width="4.77734375" style="43" customWidth="1"/>
    <col min="9978" max="9978" width="13.33203125" style="43" customWidth="1"/>
    <col min="9979" max="9979" width="13.44140625" style="43" customWidth="1"/>
    <col min="9980" max="10231" width="8" style="43"/>
    <col min="10232" max="10232" width="55" style="43" customWidth="1"/>
    <col min="10233" max="10233" width="4.77734375" style="43" customWidth="1"/>
    <col min="10234" max="10234" width="13.33203125" style="43" customWidth="1"/>
    <col min="10235" max="10235" width="13.44140625" style="43" customWidth="1"/>
    <col min="10236" max="10487" width="8" style="43"/>
    <col min="10488" max="10488" width="55" style="43" customWidth="1"/>
    <col min="10489" max="10489" width="4.77734375" style="43" customWidth="1"/>
    <col min="10490" max="10490" width="13.33203125" style="43" customWidth="1"/>
    <col min="10491" max="10491" width="13.44140625" style="43" customWidth="1"/>
    <col min="10492" max="10743" width="8" style="43"/>
    <col min="10744" max="10744" width="55" style="43" customWidth="1"/>
    <col min="10745" max="10745" width="4.77734375" style="43" customWidth="1"/>
    <col min="10746" max="10746" width="13.33203125" style="43" customWidth="1"/>
    <col min="10747" max="10747" width="13.44140625" style="43" customWidth="1"/>
    <col min="10748" max="10999" width="8" style="43"/>
    <col min="11000" max="11000" width="55" style="43" customWidth="1"/>
    <col min="11001" max="11001" width="4.77734375" style="43" customWidth="1"/>
    <col min="11002" max="11002" width="13.33203125" style="43" customWidth="1"/>
    <col min="11003" max="11003" width="13.44140625" style="43" customWidth="1"/>
    <col min="11004" max="11255" width="8" style="43"/>
    <col min="11256" max="11256" width="55" style="43" customWidth="1"/>
    <col min="11257" max="11257" width="4.77734375" style="43" customWidth="1"/>
    <col min="11258" max="11258" width="13.33203125" style="43" customWidth="1"/>
    <col min="11259" max="11259" width="13.44140625" style="43" customWidth="1"/>
    <col min="11260" max="11511" width="8" style="43"/>
    <col min="11512" max="11512" width="55" style="43" customWidth="1"/>
    <col min="11513" max="11513" width="4.77734375" style="43" customWidth="1"/>
    <col min="11514" max="11514" width="13.33203125" style="43" customWidth="1"/>
    <col min="11515" max="11515" width="13.44140625" style="43" customWidth="1"/>
    <col min="11516" max="11767" width="8" style="43"/>
    <col min="11768" max="11768" width="55" style="43" customWidth="1"/>
    <col min="11769" max="11769" width="4.77734375" style="43" customWidth="1"/>
    <col min="11770" max="11770" width="13.33203125" style="43" customWidth="1"/>
    <col min="11771" max="11771" width="13.44140625" style="43" customWidth="1"/>
    <col min="11772" max="12023" width="8" style="43"/>
    <col min="12024" max="12024" width="55" style="43" customWidth="1"/>
    <col min="12025" max="12025" width="4.77734375" style="43" customWidth="1"/>
    <col min="12026" max="12026" width="13.33203125" style="43" customWidth="1"/>
    <col min="12027" max="12027" width="13.44140625" style="43" customWidth="1"/>
    <col min="12028" max="12279" width="8" style="43"/>
    <col min="12280" max="12280" width="55" style="43" customWidth="1"/>
    <col min="12281" max="12281" width="4.77734375" style="43" customWidth="1"/>
    <col min="12282" max="12282" width="13.33203125" style="43" customWidth="1"/>
    <col min="12283" max="12283" width="13.44140625" style="43" customWidth="1"/>
    <col min="12284" max="12535" width="8" style="43"/>
    <col min="12536" max="12536" width="55" style="43" customWidth="1"/>
    <col min="12537" max="12537" width="4.77734375" style="43" customWidth="1"/>
    <col min="12538" max="12538" width="13.33203125" style="43" customWidth="1"/>
    <col min="12539" max="12539" width="13.44140625" style="43" customWidth="1"/>
    <col min="12540" max="12791" width="8" style="43"/>
    <col min="12792" max="12792" width="55" style="43" customWidth="1"/>
    <col min="12793" max="12793" width="4.77734375" style="43" customWidth="1"/>
    <col min="12794" max="12794" width="13.33203125" style="43" customWidth="1"/>
    <col min="12795" max="12795" width="13.44140625" style="43" customWidth="1"/>
    <col min="12796" max="13047" width="8" style="43"/>
    <col min="13048" max="13048" width="55" style="43" customWidth="1"/>
    <col min="13049" max="13049" width="4.77734375" style="43" customWidth="1"/>
    <col min="13050" max="13050" width="13.33203125" style="43" customWidth="1"/>
    <col min="13051" max="13051" width="13.44140625" style="43" customWidth="1"/>
    <col min="13052" max="13303" width="8" style="43"/>
    <col min="13304" max="13304" width="55" style="43" customWidth="1"/>
    <col min="13305" max="13305" width="4.77734375" style="43" customWidth="1"/>
    <col min="13306" max="13306" width="13.33203125" style="43" customWidth="1"/>
    <col min="13307" max="13307" width="13.44140625" style="43" customWidth="1"/>
    <col min="13308" max="13559" width="8" style="43"/>
    <col min="13560" max="13560" width="55" style="43" customWidth="1"/>
    <col min="13561" max="13561" width="4.77734375" style="43" customWidth="1"/>
    <col min="13562" max="13562" width="13.33203125" style="43" customWidth="1"/>
    <col min="13563" max="13563" width="13.44140625" style="43" customWidth="1"/>
    <col min="13564" max="13815" width="8" style="43"/>
    <col min="13816" max="13816" width="55" style="43" customWidth="1"/>
    <col min="13817" max="13817" width="4.77734375" style="43" customWidth="1"/>
    <col min="13818" max="13818" width="13.33203125" style="43" customWidth="1"/>
    <col min="13819" max="13819" width="13.44140625" style="43" customWidth="1"/>
    <col min="13820" max="14071" width="8" style="43"/>
    <col min="14072" max="14072" width="55" style="43" customWidth="1"/>
    <col min="14073" max="14073" width="4.77734375" style="43" customWidth="1"/>
    <col min="14074" max="14074" width="13.33203125" style="43" customWidth="1"/>
    <col min="14075" max="14075" width="13.44140625" style="43" customWidth="1"/>
    <col min="14076" max="14327" width="8" style="43"/>
    <col min="14328" max="14328" width="55" style="43" customWidth="1"/>
    <col min="14329" max="14329" width="4.77734375" style="43" customWidth="1"/>
    <col min="14330" max="14330" width="13.33203125" style="43" customWidth="1"/>
    <col min="14331" max="14331" width="13.44140625" style="43" customWidth="1"/>
    <col min="14332" max="14583" width="8" style="43"/>
    <col min="14584" max="14584" width="55" style="43" customWidth="1"/>
    <col min="14585" max="14585" width="4.77734375" style="43" customWidth="1"/>
    <col min="14586" max="14586" width="13.33203125" style="43" customWidth="1"/>
    <col min="14587" max="14587" width="13.44140625" style="43" customWidth="1"/>
    <col min="14588" max="14839" width="8" style="43"/>
    <col min="14840" max="14840" width="55" style="43" customWidth="1"/>
    <col min="14841" max="14841" width="4.77734375" style="43" customWidth="1"/>
    <col min="14842" max="14842" width="13.33203125" style="43" customWidth="1"/>
    <col min="14843" max="14843" width="13.44140625" style="43" customWidth="1"/>
    <col min="14844" max="15095" width="8" style="43"/>
    <col min="15096" max="15096" width="55" style="43" customWidth="1"/>
    <col min="15097" max="15097" width="4.77734375" style="43" customWidth="1"/>
    <col min="15098" max="15098" width="13.33203125" style="43" customWidth="1"/>
    <col min="15099" max="15099" width="13.44140625" style="43" customWidth="1"/>
    <col min="15100" max="15351" width="8" style="43"/>
    <col min="15352" max="15352" width="55" style="43" customWidth="1"/>
    <col min="15353" max="15353" width="4.77734375" style="43" customWidth="1"/>
    <col min="15354" max="15354" width="13.33203125" style="43" customWidth="1"/>
    <col min="15355" max="15355" width="13.44140625" style="43" customWidth="1"/>
    <col min="15356" max="15607" width="8" style="43"/>
    <col min="15608" max="15608" width="55" style="43" customWidth="1"/>
    <col min="15609" max="15609" width="4.77734375" style="43" customWidth="1"/>
    <col min="15610" max="15610" width="13.33203125" style="43" customWidth="1"/>
    <col min="15611" max="15611" width="13.44140625" style="43" customWidth="1"/>
    <col min="15612" max="15863" width="8" style="43"/>
    <col min="15864" max="15864" width="55" style="43" customWidth="1"/>
    <col min="15865" max="15865" width="4.77734375" style="43" customWidth="1"/>
    <col min="15866" max="15866" width="13.33203125" style="43" customWidth="1"/>
    <col min="15867" max="15867" width="13.44140625" style="43" customWidth="1"/>
    <col min="15868" max="16119" width="8" style="43"/>
    <col min="16120" max="16120" width="55" style="43" customWidth="1"/>
    <col min="16121" max="16121" width="4.77734375" style="43" customWidth="1"/>
    <col min="16122" max="16122" width="13.33203125" style="43" customWidth="1"/>
    <col min="16123" max="16123" width="13.44140625" style="43" customWidth="1"/>
    <col min="16124" max="16384" width="8" style="43"/>
  </cols>
  <sheetData>
    <row r="1" spans="1:240" s="40" customFormat="1" ht="22.2">
      <c r="A1" s="73" t="s">
        <v>107</v>
      </c>
      <c r="B1" s="73"/>
      <c r="C1" s="73"/>
      <c r="D1" s="73"/>
    </row>
    <row r="2" spans="1:240" s="40" customFormat="1" ht="10.8">
      <c r="A2" s="74" t="s">
        <v>108</v>
      </c>
      <c r="B2" s="74"/>
      <c r="C2" s="74"/>
      <c r="D2" s="74"/>
    </row>
    <row r="3" spans="1:240" s="40" customFormat="1" ht="10.8">
      <c r="A3" s="44" t="s">
        <v>109</v>
      </c>
      <c r="B3" s="45" t="s">
        <v>110</v>
      </c>
      <c r="C3" s="45" t="s">
        <v>111</v>
      </c>
      <c r="D3" s="45" t="s">
        <v>112</v>
      </c>
    </row>
    <row r="4" spans="1:240" s="40" customFormat="1" ht="10.8">
      <c r="A4" s="46" t="s">
        <v>113</v>
      </c>
      <c r="B4" s="45"/>
      <c r="C4" s="45"/>
      <c r="D4" s="45"/>
    </row>
    <row r="5" spans="1:240" s="40" customFormat="1" ht="10.8">
      <c r="A5" s="46" t="s">
        <v>114</v>
      </c>
      <c r="B5" s="45">
        <v>106363.41</v>
      </c>
      <c r="C5" s="45">
        <v>0</v>
      </c>
      <c r="D5" s="45">
        <v>2684578.97</v>
      </c>
    </row>
    <row r="6" spans="1:240" s="40" customFormat="1" ht="10.8">
      <c r="A6" s="46" t="s">
        <v>115</v>
      </c>
      <c r="B6" s="45">
        <v>0</v>
      </c>
      <c r="C6" s="45">
        <v>0</v>
      </c>
      <c r="D6" s="45">
        <v>0</v>
      </c>
    </row>
    <row r="7" spans="1:240" s="40" customFormat="1" ht="10.8">
      <c r="A7" s="46" t="s">
        <v>116</v>
      </c>
      <c r="B7" s="45">
        <v>3990108.66</v>
      </c>
      <c r="C7" s="45">
        <v>12812129.279999999</v>
      </c>
      <c r="D7" s="45">
        <v>65350080.530000001</v>
      </c>
    </row>
    <row r="8" spans="1:240" s="40" customFormat="1" ht="10.8">
      <c r="A8" s="46" t="s">
        <v>117</v>
      </c>
      <c r="B8" s="45">
        <v>4096472.07</v>
      </c>
      <c r="C8" s="45">
        <v>12812129.279999999</v>
      </c>
      <c r="D8" s="45">
        <v>68034659.5</v>
      </c>
      <c r="E8" s="47">
        <f>D8/10000</f>
        <v>6803.47</v>
      </c>
    </row>
    <row r="9" spans="1:240" s="40" customFormat="1" ht="10.8">
      <c r="A9" s="46" t="s">
        <v>118</v>
      </c>
      <c r="B9" s="45">
        <v>2630243.17</v>
      </c>
      <c r="C9" s="45">
        <v>18753869.5</v>
      </c>
      <c r="D9" s="45">
        <v>54132079.909999996</v>
      </c>
    </row>
    <row r="10" spans="1:240" s="40" customFormat="1" ht="10.8">
      <c r="A10" s="46" t="s">
        <v>119</v>
      </c>
      <c r="B10" s="45">
        <v>881407.91</v>
      </c>
      <c r="C10" s="45">
        <v>787155.22</v>
      </c>
      <c r="D10" s="45">
        <v>5791345.3300000001</v>
      </c>
    </row>
    <row r="11" spans="1:240" s="40" customFormat="1" ht="10.8">
      <c r="A11" s="46" t="s">
        <v>120</v>
      </c>
      <c r="B11" s="45">
        <v>27791.72</v>
      </c>
      <c r="C11" s="45">
        <v>26070.6</v>
      </c>
      <c r="D11" s="45">
        <v>150976.49</v>
      </c>
    </row>
    <row r="12" spans="1:240" s="40" customFormat="1" ht="10.8">
      <c r="A12" s="46" t="s">
        <v>121</v>
      </c>
      <c r="B12" s="45">
        <v>2372470.4</v>
      </c>
      <c r="C12" s="45">
        <v>10494560.939999999</v>
      </c>
      <c r="D12" s="45">
        <v>31940188.010000002</v>
      </c>
    </row>
    <row r="13" spans="1:240" s="40" customFormat="1" ht="10.8">
      <c r="A13" s="46" t="s">
        <v>122</v>
      </c>
      <c r="B13" s="45">
        <v>5911913.2000000002</v>
      </c>
      <c r="C13" s="45">
        <v>30061656.260000002</v>
      </c>
      <c r="D13" s="45">
        <v>92014589.739999995</v>
      </c>
    </row>
    <row r="14" spans="1:240" s="40" customFormat="1" ht="10.8">
      <c r="A14" s="46" t="s">
        <v>123</v>
      </c>
      <c r="B14" s="45">
        <v>-1815441.13</v>
      </c>
      <c r="C14" s="45">
        <v>-17249526.98</v>
      </c>
      <c r="D14" s="45">
        <v>-23979930.239999998</v>
      </c>
    </row>
    <row r="15" spans="1:240" s="40" customFormat="1" ht="10.8">
      <c r="A15" s="46" t="s">
        <v>124</v>
      </c>
      <c r="B15" s="45"/>
      <c r="C15" s="45"/>
      <c r="D15" s="45"/>
    </row>
    <row r="16" spans="1:240" s="40" customFormat="1" ht="10.8">
      <c r="A16" s="46" t="s">
        <v>125</v>
      </c>
      <c r="B16" s="45">
        <v>0</v>
      </c>
      <c r="C16" s="45">
        <v>0</v>
      </c>
      <c r="D16" s="45">
        <v>0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</row>
    <row r="17" spans="1:240" s="40" customFormat="1" ht="10.8">
      <c r="A17" s="46" t="s">
        <v>126</v>
      </c>
      <c r="B17" s="45">
        <v>0</v>
      </c>
      <c r="C17" s="45">
        <v>0</v>
      </c>
      <c r="D17" s="45">
        <v>0</v>
      </c>
    </row>
    <row r="18" spans="1:240" s="40" customFormat="1" ht="10.8">
      <c r="A18" s="46" t="s">
        <v>127</v>
      </c>
      <c r="B18" s="45">
        <v>0</v>
      </c>
      <c r="C18" s="45">
        <v>0</v>
      </c>
      <c r="D18" s="45">
        <v>0</v>
      </c>
    </row>
    <row r="19" spans="1:240" s="40" customFormat="1" ht="10.8">
      <c r="A19" s="46" t="s">
        <v>128</v>
      </c>
      <c r="B19" s="45">
        <v>0</v>
      </c>
      <c r="C19" s="45">
        <v>0</v>
      </c>
      <c r="D19" s="45">
        <v>0</v>
      </c>
    </row>
    <row r="20" spans="1:240" s="40" customFormat="1" ht="10.8">
      <c r="A20" s="46" t="s">
        <v>129</v>
      </c>
      <c r="B20" s="45">
        <v>0</v>
      </c>
      <c r="C20" s="45">
        <v>15000000</v>
      </c>
      <c r="D20" s="45">
        <v>15000000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</row>
    <row r="21" spans="1:240" s="40" customFormat="1" ht="10.8">
      <c r="A21" s="46" t="s">
        <v>130</v>
      </c>
      <c r="B21" s="45">
        <v>0</v>
      </c>
      <c r="C21" s="45">
        <v>15000000</v>
      </c>
      <c r="D21" s="45">
        <v>15000000</v>
      </c>
    </row>
    <row r="22" spans="1:240" s="40" customFormat="1" ht="10.8">
      <c r="A22" s="46" t="s">
        <v>131</v>
      </c>
      <c r="B22" s="45">
        <v>0</v>
      </c>
      <c r="C22" s="45">
        <v>0</v>
      </c>
      <c r="D22" s="45">
        <v>0</v>
      </c>
    </row>
    <row r="23" spans="1:240" s="40" customFormat="1" ht="10.8">
      <c r="A23" s="46" t="s">
        <v>132</v>
      </c>
      <c r="B23" s="45">
        <v>0</v>
      </c>
      <c r="C23" s="45">
        <v>0</v>
      </c>
      <c r="D23" s="45">
        <v>0</v>
      </c>
    </row>
    <row r="24" spans="1:240" s="40" customFormat="1" ht="10.8">
      <c r="A24" s="46" t="s">
        <v>133</v>
      </c>
      <c r="B24" s="45">
        <v>0</v>
      </c>
      <c r="C24" s="45">
        <v>0</v>
      </c>
      <c r="D24" s="45">
        <v>0</v>
      </c>
    </row>
    <row r="25" spans="1:240" s="40" customFormat="1" ht="10.8">
      <c r="A25" s="46" t="s">
        <v>134</v>
      </c>
      <c r="B25" s="45">
        <v>0</v>
      </c>
      <c r="C25" s="45">
        <v>1125</v>
      </c>
      <c r="D25" s="45">
        <v>43820.33</v>
      </c>
    </row>
    <row r="26" spans="1:240" s="40" customFormat="1" ht="10.8">
      <c r="A26" s="46" t="s">
        <v>135</v>
      </c>
      <c r="B26" s="45">
        <v>0</v>
      </c>
      <c r="C26" s="45">
        <v>1125</v>
      </c>
      <c r="D26" s="45">
        <v>43820.33</v>
      </c>
    </row>
    <row r="27" spans="1:240" s="40" customFormat="1" ht="10.8">
      <c r="A27" s="46" t="s">
        <v>136</v>
      </c>
      <c r="B27" s="45">
        <v>0</v>
      </c>
      <c r="C27" s="45">
        <v>14998875</v>
      </c>
      <c r="D27" s="45">
        <v>14956179.67</v>
      </c>
    </row>
    <row r="28" spans="1:240" s="40" customFormat="1" ht="10.8">
      <c r="A28" s="46" t="s">
        <v>137</v>
      </c>
      <c r="B28" s="45"/>
      <c r="C28" s="45"/>
      <c r="D28" s="45"/>
    </row>
    <row r="29" spans="1:240" s="40" customFormat="1" ht="10.8">
      <c r="A29" s="46" t="s">
        <v>138</v>
      </c>
      <c r="B29" s="45">
        <v>0</v>
      </c>
      <c r="C29" s="45">
        <v>0</v>
      </c>
      <c r="D29" s="45">
        <v>0</v>
      </c>
    </row>
    <row r="30" spans="1:240" s="40" customFormat="1" ht="10.8">
      <c r="A30" s="46" t="s">
        <v>139</v>
      </c>
      <c r="B30" s="45">
        <v>0</v>
      </c>
      <c r="C30" s="45">
        <v>0</v>
      </c>
      <c r="D30" s="45">
        <v>5000000</v>
      </c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</row>
    <row r="31" spans="1:240" s="40" customFormat="1" ht="10.8">
      <c r="A31" s="46" t="s">
        <v>140</v>
      </c>
      <c r="B31" s="45">
        <v>0</v>
      </c>
      <c r="C31" s="45">
        <v>0</v>
      </c>
      <c r="D31" s="45">
        <v>0</v>
      </c>
    </row>
    <row r="32" spans="1:240" s="40" customFormat="1" ht="10.8">
      <c r="A32" s="46" t="s">
        <v>141</v>
      </c>
      <c r="B32" s="45">
        <v>0</v>
      </c>
      <c r="C32" s="45">
        <v>0</v>
      </c>
      <c r="D32" s="45">
        <v>5000000</v>
      </c>
    </row>
    <row r="33" spans="1:240" s="40" customFormat="1" ht="10.8">
      <c r="A33" s="46" t="s">
        <v>142</v>
      </c>
      <c r="B33" s="45">
        <v>6297625</v>
      </c>
      <c r="C33" s="45">
        <v>400000</v>
      </c>
      <c r="D33" s="45">
        <v>15698041.67</v>
      </c>
    </row>
    <row r="34" spans="1:240" s="40" customFormat="1" ht="10.8">
      <c r="A34" s="46" t="s">
        <v>143</v>
      </c>
      <c r="B34" s="45">
        <v>0</v>
      </c>
      <c r="C34" s="45">
        <v>0</v>
      </c>
      <c r="D34" s="45">
        <v>0</v>
      </c>
    </row>
    <row r="35" spans="1:240" s="40" customFormat="1" ht="10.8">
      <c r="A35" s="46" t="s">
        <v>144</v>
      </c>
      <c r="B35" s="45">
        <v>0</v>
      </c>
      <c r="C35" s="45">
        <v>0</v>
      </c>
      <c r="D35" s="45">
        <v>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</row>
    <row r="36" spans="1:240" s="40" customFormat="1" ht="10.8">
      <c r="A36" s="46" t="s">
        <v>145</v>
      </c>
      <c r="B36" s="45">
        <v>6297625</v>
      </c>
      <c r="C36" s="45">
        <v>400000</v>
      </c>
      <c r="D36" s="45">
        <v>15698041.67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</row>
    <row r="37" spans="1:240" s="40" customFormat="1" ht="10.8">
      <c r="A37" s="46" t="s">
        <v>146</v>
      </c>
      <c r="B37" s="45">
        <v>-6297625</v>
      </c>
      <c r="C37" s="45">
        <v>-400000</v>
      </c>
      <c r="D37" s="45">
        <v>-10698041.67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</row>
    <row r="38" spans="1:240" s="40" customFormat="1" ht="10.8">
      <c r="A38" s="46" t="s">
        <v>147</v>
      </c>
      <c r="B38" s="45"/>
      <c r="C38" s="45"/>
      <c r="D38" s="45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</row>
    <row r="39" spans="1:240" s="40" customFormat="1" ht="10.8">
      <c r="A39" s="46" t="s">
        <v>148</v>
      </c>
      <c r="B39" s="45">
        <v>-8113066.1299999999</v>
      </c>
      <c r="C39" s="45">
        <v>-2650651.98</v>
      </c>
      <c r="D39" s="45">
        <v>-19721792.239999998</v>
      </c>
    </row>
    <row r="40" spans="1:240" s="40" customFormat="1" ht="10.8">
      <c r="A40" s="46" t="s">
        <v>149</v>
      </c>
      <c r="B40" s="45">
        <v>11193851.789999999</v>
      </c>
      <c r="C40" s="45">
        <v>13844503.77</v>
      </c>
      <c r="D40" s="45">
        <v>5553050.9199999999</v>
      </c>
    </row>
    <row r="41" spans="1:240" s="40" customFormat="1" ht="10.8">
      <c r="A41" s="46" t="s">
        <v>150</v>
      </c>
      <c r="B41" s="45">
        <v>3080785.66</v>
      </c>
      <c r="C41" s="45">
        <v>11193851.789999999</v>
      </c>
      <c r="D41" s="45">
        <v>-14168741.32</v>
      </c>
    </row>
    <row r="42" spans="1:240" s="40" customFormat="1" ht="10.8">
      <c r="A42" s="46" t="s">
        <v>151</v>
      </c>
      <c r="B42" s="45" t="s">
        <v>110</v>
      </c>
      <c r="C42" s="45" t="s">
        <v>111</v>
      </c>
      <c r="D42" s="45" t="s">
        <v>112</v>
      </c>
    </row>
    <row r="43" spans="1:240" s="40" customFormat="1" ht="10.8">
      <c r="A43" s="46" t="s">
        <v>152</v>
      </c>
      <c r="B43" s="45"/>
      <c r="C43" s="45"/>
      <c r="D43" s="45"/>
    </row>
    <row r="44" spans="1:240" s="40" customFormat="1" ht="12">
      <c r="A44" s="46" t="s">
        <v>153</v>
      </c>
      <c r="B44" s="49">
        <v>-2770938.31</v>
      </c>
      <c r="C44" s="49">
        <v>-1796669.99</v>
      </c>
      <c r="D44" s="49">
        <v>-15190612.07</v>
      </c>
      <c r="F44" s="47"/>
    </row>
    <row r="45" spans="1:240" s="40" customFormat="1" ht="10.8">
      <c r="A45" s="46" t="s">
        <v>154</v>
      </c>
      <c r="B45" s="45">
        <v>0</v>
      </c>
      <c r="C45" s="45">
        <v>0</v>
      </c>
      <c r="D45" s="45">
        <v>0</v>
      </c>
    </row>
    <row r="46" spans="1:240" s="40" customFormat="1" ht="10.8">
      <c r="A46" s="46" t="s">
        <v>155</v>
      </c>
      <c r="B46" s="45">
        <v>0</v>
      </c>
      <c r="C46" s="45">
        <v>0</v>
      </c>
      <c r="D46" s="45">
        <v>0</v>
      </c>
    </row>
    <row r="47" spans="1:240" s="40" customFormat="1" ht="10.8">
      <c r="A47" s="46" t="s">
        <v>156</v>
      </c>
      <c r="B47" s="45">
        <v>0</v>
      </c>
      <c r="C47" s="45">
        <v>0</v>
      </c>
      <c r="D47" s="45">
        <v>0</v>
      </c>
    </row>
    <row r="48" spans="1:240" s="40" customFormat="1" ht="10.8">
      <c r="A48" s="46" t="s">
        <v>157</v>
      </c>
      <c r="B48" s="45">
        <v>1233.22</v>
      </c>
      <c r="C48" s="45">
        <v>1233.22</v>
      </c>
      <c r="D48" s="45">
        <v>12953.76</v>
      </c>
    </row>
    <row r="49" spans="1:6" s="40" customFormat="1" ht="10.8">
      <c r="A49" s="46" t="s">
        <v>158</v>
      </c>
      <c r="B49" s="45">
        <v>0</v>
      </c>
      <c r="C49" s="45">
        <v>0</v>
      </c>
      <c r="D49" s="45">
        <v>0</v>
      </c>
    </row>
    <row r="50" spans="1:6" s="40" customFormat="1" ht="10.8">
      <c r="A50" s="46" t="s">
        <v>159</v>
      </c>
      <c r="B50" s="45">
        <v>0</v>
      </c>
      <c r="C50" s="45">
        <v>0</v>
      </c>
      <c r="D50" s="45">
        <v>0</v>
      </c>
    </row>
    <row r="51" spans="1:6" s="40" customFormat="1" ht="10.8">
      <c r="A51" s="46" t="s">
        <v>160</v>
      </c>
      <c r="B51" s="45">
        <v>0</v>
      </c>
      <c r="C51" s="45">
        <v>0</v>
      </c>
      <c r="D51" s="45">
        <v>0</v>
      </c>
    </row>
    <row r="52" spans="1:6" s="40" customFormat="1" ht="10.8">
      <c r="A52" s="46" t="s">
        <v>161</v>
      </c>
      <c r="B52" s="45">
        <v>0</v>
      </c>
      <c r="C52" s="45">
        <v>0</v>
      </c>
      <c r="D52" s="45">
        <v>0</v>
      </c>
    </row>
    <row r="53" spans="1:6" s="40" customFormat="1" ht="10.8">
      <c r="A53" s="46" t="s">
        <v>162</v>
      </c>
      <c r="B53" s="45">
        <v>0</v>
      </c>
      <c r="C53" s="45">
        <v>0</v>
      </c>
      <c r="D53" s="45">
        <v>0</v>
      </c>
    </row>
    <row r="54" spans="1:6" s="40" customFormat="1" ht="10.8">
      <c r="A54" s="46" t="s">
        <v>163</v>
      </c>
      <c r="B54" s="45">
        <v>0</v>
      </c>
      <c r="C54" s="45">
        <v>0</v>
      </c>
      <c r="D54" s="45">
        <v>0</v>
      </c>
    </row>
    <row r="55" spans="1:6" s="40" customFormat="1" ht="10.8">
      <c r="A55" s="46" t="s">
        <v>164</v>
      </c>
      <c r="B55" s="45">
        <v>0</v>
      </c>
      <c r="C55" s="45">
        <v>0</v>
      </c>
      <c r="D55" s="45">
        <v>-634.12</v>
      </c>
    </row>
    <row r="56" spans="1:6" s="40" customFormat="1" ht="10.8">
      <c r="A56" s="46" t="s">
        <v>165</v>
      </c>
      <c r="B56" s="45">
        <v>6251774.4500000002</v>
      </c>
      <c r="C56" s="45">
        <v>7934166.9400000004</v>
      </c>
      <c r="D56" s="45">
        <v>39334118.460000001</v>
      </c>
    </row>
    <row r="57" spans="1:6" s="40" customFormat="1" ht="10.8">
      <c r="A57" s="46" t="s">
        <v>166</v>
      </c>
      <c r="B57" s="45">
        <v>-1459926.48</v>
      </c>
      <c r="C57" s="45">
        <v>3266966.63</v>
      </c>
      <c r="D57" s="45">
        <v>31064195.5</v>
      </c>
    </row>
    <row r="58" spans="1:6" s="40" customFormat="1" ht="10.8">
      <c r="A58" s="46" t="s">
        <v>167</v>
      </c>
      <c r="B58" s="45">
        <v>-3781613.61</v>
      </c>
      <c r="C58" s="45">
        <v>-26745773.91</v>
      </c>
      <c r="D58" s="45">
        <v>-77562099.030000001</v>
      </c>
    </row>
    <row r="59" spans="1:6" s="40" customFormat="1" ht="10.8">
      <c r="A59" s="46" t="s">
        <v>168</v>
      </c>
      <c r="B59" s="45">
        <v>0</v>
      </c>
      <c r="C59" s="45">
        <v>0</v>
      </c>
      <c r="D59" s="45">
        <v>0</v>
      </c>
    </row>
    <row r="60" spans="1:6" s="40" customFormat="1" ht="10.8">
      <c r="A60" s="46" t="s">
        <v>169</v>
      </c>
      <c r="B60" s="45">
        <v>-1759470.73</v>
      </c>
      <c r="C60" s="45">
        <v>-17340077.109999999</v>
      </c>
      <c r="D60" s="45">
        <v>-22342077.5</v>
      </c>
      <c r="E60" s="47"/>
    </row>
    <row r="61" spans="1:6" s="40" customFormat="1" ht="10.8">
      <c r="A61" s="46" t="s">
        <v>170</v>
      </c>
      <c r="B61" s="45"/>
      <c r="C61" s="45"/>
      <c r="D61" s="45"/>
    </row>
    <row r="62" spans="1:6" s="40" customFormat="1" ht="10.8">
      <c r="A62" s="46" t="s">
        <v>171</v>
      </c>
      <c r="B62" s="45">
        <v>0</v>
      </c>
      <c r="C62" s="45">
        <v>0</v>
      </c>
      <c r="D62" s="45">
        <v>0</v>
      </c>
      <c r="F62" s="40" t="s">
        <v>172</v>
      </c>
    </row>
    <row r="63" spans="1:6" s="40" customFormat="1" ht="10.8">
      <c r="A63" s="46" t="s">
        <v>173</v>
      </c>
      <c r="B63" s="45">
        <v>0</v>
      </c>
      <c r="C63" s="45">
        <v>0</v>
      </c>
      <c r="D63" s="45">
        <v>0</v>
      </c>
    </row>
    <row r="64" spans="1:6" s="40" customFormat="1" ht="10.8">
      <c r="A64" s="46" t="s">
        <v>174</v>
      </c>
      <c r="B64" s="45">
        <v>0</v>
      </c>
      <c r="C64" s="45">
        <v>0</v>
      </c>
      <c r="D64" s="45">
        <v>0</v>
      </c>
    </row>
    <row r="65" spans="1:6" s="40" customFormat="1" ht="10.8">
      <c r="A65" s="46" t="s">
        <v>175</v>
      </c>
      <c r="B65" s="45"/>
      <c r="C65" s="45"/>
      <c r="D65" s="45"/>
      <c r="F65" s="47"/>
    </row>
    <row r="66" spans="1:6" s="40" customFormat="1" ht="10.8">
      <c r="A66" s="46" t="s">
        <v>176</v>
      </c>
      <c r="B66" s="45">
        <v>3080785.45</v>
      </c>
      <c r="C66" s="45">
        <v>11193851.789999999</v>
      </c>
      <c r="D66" s="45">
        <v>3080785.45</v>
      </c>
    </row>
    <row r="67" spans="1:6" s="40" customFormat="1" ht="10.8">
      <c r="A67" s="46" t="s">
        <v>177</v>
      </c>
      <c r="B67" s="45">
        <v>11193851.789999999</v>
      </c>
      <c r="C67" s="45">
        <v>13844503.77</v>
      </c>
      <c r="D67" s="45">
        <v>5553050.9199999999</v>
      </c>
    </row>
    <row r="68" spans="1:6" s="40" customFormat="1" ht="10.8">
      <c r="A68" s="50" t="s">
        <v>178</v>
      </c>
      <c r="B68" s="45">
        <v>-8113066.3399999999</v>
      </c>
      <c r="C68" s="45">
        <v>-2650651.98</v>
      </c>
      <c r="D68" s="45">
        <v>-2472265.4700000002</v>
      </c>
    </row>
    <row r="69" spans="1:6" s="40" customFormat="1" ht="10.8">
      <c r="A69" s="75" t="s">
        <v>179</v>
      </c>
      <c r="B69" s="75"/>
      <c r="C69" s="75"/>
      <c r="D69" s="75"/>
    </row>
  </sheetData>
  <mergeCells count="3">
    <mergeCell ref="A1:D1"/>
    <mergeCell ref="A2:D2"/>
    <mergeCell ref="A69:D69"/>
  </mergeCells>
  <phoneticPr fontId="13" type="noConversion"/>
  <pageMargins left="0.69930555555555596" right="0.69930555555555596" top="0.75" bottom="0.75" header="0.3" footer="0.3"/>
  <pageSetup paperSize="9" scale="7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3"/>
  <sheetViews>
    <sheetView workbookViewId="0">
      <selection activeCell="C6" sqref="C6"/>
    </sheetView>
  </sheetViews>
  <sheetFormatPr defaultColWidth="9" defaultRowHeight="10.8"/>
  <cols>
    <col min="1" max="1" width="19.88671875" style="2" customWidth="1"/>
    <col min="2" max="2" width="5.33203125" style="2" customWidth="1"/>
    <col min="3" max="4" width="16.44140625" style="2" customWidth="1"/>
    <col min="5" max="5" width="27.21875" style="2" customWidth="1"/>
    <col min="6" max="6" width="4.88671875" style="4" customWidth="1"/>
    <col min="7" max="7" width="16.44140625" style="2" customWidth="1"/>
    <col min="8" max="8" width="16.21875" style="2" customWidth="1"/>
    <col min="9" max="9" width="13" style="2" customWidth="1"/>
    <col min="10" max="10" width="9.6640625" style="2"/>
    <col min="11" max="224" width="9" style="2"/>
    <col min="225" max="225" width="20.44140625" style="2" customWidth="1"/>
    <col min="226" max="226" width="3.33203125" style="2" customWidth="1"/>
    <col min="227" max="227" width="12.44140625" style="2" customWidth="1"/>
    <col min="228" max="228" width="13.33203125" style="2" customWidth="1"/>
    <col min="229" max="229" width="17.6640625" style="2" customWidth="1"/>
    <col min="230" max="230" width="3.88671875" style="2" customWidth="1"/>
    <col min="231" max="231" width="12" style="2" customWidth="1"/>
    <col min="232" max="232" width="12.21875" style="2" customWidth="1"/>
    <col min="233" max="233" width="15.6640625" style="2" customWidth="1"/>
    <col min="234" max="234" width="12.21875" style="2" customWidth="1"/>
    <col min="235" max="235" width="11.33203125" style="2" customWidth="1"/>
    <col min="236" max="236" width="9.77734375" style="2" customWidth="1"/>
    <col min="237" max="480" width="9" style="2"/>
    <col min="481" max="481" width="20.44140625" style="2" customWidth="1"/>
    <col min="482" max="482" width="3.33203125" style="2" customWidth="1"/>
    <col min="483" max="483" width="12.44140625" style="2" customWidth="1"/>
    <col min="484" max="484" width="13.33203125" style="2" customWidth="1"/>
    <col min="485" max="485" width="17.6640625" style="2" customWidth="1"/>
    <col min="486" max="486" width="3.88671875" style="2" customWidth="1"/>
    <col min="487" max="487" width="12" style="2" customWidth="1"/>
    <col min="488" max="488" width="12.21875" style="2" customWidth="1"/>
    <col min="489" max="489" width="15.6640625" style="2" customWidth="1"/>
    <col min="490" max="490" width="12.21875" style="2" customWidth="1"/>
    <col min="491" max="491" width="11.33203125" style="2" customWidth="1"/>
    <col min="492" max="492" width="9.77734375" style="2" customWidth="1"/>
    <col min="493" max="736" width="9" style="2"/>
    <col min="737" max="737" width="20.44140625" style="2" customWidth="1"/>
    <col min="738" max="738" width="3.33203125" style="2" customWidth="1"/>
    <col min="739" max="739" width="12.44140625" style="2" customWidth="1"/>
    <col min="740" max="740" width="13.33203125" style="2" customWidth="1"/>
    <col min="741" max="741" width="17.6640625" style="2" customWidth="1"/>
    <col min="742" max="742" width="3.88671875" style="2" customWidth="1"/>
    <col min="743" max="743" width="12" style="2" customWidth="1"/>
    <col min="744" max="744" width="12.21875" style="2" customWidth="1"/>
    <col min="745" max="745" width="15.6640625" style="2" customWidth="1"/>
    <col min="746" max="746" width="12.21875" style="2" customWidth="1"/>
    <col min="747" max="747" width="11.33203125" style="2" customWidth="1"/>
    <col min="748" max="748" width="9.77734375" style="2" customWidth="1"/>
    <col min="749" max="992" width="9" style="2"/>
    <col min="993" max="993" width="20.44140625" style="2" customWidth="1"/>
    <col min="994" max="994" width="3.33203125" style="2" customWidth="1"/>
    <col min="995" max="995" width="12.44140625" style="2" customWidth="1"/>
    <col min="996" max="996" width="13.33203125" style="2" customWidth="1"/>
    <col min="997" max="997" width="17.6640625" style="2" customWidth="1"/>
    <col min="998" max="998" width="3.88671875" style="2" customWidth="1"/>
    <col min="999" max="999" width="12" style="2" customWidth="1"/>
    <col min="1000" max="1000" width="12.21875" style="2" customWidth="1"/>
    <col min="1001" max="1001" width="15.6640625" style="2" customWidth="1"/>
    <col min="1002" max="1002" width="12.21875" style="2" customWidth="1"/>
    <col min="1003" max="1003" width="11.33203125" style="2" customWidth="1"/>
    <col min="1004" max="1004" width="9.77734375" style="2" customWidth="1"/>
    <col min="1005" max="1248" width="9" style="2"/>
    <col min="1249" max="1249" width="20.44140625" style="2" customWidth="1"/>
    <col min="1250" max="1250" width="3.33203125" style="2" customWidth="1"/>
    <col min="1251" max="1251" width="12.44140625" style="2" customWidth="1"/>
    <col min="1252" max="1252" width="13.33203125" style="2" customWidth="1"/>
    <col min="1253" max="1253" width="17.6640625" style="2" customWidth="1"/>
    <col min="1254" max="1254" width="3.88671875" style="2" customWidth="1"/>
    <col min="1255" max="1255" width="12" style="2" customWidth="1"/>
    <col min="1256" max="1256" width="12.21875" style="2" customWidth="1"/>
    <col min="1257" max="1257" width="15.6640625" style="2" customWidth="1"/>
    <col min="1258" max="1258" width="12.21875" style="2" customWidth="1"/>
    <col min="1259" max="1259" width="11.33203125" style="2" customWidth="1"/>
    <col min="1260" max="1260" width="9.77734375" style="2" customWidth="1"/>
    <col min="1261" max="1504" width="9" style="2"/>
    <col min="1505" max="1505" width="20.44140625" style="2" customWidth="1"/>
    <col min="1506" max="1506" width="3.33203125" style="2" customWidth="1"/>
    <col min="1507" max="1507" width="12.44140625" style="2" customWidth="1"/>
    <col min="1508" max="1508" width="13.33203125" style="2" customWidth="1"/>
    <col min="1509" max="1509" width="17.6640625" style="2" customWidth="1"/>
    <col min="1510" max="1510" width="3.88671875" style="2" customWidth="1"/>
    <col min="1511" max="1511" width="12" style="2" customWidth="1"/>
    <col min="1512" max="1512" width="12.21875" style="2" customWidth="1"/>
    <col min="1513" max="1513" width="15.6640625" style="2" customWidth="1"/>
    <col min="1514" max="1514" width="12.21875" style="2" customWidth="1"/>
    <col min="1515" max="1515" width="11.33203125" style="2" customWidth="1"/>
    <col min="1516" max="1516" width="9.77734375" style="2" customWidth="1"/>
    <col min="1517" max="1760" width="9" style="2"/>
    <col min="1761" max="1761" width="20.44140625" style="2" customWidth="1"/>
    <col min="1762" max="1762" width="3.33203125" style="2" customWidth="1"/>
    <col min="1763" max="1763" width="12.44140625" style="2" customWidth="1"/>
    <col min="1764" max="1764" width="13.33203125" style="2" customWidth="1"/>
    <col min="1765" max="1765" width="17.6640625" style="2" customWidth="1"/>
    <col min="1766" max="1766" width="3.88671875" style="2" customWidth="1"/>
    <col min="1767" max="1767" width="12" style="2" customWidth="1"/>
    <col min="1768" max="1768" width="12.21875" style="2" customWidth="1"/>
    <col min="1769" max="1769" width="15.6640625" style="2" customWidth="1"/>
    <col min="1770" max="1770" width="12.21875" style="2" customWidth="1"/>
    <col min="1771" max="1771" width="11.33203125" style="2" customWidth="1"/>
    <col min="1772" max="1772" width="9.77734375" style="2" customWidth="1"/>
    <col min="1773" max="2016" width="9" style="2"/>
    <col min="2017" max="2017" width="20.44140625" style="2" customWidth="1"/>
    <col min="2018" max="2018" width="3.33203125" style="2" customWidth="1"/>
    <col min="2019" max="2019" width="12.44140625" style="2" customWidth="1"/>
    <col min="2020" max="2020" width="13.33203125" style="2" customWidth="1"/>
    <col min="2021" max="2021" width="17.6640625" style="2" customWidth="1"/>
    <col min="2022" max="2022" width="3.88671875" style="2" customWidth="1"/>
    <col min="2023" max="2023" width="12" style="2" customWidth="1"/>
    <col min="2024" max="2024" width="12.21875" style="2" customWidth="1"/>
    <col min="2025" max="2025" width="15.6640625" style="2" customWidth="1"/>
    <col min="2026" max="2026" width="12.21875" style="2" customWidth="1"/>
    <col min="2027" max="2027" width="11.33203125" style="2" customWidth="1"/>
    <col min="2028" max="2028" width="9.77734375" style="2" customWidth="1"/>
    <col min="2029" max="2272" width="9" style="2"/>
    <col min="2273" max="2273" width="20.44140625" style="2" customWidth="1"/>
    <col min="2274" max="2274" width="3.33203125" style="2" customWidth="1"/>
    <col min="2275" max="2275" width="12.44140625" style="2" customWidth="1"/>
    <col min="2276" max="2276" width="13.33203125" style="2" customWidth="1"/>
    <col min="2277" max="2277" width="17.6640625" style="2" customWidth="1"/>
    <col min="2278" max="2278" width="3.88671875" style="2" customWidth="1"/>
    <col min="2279" max="2279" width="12" style="2" customWidth="1"/>
    <col min="2280" max="2280" width="12.21875" style="2" customWidth="1"/>
    <col min="2281" max="2281" width="15.6640625" style="2" customWidth="1"/>
    <col min="2282" max="2282" width="12.21875" style="2" customWidth="1"/>
    <col min="2283" max="2283" width="11.33203125" style="2" customWidth="1"/>
    <col min="2284" max="2284" width="9.77734375" style="2" customWidth="1"/>
    <col min="2285" max="2528" width="9" style="2"/>
    <col min="2529" max="2529" width="20.44140625" style="2" customWidth="1"/>
    <col min="2530" max="2530" width="3.33203125" style="2" customWidth="1"/>
    <col min="2531" max="2531" width="12.44140625" style="2" customWidth="1"/>
    <col min="2532" max="2532" width="13.33203125" style="2" customWidth="1"/>
    <col min="2533" max="2533" width="17.6640625" style="2" customWidth="1"/>
    <col min="2534" max="2534" width="3.88671875" style="2" customWidth="1"/>
    <col min="2535" max="2535" width="12" style="2" customWidth="1"/>
    <col min="2536" max="2536" width="12.21875" style="2" customWidth="1"/>
    <col min="2537" max="2537" width="15.6640625" style="2" customWidth="1"/>
    <col min="2538" max="2538" width="12.21875" style="2" customWidth="1"/>
    <col min="2539" max="2539" width="11.33203125" style="2" customWidth="1"/>
    <col min="2540" max="2540" width="9.77734375" style="2" customWidth="1"/>
    <col min="2541" max="2784" width="9" style="2"/>
    <col min="2785" max="2785" width="20.44140625" style="2" customWidth="1"/>
    <col min="2786" max="2786" width="3.33203125" style="2" customWidth="1"/>
    <col min="2787" max="2787" width="12.44140625" style="2" customWidth="1"/>
    <col min="2788" max="2788" width="13.33203125" style="2" customWidth="1"/>
    <col min="2789" max="2789" width="17.6640625" style="2" customWidth="1"/>
    <col min="2790" max="2790" width="3.88671875" style="2" customWidth="1"/>
    <col min="2791" max="2791" width="12" style="2" customWidth="1"/>
    <col min="2792" max="2792" width="12.21875" style="2" customWidth="1"/>
    <col min="2793" max="2793" width="15.6640625" style="2" customWidth="1"/>
    <col min="2794" max="2794" width="12.21875" style="2" customWidth="1"/>
    <col min="2795" max="2795" width="11.33203125" style="2" customWidth="1"/>
    <col min="2796" max="2796" width="9.77734375" style="2" customWidth="1"/>
    <col min="2797" max="3040" width="9" style="2"/>
    <col min="3041" max="3041" width="20.44140625" style="2" customWidth="1"/>
    <col min="3042" max="3042" width="3.33203125" style="2" customWidth="1"/>
    <col min="3043" max="3043" width="12.44140625" style="2" customWidth="1"/>
    <col min="3044" max="3044" width="13.33203125" style="2" customWidth="1"/>
    <col min="3045" max="3045" width="17.6640625" style="2" customWidth="1"/>
    <col min="3046" max="3046" width="3.88671875" style="2" customWidth="1"/>
    <col min="3047" max="3047" width="12" style="2" customWidth="1"/>
    <col min="3048" max="3048" width="12.21875" style="2" customWidth="1"/>
    <col min="3049" max="3049" width="15.6640625" style="2" customWidth="1"/>
    <col min="3050" max="3050" width="12.21875" style="2" customWidth="1"/>
    <col min="3051" max="3051" width="11.33203125" style="2" customWidth="1"/>
    <col min="3052" max="3052" width="9.77734375" style="2" customWidth="1"/>
    <col min="3053" max="3296" width="9" style="2"/>
    <col min="3297" max="3297" width="20.44140625" style="2" customWidth="1"/>
    <col min="3298" max="3298" width="3.33203125" style="2" customWidth="1"/>
    <col min="3299" max="3299" width="12.44140625" style="2" customWidth="1"/>
    <col min="3300" max="3300" width="13.33203125" style="2" customWidth="1"/>
    <col min="3301" max="3301" width="17.6640625" style="2" customWidth="1"/>
    <col min="3302" max="3302" width="3.88671875" style="2" customWidth="1"/>
    <col min="3303" max="3303" width="12" style="2" customWidth="1"/>
    <col min="3304" max="3304" width="12.21875" style="2" customWidth="1"/>
    <col min="3305" max="3305" width="15.6640625" style="2" customWidth="1"/>
    <col min="3306" max="3306" width="12.21875" style="2" customWidth="1"/>
    <col min="3307" max="3307" width="11.33203125" style="2" customWidth="1"/>
    <col min="3308" max="3308" width="9.77734375" style="2" customWidth="1"/>
    <col min="3309" max="3552" width="9" style="2"/>
    <col min="3553" max="3553" width="20.44140625" style="2" customWidth="1"/>
    <col min="3554" max="3554" width="3.33203125" style="2" customWidth="1"/>
    <col min="3555" max="3555" width="12.44140625" style="2" customWidth="1"/>
    <col min="3556" max="3556" width="13.33203125" style="2" customWidth="1"/>
    <col min="3557" max="3557" width="17.6640625" style="2" customWidth="1"/>
    <col min="3558" max="3558" width="3.88671875" style="2" customWidth="1"/>
    <col min="3559" max="3559" width="12" style="2" customWidth="1"/>
    <col min="3560" max="3560" width="12.21875" style="2" customWidth="1"/>
    <col min="3561" max="3561" width="15.6640625" style="2" customWidth="1"/>
    <col min="3562" max="3562" width="12.21875" style="2" customWidth="1"/>
    <col min="3563" max="3563" width="11.33203125" style="2" customWidth="1"/>
    <col min="3564" max="3564" width="9.77734375" style="2" customWidth="1"/>
    <col min="3565" max="3808" width="9" style="2"/>
    <col min="3809" max="3809" width="20.44140625" style="2" customWidth="1"/>
    <col min="3810" max="3810" width="3.33203125" style="2" customWidth="1"/>
    <col min="3811" max="3811" width="12.44140625" style="2" customWidth="1"/>
    <col min="3812" max="3812" width="13.33203125" style="2" customWidth="1"/>
    <col min="3813" max="3813" width="17.6640625" style="2" customWidth="1"/>
    <col min="3814" max="3814" width="3.88671875" style="2" customWidth="1"/>
    <col min="3815" max="3815" width="12" style="2" customWidth="1"/>
    <col min="3816" max="3816" width="12.21875" style="2" customWidth="1"/>
    <col min="3817" max="3817" width="15.6640625" style="2" customWidth="1"/>
    <col min="3818" max="3818" width="12.21875" style="2" customWidth="1"/>
    <col min="3819" max="3819" width="11.33203125" style="2" customWidth="1"/>
    <col min="3820" max="3820" width="9.77734375" style="2" customWidth="1"/>
    <col min="3821" max="4064" width="9" style="2"/>
    <col min="4065" max="4065" width="20.44140625" style="2" customWidth="1"/>
    <col min="4066" max="4066" width="3.33203125" style="2" customWidth="1"/>
    <col min="4067" max="4067" width="12.44140625" style="2" customWidth="1"/>
    <col min="4068" max="4068" width="13.33203125" style="2" customWidth="1"/>
    <col min="4069" max="4069" width="17.6640625" style="2" customWidth="1"/>
    <col min="4070" max="4070" width="3.88671875" style="2" customWidth="1"/>
    <col min="4071" max="4071" width="12" style="2" customWidth="1"/>
    <col min="4072" max="4072" width="12.21875" style="2" customWidth="1"/>
    <col min="4073" max="4073" width="15.6640625" style="2" customWidth="1"/>
    <col min="4074" max="4074" width="12.21875" style="2" customWidth="1"/>
    <col min="4075" max="4075" width="11.33203125" style="2" customWidth="1"/>
    <col min="4076" max="4076" width="9.77734375" style="2" customWidth="1"/>
    <col min="4077" max="4320" width="9" style="2"/>
    <col min="4321" max="4321" width="20.44140625" style="2" customWidth="1"/>
    <col min="4322" max="4322" width="3.33203125" style="2" customWidth="1"/>
    <col min="4323" max="4323" width="12.44140625" style="2" customWidth="1"/>
    <col min="4324" max="4324" width="13.33203125" style="2" customWidth="1"/>
    <col min="4325" max="4325" width="17.6640625" style="2" customWidth="1"/>
    <col min="4326" max="4326" width="3.88671875" style="2" customWidth="1"/>
    <col min="4327" max="4327" width="12" style="2" customWidth="1"/>
    <col min="4328" max="4328" width="12.21875" style="2" customWidth="1"/>
    <col min="4329" max="4329" width="15.6640625" style="2" customWidth="1"/>
    <col min="4330" max="4330" width="12.21875" style="2" customWidth="1"/>
    <col min="4331" max="4331" width="11.33203125" style="2" customWidth="1"/>
    <col min="4332" max="4332" width="9.77734375" style="2" customWidth="1"/>
    <col min="4333" max="4576" width="9" style="2"/>
    <col min="4577" max="4577" width="20.44140625" style="2" customWidth="1"/>
    <col min="4578" max="4578" width="3.33203125" style="2" customWidth="1"/>
    <col min="4579" max="4579" width="12.44140625" style="2" customWidth="1"/>
    <col min="4580" max="4580" width="13.33203125" style="2" customWidth="1"/>
    <col min="4581" max="4581" width="17.6640625" style="2" customWidth="1"/>
    <col min="4582" max="4582" width="3.88671875" style="2" customWidth="1"/>
    <col min="4583" max="4583" width="12" style="2" customWidth="1"/>
    <col min="4584" max="4584" width="12.21875" style="2" customWidth="1"/>
    <col min="4585" max="4585" width="15.6640625" style="2" customWidth="1"/>
    <col min="4586" max="4586" width="12.21875" style="2" customWidth="1"/>
    <col min="4587" max="4587" width="11.33203125" style="2" customWidth="1"/>
    <col min="4588" max="4588" width="9.77734375" style="2" customWidth="1"/>
    <col min="4589" max="4832" width="9" style="2"/>
    <col min="4833" max="4833" width="20.44140625" style="2" customWidth="1"/>
    <col min="4834" max="4834" width="3.33203125" style="2" customWidth="1"/>
    <col min="4835" max="4835" width="12.44140625" style="2" customWidth="1"/>
    <col min="4836" max="4836" width="13.33203125" style="2" customWidth="1"/>
    <col min="4837" max="4837" width="17.6640625" style="2" customWidth="1"/>
    <col min="4838" max="4838" width="3.88671875" style="2" customWidth="1"/>
    <col min="4839" max="4839" width="12" style="2" customWidth="1"/>
    <col min="4840" max="4840" width="12.21875" style="2" customWidth="1"/>
    <col min="4841" max="4841" width="15.6640625" style="2" customWidth="1"/>
    <col min="4842" max="4842" width="12.21875" style="2" customWidth="1"/>
    <col min="4843" max="4843" width="11.33203125" style="2" customWidth="1"/>
    <col min="4844" max="4844" width="9.77734375" style="2" customWidth="1"/>
    <col min="4845" max="5088" width="9" style="2"/>
    <col min="5089" max="5089" width="20.44140625" style="2" customWidth="1"/>
    <col min="5090" max="5090" width="3.33203125" style="2" customWidth="1"/>
    <col min="5091" max="5091" width="12.44140625" style="2" customWidth="1"/>
    <col min="5092" max="5092" width="13.33203125" style="2" customWidth="1"/>
    <col min="5093" max="5093" width="17.6640625" style="2" customWidth="1"/>
    <col min="5094" max="5094" width="3.88671875" style="2" customWidth="1"/>
    <col min="5095" max="5095" width="12" style="2" customWidth="1"/>
    <col min="5096" max="5096" width="12.21875" style="2" customWidth="1"/>
    <col min="5097" max="5097" width="15.6640625" style="2" customWidth="1"/>
    <col min="5098" max="5098" width="12.21875" style="2" customWidth="1"/>
    <col min="5099" max="5099" width="11.33203125" style="2" customWidth="1"/>
    <col min="5100" max="5100" width="9.77734375" style="2" customWidth="1"/>
    <col min="5101" max="5344" width="9" style="2"/>
    <col min="5345" max="5345" width="20.44140625" style="2" customWidth="1"/>
    <col min="5346" max="5346" width="3.33203125" style="2" customWidth="1"/>
    <col min="5347" max="5347" width="12.44140625" style="2" customWidth="1"/>
    <col min="5348" max="5348" width="13.33203125" style="2" customWidth="1"/>
    <col min="5349" max="5349" width="17.6640625" style="2" customWidth="1"/>
    <col min="5350" max="5350" width="3.88671875" style="2" customWidth="1"/>
    <col min="5351" max="5351" width="12" style="2" customWidth="1"/>
    <col min="5352" max="5352" width="12.21875" style="2" customWidth="1"/>
    <col min="5353" max="5353" width="15.6640625" style="2" customWidth="1"/>
    <col min="5354" max="5354" width="12.21875" style="2" customWidth="1"/>
    <col min="5355" max="5355" width="11.33203125" style="2" customWidth="1"/>
    <col min="5356" max="5356" width="9.77734375" style="2" customWidth="1"/>
    <col min="5357" max="5600" width="9" style="2"/>
    <col min="5601" max="5601" width="20.44140625" style="2" customWidth="1"/>
    <col min="5602" max="5602" width="3.33203125" style="2" customWidth="1"/>
    <col min="5603" max="5603" width="12.44140625" style="2" customWidth="1"/>
    <col min="5604" max="5604" width="13.33203125" style="2" customWidth="1"/>
    <col min="5605" max="5605" width="17.6640625" style="2" customWidth="1"/>
    <col min="5606" max="5606" width="3.88671875" style="2" customWidth="1"/>
    <col min="5607" max="5607" width="12" style="2" customWidth="1"/>
    <col min="5608" max="5608" width="12.21875" style="2" customWidth="1"/>
    <col min="5609" max="5609" width="15.6640625" style="2" customWidth="1"/>
    <col min="5610" max="5610" width="12.21875" style="2" customWidth="1"/>
    <col min="5611" max="5611" width="11.33203125" style="2" customWidth="1"/>
    <col min="5612" max="5612" width="9.77734375" style="2" customWidth="1"/>
    <col min="5613" max="5856" width="9" style="2"/>
    <col min="5857" max="5857" width="20.44140625" style="2" customWidth="1"/>
    <col min="5858" max="5858" width="3.33203125" style="2" customWidth="1"/>
    <col min="5859" max="5859" width="12.44140625" style="2" customWidth="1"/>
    <col min="5860" max="5860" width="13.33203125" style="2" customWidth="1"/>
    <col min="5861" max="5861" width="17.6640625" style="2" customWidth="1"/>
    <col min="5862" max="5862" width="3.88671875" style="2" customWidth="1"/>
    <col min="5863" max="5863" width="12" style="2" customWidth="1"/>
    <col min="5864" max="5864" width="12.21875" style="2" customWidth="1"/>
    <col min="5865" max="5865" width="15.6640625" style="2" customWidth="1"/>
    <col min="5866" max="5866" width="12.21875" style="2" customWidth="1"/>
    <col min="5867" max="5867" width="11.33203125" style="2" customWidth="1"/>
    <col min="5868" max="5868" width="9.77734375" style="2" customWidth="1"/>
    <col min="5869" max="6112" width="9" style="2"/>
    <col min="6113" max="6113" width="20.44140625" style="2" customWidth="1"/>
    <col min="6114" max="6114" width="3.33203125" style="2" customWidth="1"/>
    <col min="6115" max="6115" width="12.44140625" style="2" customWidth="1"/>
    <col min="6116" max="6116" width="13.33203125" style="2" customWidth="1"/>
    <col min="6117" max="6117" width="17.6640625" style="2" customWidth="1"/>
    <col min="6118" max="6118" width="3.88671875" style="2" customWidth="1"/>
    <col min="6119" max="6119" width="12" style="2" customWidth="1"/>
    <col min="6120" max="6120" width="12.21875" style="2" customWidth="1"/>
    <col min="6121" max="6121" width="15.6640625" style="2" customWidth="1"/>
    <col min="6122" max="6122" width="12.21875" style="2" customWidth="1"/>
    <col min="6123" max="6123" width="11.33203125" style="2" customWidth="1"/>
    <col min="6124" max="6124" width="9.77734375" style="2" customWidth="1"/>
    <col min="6125" max="6368" width="9" style="2"/>
    <col min="6369" max="6369" width="20.44140625" style="2" customWidth="1"/>
    <col min="6370" max="6370" width="3.33203125" style="2" customWidth="1"/>
    <col min="6371" max="6371" width="12.44140625" style="2" customWidth="1"/>
    <col min="6372" max="6372" width="13.33203125" style="2" customWidth="1"/>
    <col min="6373" max="6373" width="17.6640625" style="2" customWidth="1"/>
    <col min="6374" max="6374" width="3.88671875" style="2" customWidth="1"/>
    <col min="6375" max="6375" width="12" style="2" customWidth="1"/>
    <col min="6376" max="6376" width="12.21875" style="2" customWidth="1"/>
    <col min="6377" max="6377" width="15.6640625" style="2" customWidth="1"/>
    <col min="6378" max="6378" width="12.21875" style="2" customWidth="1"/>
    <col min="6379" max="6379" width="11.33203125" style="2" customWidth="1"/>
    <col min="6380" max="6380" width="9.77734375" style="2" customWidth="1"/>
    <col min="6381" max="6624" width="9" style="2"/>
    <col min="6625" max="6625" width="20.44140625" style="2" customWidth="1"/>
    <col min="6626" max="6626" width="3.33203125" style="2" customWidth="1"/>
    <col min="6627" max="6627" width="12.44140625" style="2" customWidth="1"/>
    <col min="6628" max="6628" width="13.33203125" style="2" customWidth="1"/>
    <col min="6629" max="6629" width="17.6640625" style="2" customWidth="1"/>
    <col min="6630" max="6630" width="3.88671875" style="2" customWidth="1"/>
    <col min="6631" max="6631" width="12" style="2" customWidth="1"/>
    <col min="6632" max="6632" width="12.21875" style="2" customWidth="1"/>
    <col min="6633" max="6633" width="15.6640625" style="2" customWidth="1"/>
    <col min="6634" max="6634" width="12.21875" style="2" customWidth="1"/>
    <col min="6635" max="6635" width="11.33203125" style="2" customWidth="1"/>
    <col min="6636" max="6636" width="9.77734375" style="2" customWidth="1"/>
    <col min="6637" max="6880" width="9" style="2"/>
    <col min="6881" max="6881" width="20.44140625" style="2" customWidth="1"/>
    <col min="6882" max="6882" width="3.33203125" style="2" customWidth="1"/>
    <col min="6883" max="6883" width="12.44140625" style="2" customWidth="1"/>
    <col min="6884" max="6884" width="13.33203125" style="2" customWidth="1"/>
    <col min="6885" max="6885" width="17.6640625" style="2" customWidth="1"/>
    <col min="6886" max="6886" width="3.88671875" style="2" customWidth="1"/>
    <col min="6887" max="6887" width="12" style="2" customWidth="1"/>
    <col min="6888" max="6888" width="12.21875" style="2" customWidth="1"/>
    <col min="6889" max="6889" width="15.6640625" style="2" customWidth="1"/>
    <col min="6890" max="6890" width="12.21875" style="2" customWidth="1"/>
    <col min="6891" max="6891" width="11.33203125" style="2" customWidth="1"/>
    <col min="6892" max="6892" width="9.77734375" style="2" customWidth="1"/>
    <col min="6893" max="7136" width="9" style="2"/>
    <col min="7137" max="7137" width="20.44140625" style="2" customWidth="1"/>
    <col min="7138" max="7138" width="3.33203125" style="2" customWidth="1"/>
    <col min="7139" max="7139" width="12.44140625" style="2" customWidth="1"/>
    <col min="7140" max="7140" width="13.33203125" style="2" customWidth="1"/>
    <col min="7141" max="7141" width="17.6640625" style="2" customWidth="1"/>
    <col min="7142" max="7142" width="3.88671875" style="2" customWidth="1"/>
    <col min="7143" max="7143" width="12" style="2" customWidth="1"/>
    <col min="7144" max="7144" width="12.21875" style="2" customWidth="1"/>
    <col min="7145" max="7145" width="15.6640625" style="2" customWidth="1"/>
    <col min="7146" max="7146" width="12.21875" style="2" customWidth="1"/>
    <col min="7147" max="7147" width="11.33203125" style="2" customWidth="1"/>
    <col min="7148" max="7148" width="9.77734375" style="2" customWidth="1"/>
    <col min="7149" max="7392" width="9" style="2"/>
    <col min="7393" max="7393" width="20.44140625" style="2" customWidth="1"/>
    <col min="7394" max="7394" width="3.33203125" style="2" customWidth="1"/>
    <col min="7395" max="7395" width="12.44140625" style="2" customWidth="1"/>
    <col min="7396" max="7396" width="13.33203125" style="2" customWidth="1"/>
    <col min="7397" max="7397" width="17.6640625" style="2" customWidth="1"/>
    <col min="7398" max="7398" width="3.88671875" style="2" customWidth="1"/>
    <col min="7399" max="7399" width="12" style="2" customWidth="1"/>
    <col min="7400" max="7400" width="12.21875" style="2" customWidth="1"/>
    <col min="7401" max="7401" width="15.6640625" style="2" customWidth="1"/>
    <col min="7402" max="7402" width="12.21875" style="2" customWidth="1"/>
    <col min="7403" max="7403" width="11.33203125" style="2" customWidth="1"/>
    <col min="7404" max="7404" width="9.77734375" style="2" customWidth="1"/>
    <col min="7405" max="7648" width="9" style="2"/>
    <col min="7649" max="7649" width="20.44140625" style="2" customWidth="1"/>
    <col min="7650" max="7650" width="3.33203125" style="2" customWidth="1"/>
    <col min="7651" max="7651" width="12.44140625" style="2" customWidth="1"/>
    <col min="7652" max="7652" width="13.33203125" style="2" customWidth="1"/>
    <col min="7653" max="7653" width="17.6640625" style="2" customWidth="1"/>
    <col min="7654" max="7654" width="3.88671875" style="2" customWidth="1"/>
    <col min="7655" max="7655" width="12" style="2" customWidth="1"/>
    <col min="7656" max="7656" width="12.21875" style="2" customWidth="1"/>
    <col min="7657" max="7657" width="15.6640625" style="2" customWidth="1"/>
    <col min="7658" max="7658" width="12.21875" style="2" customWidth="1"/>
    <col min="7659" max="7659" width="11.33203125" style="2" customWidth="1"/>
    <col min="7660" max="7660" width="9.77734375" style="2" customWidth="1"/>
    <col min="7661" max="7904" width="9" style="2"/>
    <col min="7905" max="7905" width="20.44140625" style="2" customWidth="1"/>
    <col min="7906" max="7906" width="3.33203125" style="2" customWidth="1"/>
    <col min="7907" max="7907" width="12.44140625" style="2" customWidth="1"/>
    <col min="7908" max="7908" width="13.33203125" style="2" customWidth="1"/>
    <col min="7909" max="7909" width="17.6640625" style="2" customWidth="1"/>
    <col min="7910" max="7910" width="3.88671875" style="2" customWidth="1"/>
    <col min="7911" max="7911" width="12" style="2" customWidth="1"/>
    <col min="7912" max="7912" width="12.21875" style="2" customWidth="1"/>
    <col min="7913" max="7913" width="15.6640625" style="2" customWidth="1"/>
    <col min="7914" max="7914" width="12.21875" style="2" customWidth="1"/>
    <col min="7915" max="7915" width="11.33203125" style="2" customWidth="1"/>
    <col min="7916" max="7916" width="9.77734375" style="2" customWidth="1"/>
    <col min="7917" max="8160" width="9" style="2"/>
    <col min="8161" max="8161" width="20.44140625" style="2" customWidth="1"/>
    <col min="8162" max="8162" width="3.33203125" style="2" customWidth="1"/>
    <col min="8163" max="8163" width="12.44140625" style="2" customWidth="1"/>
    <col min="8164" max="8164" width="13.33203125" style="2" customWidth="1"/>
    <col min="8165" max="8165" width="17.6640625" style="2" customWidth="1"/>
    <col min="8166" max="8166" width="3.88671875" style="2" customWidth="1"/>
    <col min="8167" max="8167" width="12" style="2" customWidth="1"/>
    <col min="8168" max="8168" width="12.21875" style="2" customWidth="1"/>
    <col min="8169" max="8169" width="15.6640625" style="2" customWidth="1"/>
    <col min="8170" max="8170" width="12.21875" style="2" customWidth="1"/>
    <col min="8171" max="8171" width="11.33203125" style="2" customWidth="1"/>
    <col min="8172" max="8172" width="9.77734375" style="2" customWidth="1"/>
    <col min="8173" max="8416" width="9" style="2"/>
    <col min="8417" max="8417" width="20.44140625" style="2" customWidth="1"/>
    <col min="8418" max="8418" width="3.33203125" style="2" customWidth="1"/>
    <col min="8419" max="8419" width="12.44140625" style="2" customWidth="1"/>
    <col min="8420" max="8420" width="13.33203125" style="2" customWidth="1"/>
    <col min="8421" max="8421" width="17.6640625" style="2" customWidth="1"/>
    <col min="8422" max="8422" width="3.88671875" style="2" customWidth="1"/>
    <col min="8423" max="8423" width="12" style="2" customWidth="1"/>
    <col min="8424" max="8424" width="12.21875" style="2" customWidth="1"/>
    <col min="8425" max="8425" width="15.6640625" style="2" customWidth="1"/>
    <col min="8426" max="8426" width="12.21875" style="2" customWidth="1"/>
    <col min="8427" max="8427" width="11.33203125" style="2" customWidth="1"/>
    <col min="8428" max="8428" width="9.77734375" style="2" customWidth="1"/>
    <col min="8429" max="8672" width="9" style="2"/>
    <col min="8673" max="8673" width="20.44140625" style="2" customWidth="1"/>
    <col min="8674" max="8674" width="3.33203125" style="2" customWidth="1"/>
    <col min="8675" max="8675" width="12.44140625" style="2" customWidth="1"/>
    <col min="8676" max="8676" width="13.33203125" style="2" customWidth="1"/>
    <col min="8677" max="8677" width="17.6640625" style="2" customWidth="1"/>
    <col min="8678" max="8678" width="3.88671875" style="2" customWidth="1"/>
    <col min="8679" max="8679" width="12" style="2" customWidth="1"/>
    <col min="8680" max="8680" width="12.21875" style="2" customWidth="1"/>
    <col min="8681" max="8681" width="15.6640625" style="2" customWidth="1"/>
    <col min="8682" max="8682" width="12.21875" style="2" customWidth="1"/>
    <col min="8683" max="8683" width="11.33203125" style="2" customWidth="1"/>
    <col min="8684" max="8684" width="9.77734375" style="2" customWidth="1"/>
    <col min="8685" max="8928" width="9" style="2"/>
    <col min="8929" max="8929" width="20.44140625" style="2" customWidth="1"/>
    <col min="8930" max="8930" width="3.33203125" style="2" customWidth="1"/>
    <col min="8931" max="8931" width="12.44140625" style="2" customWidth="1"/>
    <col min="8932" max="8932" width="13.33203125" style="2" customWidth="1"/>
    <col min="8933" max="8933" width="17.6640625" style="2" customWidth="1"/>
    <col min="8934" max="8934" width="3.88671875" style="2" customWidth="1"/>
    <col min="8935" max="8935" width="12" style="2" customWidth="1"/>
    <col min="8936" max="8936" width="12.21875" style="2" customWidth="1"/>
    <col min="8937" max="8937" width="15.6640625" style="2" customWidth="1"/>
    <col min="8938" max="8938" width="12.21875" style="2" customWidth="1"/>
    <col min="8939" max="8939" width="11.33203125" style="2" customWidth="1"/>
    <col min="8940" max="8940" width="9.77734375" style="2" customWidth="1"/>
    <col min="8941" max="9184" width="9" style="2"/>
    <col min="9185" max="9185" width="20.44140625" style="2" customWidth="1"/>
    <col min="9186" max="9186" width="3.33203125" style="2" customWidth="1"/>
    <col min="9187" max="9187" width="12.44140625" style="2" customWidth="1"/>
    <col min="9188" max="9188" width="13.33203125" style="2" customWidth="1"/>
    <col min="9189" max="9189" width="17.6640625" style="2" customWidth="1"/>
    <col min="9190" max="9190" width="3.88671875" style="2" customWidth="1"/>
    <col min="9191" max="9191" width="12" style="2" customWidth="1"/>
    <col min="9192" max="9192" width="12.21875" style="2" customWidth="1"/>
    <col min="9193" max="9193" width="15.6640625" style="2" customWidth="1"/>
    <col min="9194" max="9194" width="12.21875" style="2" customWidth="1"/>
    <col min="9195" max="9195" width="11.33203125" style="2" customWidth="1"/>
    <col min="9196" max="9196" width="9.77734375" style="2" customWidth="1"/>
    <col min="9197" max="9440" width="9" style="2"/>
    <col min="9441" max="9441" width="20.44140625" style="2" customWidth="1"/>
    <col min="9442" max="9442" width="3.33203125" style="2" customWidth="1"/>
    <col min="9443" max="9443" width="12.44140625" style="2" customWidth="1"/>
    <col min="9444" max="9444" width="13.33203125" style="2" customWidth="1"/>
    <col min="9445" max="9445" width="17.6640625" style="2" customWidth="1"/>
    <col min="9446" max="9446" width="3.88671875" style="2" customWidth="1"/>
    <col min="9447" max="9447" width="12" style="2" customWidth="1"/>
    <col min="9448" max="9448" width="12.21875" style="2" customWidth="1"/>
    <col min="9449" max="9449" width="15.6640625" style="2" customWidth="1"/>
    <col min="9450" max="9450" width="12.21875" style="2" customWidth="1"/>
    <col min="9451" max="9451" width="11.33203125" style="2" customWidth="1"/>
    <col min="9452" max="9452" width="9.77734375" style="2" customWidth="1"/>
    <col min="9453" max="9696" width="9" style="2"/>
    <col min="9697" max="9697" width="20.44140625" style="2" customWidth="1"/>
    <col min="9698" max="9698" width="3.33203125" style="2" customWidth="1"/>
    <col min="9699" max="9699" width="12.44140625" style="2" customWidth="1"/>
    <col min="9700" max="9700" width="13.33203125" style="2" customWidth="1"/>
    <col min="9701" max="9701" width="17.6640625" style="2" customWidth="1"/>
    <col min="9702" max="9702" width="3.88671875" style="2" customWidth="1"/>
    <col min="9703" max="9703" width="12" style="2" customWidth="1"/>
    <col min="9704" max="9704" width="12.21875" style="2" customWidth="1"/>
    <col min="9705" max="9705" width="15.6640625" style="2" customWidth="1"/>
    <col min="9706" max="9706" width="12.21875" style="2" customWidth="1"/>
    <col min="9707" max="9707" width="11.33203125" style="2" customWidth="1"/>
    <col min="9708" max="9708" width="9.77734375" style="2" customWidth="1"/>
    <col min="9709" max="9952" width="9" style="2"/>
    <col min="9953" max="9953" width="20.44140625" style="2" customWidth="1"/>
    <col min="9954" max="9954" width="3.33203125" style="2" customWidth="1"/>
    <col min="9955" max="9955" width="12.44140625" style="2" customWidth="1"/>
    <col min="9956" max="9956" width="13.33203125" style="2" customWidth="1"/>
    <col min="9957" max="9957" width="17.6640625" style="2" customWidth="1"/>
    <col min="9958" max="9958" width="3.88671875" style="2" customWidth="1"/>
    <col min="9959" max="9959" width="12" style="2" customWidth="1"/>
    <col min="9960" max="9960" width="12.21875" style="2" customWidth="1"/>
    <col min="9961" max="9961" width="15.6640625" style="2" customWidth="1"/>
    <col min="9962" max="9962" width="12.21875" style="2" customWidth="1"/>
    <col min="9963" max="9963" width="11.33203125" style="2" customWidth="1"/>
    <col min="9964" max="9964" width="9.77734375" style="2" customWidth="1"/>
    <col min="9965" max="10208" width="9" style="2"/>
    <col min="10209" max="10209" width="20.44140625" style="2" customWidth="1"/>
    <col min="10210" max="10210" width="3.33203125" style="2" customWidth="1"/>
    <col min="10211" max="10211" width="12.44140625" style="2" customWidth="1"/>
    <col min="10212" max="10212" width="13.33203125" style="2" customWidth="1"/>
    <col min="10213" max="10213" width="17.6640625" style="2" customWidth="1"/>
    <col min="10214" max="10214" width="3.88671875" style="2" customWidth="1"/>
    <col min="10215" max="10215" width="12" style="2" customWidth="1"/>
    <col min="10216" max="10216" width="12.21875" style="2" customWidth="1"/>
    <col min="10217" max="10217" width="15.6640625" style="2" customWidth="1"/>
    <col min="10218" max="10218" width="12.21875" style="2" customWidth="1"/>
    <col min="10219" max="10219" width="11.33203125" style="2" customWidth="1"/>
    <col min="10220" max="10220" width="9.77734375" style="2" customWidth="1"/>
    <col min="10221" max="10464" width="9" style="2"/>
    <col min="10465" max="10465" width="20.44140625" style="2" customWidth="1"/>
    <col min="10466" max="10466" width="3.33203125" style="2" customWidth="1"/>
    <col min="10467" max="10467" width="12.44140625" style="2" customWidth="1"/>
    <col min="10468" max="10468" width="13.33203125" style="2" customWidth="1"/>
    <col min="10469" max="10469" width="17.6640625" style="2" customWidth="1"/>
    <col min="10470" max="10470" width="3.88671875" style="2" customWidth="1"/>
    <col min="10471" max="10471" width="12" style="2" customWidth="1"/>
    <col min="10472" max="10472" width="12.21875" style="2" customWidth="1"/>
    <col min="10473" max="10473" width="15.6640625" style="2" customWidth="1"/>
    <col min="10474" max="10474" width="12.21875" style="2" customWidth="1"/>
    <col min="10475" max="10475" width="11.33203125" style="2" customWidth="1"/>
    <col min="10476" max="10476" width="9.77734375" style="2" customWidth="1"/>
    <col min="10477" max="10720" width="9" style="2"/>
    <col min="10721" max="10721" width="20.44140625" style="2" customWidth="1"/>
    <col min="10722" max="10722" width="3.33203125" style="2" customWidth="1"/>
    <col min="10723" max="10723" width="12.44140625" style="2" customWidth="1"/>
    <col min="10724" max="10724" width="13.33203125" style="2" customWidth="1"/>
    <col min="10725" max="10725" width="17.6640625" style="2" customWidth="1"/>
    <col min="10726" max="10726" width="3.88671875" style="2" customWidth="1"/>
    <col min="10727" max="10727" width="12" style="2" customWidth="1"/>
    <col min="10728" max="10728" width="12.21875" style="2" customWidth="1"/>
    <col min="10729" max="10729" width="15.6640625" style="2" customWidth="1"/>
    <col min="10730" max="10730" width="12.21875" style="2" customWidth="1"/>
    <col min="10731" max="10731" width="11.33203125" style="2" customWidth="1"/>
    <col min="10732" max="10732" width="9.77734375" style="2" customWidth="1"/>
    <col min="10733" max="10976" width="9" style="2"/>
    <col min="10977" max="10977" width="20.44140625" style="2" customWidth="1"/>
    <col min="10978" max="10978" width="3.33203125" style="2" customWidth="1"/>
    <col min="10979" max="10979" width="12.44140625" style="2" customWidth="1"/>
    <col min="10980" max="10980" width="13.33203125" style="2" customWidth="1"/>
    <col min="10981" max="10981" width="17.6640625" style="2" customWidth="1"/>
    <col min="10982" max="10982" width="3.88671875" style="2" customWidth="1"/>
    <col min="10983" max="10983" width="12" style="2" customWidth="1"/>
    <col min="10984" max="10984" width="12.21875" style="2" customWidth="1"/>
    <col min="10985" max="10985" width="15.6640625" style="2" customWidth="1"/>
    <col min="10986" max="10986" width="12.21875" style="2" customWidth="1"/>
    <col min="10987" max="10987" width="11.33203125" style="2" customWidth="1"/>
    <col min="10988" max="10988" width="9.77734375" style="2" customWidth="1"/>
    <col min="10989" max="11232" width="9" style="2"/>
    <col min="11233" max="11233" width="20.44140625" style="2" customWidth="1"/>
    <col min="11234" max="11234" width="3.33203125" style="2" customWidth="1"/>
    <col min="11235" max="11235" width="12.44140625" style="2" customWidth="1"/>
    <col min="11236" max="11236" width="13.33203125" style="2" customWidth="1"/>
    <col min="11237" max="11237" width="17.6640625" style="2" customWidth="1"/>
    <col min="11238" max="11238" width="3.88671875" style="2" customWidth="1"/>
    <col min="11239" max="11239" width="12" style="2" customWidth="1"/>
    <col min="11240" max="11240" width="12.21875" style="2" customWidth="1"/>
    <col min="11241" max="11241" width="15.6640625" style="2" customWidth="1"/>
    <col min="11242" max="11242" width="12.21875" style="2" customWidth="1"/>
    <col min="11243" max="11243" width="11.33203125" style="2" customWidth="1"/>
    <col min="11244" max="11244" width="9.77734375" style="2" customWidth="1"/>
    <col min="11245" max="11488" width="9" style="2"/>
    <col min="11489" max="11489" width="20.44140625" style="2" customWidth="1"/>
    <col min="11490" max="11490" width="3.33203125" style="2" customWidth="1"/>
    <col min="11491" max="11491" width="12.44140625" style="2" customWidth="1"/>
    <col min="11492" max="11492" width="13.33203125" style="2" customWidth="1"/>
    <col min="11493" max="11493" width="17.6640625" style="2" customWidth="1"/>
    <col min="11494" max="11494" width="3.88671875" style="2" customWidth="1"/>
    <col min="11495" max="11495" width="12" style="2" customWidth="1"/>
    <col min="11496" max="11496" width="12.21875" style="2" customWidth="1"/>
    <col min="11497" max="11497" width="15.6640625" style="2" customWidth="1"/>
    <col min="11498" max="11498" width="12.21875" style="2" customWidth="1"/>
    <col min="11499" max="11499" width="11.33203125" style="2" customWidth="1"/>
    <col min="11500" max="11500" width="9.77734375" style="2" customWidth="1"/>
    <col min="11501" max="11744" width="9" style="2"/>
    <col min="11745" max="11745" width="20.44140625" style="2" customWidth="1"/>
    <col min="11746" max="11746" width="3.33203125" style="2" customWidth="1"/>
    <col min="11747" max="11747" width="12.44140625" style="2" customWidth="1"/>
    <col min="11748" max="11748" width="13.33203125" style="2" customWidth="1"/>
    <col min="11749" max="11749" width="17.6640625" style="2" customWidth="1"/>
    <col min="11750" max="11750" width="3.88671875" style="2" customWidth="1"/>
    <col min="11751" max="11751" width="12" style="2" customWidth="1"/>
    <col min="11752" max="11752" width="12.21875" style="2" customWidth="1"/>
    <col min="11753" max="11753" width="15.6640625" style="2" customWidth="1"/>
    <col min="11754" max="11754" width="12.21875" style="2" customWidth="1"/>
    <col min="11755" max="11755" width="11.33203125" style="2" customWidth="1"/>
    <col min="11756" max="11756" width="9.77734375" style="2" customWidth="1"/>
    <col min="11757" max="12000" width="9" style="2"/>
    <col min="12001" max="12001" width="20.44140625" style="2" customWidth="1"/>
    <col min="12002" max="12002" width="3.33203125" style="2" customWidth="1"/>
    <col min="12003" max="12003" width="12.44140625" style="2" customWidth="1"/>
    <col min="12004" max="12004" width="13.33203125" style="2" customWidth="1"/>
    <col min="12005" max="12005" width="17.6640625" style="2" customWidth="1"/>
    <col min="12006" max="12006" width="3.88671875" style="2" customWidth="1"/>
    <col min="12007" max="12007" width="12" style="2" customWidth="1"/>
    <col min="12008" max="12008" width="12.21875" style="2" customWidth="1"/>
    <col min="12009" max="12009" width="15.6640625" style="2" customWidth="1"/>
    <col min="12010" max="12010" width="12.21875" style="2" customWidth="1"/>
    <col min="12011" max="12011" width="11.33203125" style="2" customWidth="1"/>
    <col min="12012" max="12012" width="9.77734375" style="2" customWidth="1"/>
    <col min="12013" max="12256" width="9" style="2"/>
    <col min="12257" max="12257" width="20.44140625" style="2" customWidth="1"/>
    <col min="12258" max="12258" width="3.33203125" style="2" customWidth="1"/>
    <col min="12259" max="12259" width="12.44140625" style="2" customWidth="1"/>
    <col min="12260" max="12260" width="13.33203125" style="2" customWidth="1"/>
    <col min="12261" max="12261" width="17.6640625" style="2" customWidth="1"/>
    <col min="12262" max="12262" width="3.88671875" style="2" customWidth="1"/>
    <col min="12263" max="12263" width="12" style="2" customWidth="1"/>
    <col min="12264" max="12264" width="12.21875" style="2" customWidth="1"/>
    <col min="12265" max="12265" width="15.6640625" style="2" customWidth="1"/>
    <col min="12266" max="12266" width="12.21875" style="2" customWidth="1"/>
    <col min="12267" max="12267" width="11.33203125" style="2" customWidth="1"/>
    <col min="12268" max="12268" width="9.77734375" style="2" customWidth="1"/>
    <col min="12269" max="12512" width="9" style="2"/>
    <col min="12513" max="12513" width="20.44140625" style="2" customWidth="1"/>
    <col min="12514" max="12514" width="3.33203125" style="2" customWidth="1"/>
    <col min="12515" max="12515" width="12.44140625" style="2" customWidth="1"/>
    <col min="12516" max="12516" width="13.33203125" style="2" customWidth="1"/>
    <col min="12517" max="12517" width="17.6640625" style="2" customWidth="1"/>
    <col min="12518" max="12518" width="3.88671875" style="2" customWidth="1"/>
    <col min="12519" max="12519" width="12" style="2" customWidth="1"/>
    <col min="12520" max="12520" width="12.21875" style="2" customWidth="1"/>
    <col min="12521" max="12521" width="15.6640625" style="2" customWidth="1"/>
    <col min="12522" max="12522" width="12.21875" style="2" customWidth="1"/>
    <col min="12523" max="12523" width="11.33203125" style="2" customWidth="1"/>
    <col min="12524" max="12524" width="9.77734375" style="2" customWidth="1"/>
    <col min="12525" max="12768" width="9" style="2"/>
    <col min="12769" max="12769" width="20.44140625" style="2" customWidth="1"/>
    <col min="12770" max="12770" width="3.33203125" style="2" customWidth="1"/>
    <col min="12771" max="12771" width="12.44140625" style="2" customWidth="1"/>
    <col min="12772" max="12772" width="13.33203125" style="2" customWidth="1"/>
    <col min="12773" max="12773" width="17.6640625" style="2" customWidth="1"/>
    <col min="12774" max="12774" width="3.88671875" style="2" customWidth="1"/>
    <col min="12775" max="12775" width="12" style="2" customWidth="1"/>
    <col min="12776" max="12776" width="12.21875" style="2" customWidth="1"/>
    <col min="12777" max="12777" width="15.6640625" style="2" customWidth="1"/>
    <col min="12778" max="12778" width="12.21875" style="2" customWidth="1"/>
    <col min="12779" max="12779" width="11.33203125" style="2" customWidth="1"/>
    <col min="12780" max="12780" width="9.77734375" style="2" customWidth="1"/>
    <col min="12781" max="13024" width="9" style="2"/>
    <col min="13025" max="13025" width="20.44140625" style="2" customWidth="1"/>
    <col min="13026" max="13026" width="3.33203125" style="2" customWidth="1"/>
    <col min="13027" max="13027" width="12.44140625" style="2" customWidth="1"/>
    <col min="13028" max="13028" width="13.33203125" style="2" customWidth="1"/>
    <col min="13029" max="13029" width="17.6640625" style="2" customWidth="1"/>
    <col min="13030" max="13030" width="3.88671875" style="2" customWidth="1"/>
    <col min="13031" max="13031" width="12" style="2" customWidth="1"/>
    <col min="13032" max="13032" width="12.21875" style="2" customWidth="1"/>
    <col min="13033" max="13033" width="15.6640625" style="2" customWidth="1"/>
    <col min="13034" max="13034" width="12.21875" style="2" customWidth="1"/>
    <col min="13035" max="13035" width="11.33203125" style="2" customWidth="1"/>
    <col min="13036" max="13036" width="9.77734375" style="2" customWidth="1"/>
    <col min="13037" max="13280" width="9" style="2"/>
    <col min="13281" max="13281" width="20.44140625" style="2" customWidth="1"/>
    <col min="13282" max="13282" width="3.33203125" style="2" customWidth="1"/>
    <col min="13283" max="13283" width="12.44140625" style="2" customWidth="1"/>
    <col min="13284" max="13284" width="13.33203125" style="2" customWidth="1"/>
    <col min="13285" max="13285" width="17.6640625" style="2" customWidth="1"/>
    <col min="13286" max="13286" width="3.88671875" style="2" customWidth="1"/>
    <col min="13287" max="13287" width="12" style="2" customWidth="1"/>
    <col min="13288" max="13288" width="12.21875" style="2" customWidth="1"/>
    <col min="13289" max="13289" width="15.6640625" style="2" customWidth="1"/>
    <col min="13290" max="13290" width="12.21875" style="2" customWidth="1"/>
    <col min="13291" max="13291" width="11.33203125" style="2" customWidth="1"/>
    <col min="13292" max="13292" width="9.77734375" style="2" customWidth="1"/>
    <col min="13293" max="13536" width="9" style="2"/>
    <col min="13537" max="13537" width="20.44140625" style="2" customWidth="1"/>
    <col min="13538" max="13538" width="3.33203125" style="2" customWidth="1"/>
    <col min="13539" max="13539" width="12.44140625" style="2" customWidth="1"/>
    <col min="13540" max="13540" width="13.33203125" style="2" customWidth="1"/>
    <col min="13541" max="13541" width="17.6640625" style="2" customWidth="1"/>
    <col min="13542" max="13542" width="3.88671875" style="2" customWidth="1"/>
    <col min="13543" max="13543" width="12" style="2" customWidth="1"/>
    <col min="13544" max="13544" width="12.21875" style="2" customWidth="1"/>
    <col min="13545" max="13545" width="15.6640625" style="2" customWidth="1"/>
    <col min="13546" max="13546" width="12.21875" style="2" customWidth="1"/>
    <col min="13547" max="13547" width="11.33203125" style="2" customWidth="1"/>
    <col min="13548" max="13548" width="9.77734375" style="2" customWidth="1"/>
    <col min="13549" max="13792" width="9" style="2"/>
    <col min="13793" max="13793" width="20.44140625" style="2" customWidth="1"/>
    <col min="13794" max="13794" width="3.33203125" style="2" customWidth="1"/>
    <col min="13795" max="13795" width="12.44140625" style="2" customWidth="1"/>
    <col min="13796" max="13796" width="13.33203125" style="2" customWidth="1"/>
    <col min="13797" max="13797" width="17.6640625" style="2" customWidth="1"/>
    <col min="13798" max="13798" width="3.88671875" style="2" customWidth="1"/>
    <col min="13799" max="13799" width="12" style="2" customWidth="1"/>
    <col min="13800" max="13800" width="12.21875" style="2" customWidth="1"/>
    <col min="13801" max="13801" width="15.6640625" style="2" customWidth="1"/>
    <col min="13802" max="13802" width="12.21875" style="2" customWidth="1"/>
    <col min="13803" max="13803" width="11.33203125" style="2" customWidth="1"/>
    <col min="13804" max="13804" width="9.77734375" style="2" customWidth="1"/>
    <col min="13805" max="14048" width="9" style="2"/>
    <col min="14049" max="14049" width="20.44140625" style="2" customWidth="1"/>
    <col min="14050" max="14050" width="3.33203125" style="2" customWidth="1"/>
    <col min="14051" max="14051" width="12.44140625" style="2" customWidth="1"/>
    <col min="14052" max="14052" width="13.33203125" style="2" customWidth="1"/>
    <col min="14053" max="14053" width="17.6640625" style="2" customWidth="1"/>
    <col min="14054" max="14054" width="3.88671875" style="2" customWidth="1"/>
    <col min="14055" max="14055" width="12" style="2" customWidth="1"/>
    <col min="14056" max="14056" width="12.21875" style="2" customWidth="1"/>
    <col min="14057" max="14057" width="15.6640625" style="2" customWidth="1"/>
    <col min="14058" max="14058" width="12.21875" style="2" customWidth="1"/>
    <col min="14059" max="14059" width="11.33203125" style="2" customWidth="1"/>
    <col min="14060" max="14060" width="9.77734375" style="2" customWidth="1"/>
    <col min="14061" max="14304" width="9" style="2"/>
    <col min="14305" max="14305" width="20.44140625" style="2" customWidth="1"/>
    <col min="14306" max="14306" width="3.33203125" style="2" customWidth="1"/>
    <col min="14307" max="14307" width="12.44140625" style="2" customWidth="1"/>
    <col min="14308" max="14308" width="13.33203125" style="2" customWidth="1"/>
    <col min="14309" max="14309" width="17.6640625" style="2" customWidth="1"/>
    <col min="14310" max="14310" width="3.88671875" style="2" customWidth="1"/>
    <col min="14311" max="14311" width="12" style="2" customWidth="1"/>
    <col min="14312" max="14312" width="12.21875" style="2" customWidth="1"/>
    <col min="14313" max="14313" width="15.6640625" style="2" customWidth="1"/>
    <col min="14314" max="14314" width="12.21875" style="2" customWidth="1"/>
    <col min="14315" max="14315" width="11.33203125" style="2" customWidth="1"/>
    <col min="14316" max="14316" width="9.77734375" style="2" customWidth="1"/>
    <col min="14317" max="14560" width="9" style="2"/>
    <col min="14561" max="14561" width="20.44140625" style="2" customWidth="1"/>
    <col min="14562" max="14562" width="3.33203125" style="2" customWidth="1"/>
    <col min="14563" max="14563" width="12.44140625" style="2" customWidth="1"/>
    <col min="14564" max="14564" width="13.33203125" style="2" customWidth="1"/>
    <col min="14565" max="14565" width="17.6640625" style="2" customWidth="1"/>
    <col min="14566" max="14566" width="3.88671875" style="2" customWidth="1"/>
    <col min="14567" max="14567" width="12" style="2" customWidth="1"/>
    <col min="14568" max="14568" width="12.21875" style="2" customWidth="1"/>
    <col min="14569" max="14569" width="15.6640625" style="2" customWidth="1"/>
    <col min="14570" max="14570" width="12.21875" style="2" customWidth="1"/>
    <col min="14571" max="14571" width="11.33203125" style="2" customWidth="1"/>
    <col min="14572" max="14572" width="9.77734375" style="2" customWidth="1"/>
    <col min="14573" max="14816" width="9" style="2"/>
    <col min="14817" max="14817" width="20.44140625" style="2" customWidth="1"/>
    <col min="14818" max="14818" width="3.33203125" style="2" customWidth="1"/>
    <col min="14819" max="14819" width="12.44140625" style="2" customWidth="1"/>
    <col min="14820" max="14820" width="13.33203125" style="2" customWidth="1"/>
    <col min="14821" max="14821" width="17.6640625" style="2" customWidth="1"/>
    <col min="14822" max="14822" width="3.88671875" style="2" customWidth="1"/>
    <col min="14823" max="14823" width="12" style="2" customWidth="1"/>
    <col min="14824" max="14824" width="12.21875" style="2" customWidth="1"/>
    <col min="14825" max="14825" width="15.6640625" style="2" customWidth="1"/>
    <col min="14826" max="14826" width="12.21875" style="2" customWidth="1"/>
    <col min="14827" max="14827" width="11.33203125" style="2" customWidth="1"/>
    <col min="14828" max="14828" width="9.77734375" style="2" customWidth="1"/>
    <col min="14829" max="15072" width="9" style="2"/>
    <col min="15073" max="15073" width="20.44140625" style="2" customWidth="1"/>
    <col min="15074" max="15074" width="3.33203125" style="2" customWidth="1"/>
    <col min="15075" max="15075" width="12.44140625" style="2" customWidth="1"/>
    <col min="15076" max="15076" width="13.33203125" style="2" customWidth="1"/>
    <col min="15077" max="15077" width="17.6640625" style="2" customWidth="1"/>
    <col min="15078" max="15078" width="3.88671875" style="2" customWidth="1"/>
    <col min="15079" max="15079" width="12" style="2" customWidth="1"/>
    <col min="15080" max="15080" width="12.21875" style="2" customWidth="1"/>
    <col min="15081" max="15081" width="15.6640625" style="2" customWidth="1"/>
    <col min="15082" max="15082" width="12.21875" style="2" customWidth="1"/>
    <col min="15083" max="15083" width="11.33203125" style="2" customWidth="1"/>
    <col min="15084" max="15084" width="9.77734375" style="2" customWidth="1"/>
    <col min="15085" max="15328" width="9" style="2"/>
    <col min="15329" max="15329" width="20.44140625" style="2" customWidth="1"/>
    <col min="15330" max="15330" width="3.33203125" style="2" customWidth="1"/>
    <col min="15331" max="15331" width="12.44140625" style="2" customWidth="1"/>
    <col min="15332" max="15332" width="13.33203125" style="2" customWidth="1"/>
    <col min="15333" max="15333" width="17.6640625" style="2" customWidth="1"/>
    <col min="15334" max="15334" width="3.88671875" style="2" customWidth="1"/>
    <col min="15335" max="15335" width="12" style="2" customWidth="1"/>
    <col min="15336" max="15336" width="12.21875" style="2" customWidth="1"/>
    <col min="15337" max="15337" width="15.6640625" style="2" customWidth="1"/>
    <col min="15338" max="15338" width="12.21875" style="2" customWidth="1"/>
    <col min="15339" max="15339" width="11.33203125" style="2" customWidth="1"/>
    <col min="15340" max="15340" width="9.77734375" style="2" customWidth="1"/>
    <col min="15341" max="15584" width="9" style="2"/>
    <col min="15585" max="15585" width="20.44140625" style="2" customWidth="1"/>
    <col min="15586" max="15586" width="3.33203125" style="2" customWidth="1"/>
    <col min="15587" max="15587" width="12.44140625" style="2" customWidth="1"/>
    <col min="15588" max="15588" width="13.33203125" style="2" customWidth="1"/>
    <col min="15589" max="15589" width="17.6640625" style="2" customWidth="1"/>
    <col min="15590" max="15590" width="3.88671875" style="2" customWidth="1"/>
    <col min="15591" max="15591" width="12" style="2" customWidth="1"/>
    <col min="15592" max="15592" width="12.21875" style="2" customWidth="1"/>
    <col min="15593" max="15593" width="15.6640625" style="2" customWidth="1"/>
    <col min="15594" max="15594" width="12.21875" style="2" customWidth="1"/>
    <col min="15595" max="15595" width="11.33203125" style="2" customWidth="1"/>
    <col min="15596" max="15596" width="9.77734375" style="2" customWidth="1"/>
    <col min="15597" max="15840" width="9" style="2"/>
    <col min="15841" max="15841" width="20.44140625" style="2" customWidth="1"/>
    <col min="15842" max="15842" width="3.33203125" style="2" customWidth="1"/>
    <col min="15843" max="15843" width="12.44140625" style="2" customWidth="1"/>
    <col min="15844" max="15844" width="13.33203125" style="2" customWidth="1"/>
    <col min="15845" max="15845" width="17.6640625" style="2" customWidth="1"/>
    <col min="15846" max="15846" width="3.88671875" style="2" customWidth="1"/>
    <col min="15847" max="15847" width="12" style="2" customWidth="1"/>
    <col min="15848" max="15848" width="12.21875" style="2" customWidth="1"/>
    <col min="15849" max="15849" width="15.6640625" style="2" customWidth="1"/>
    <col min="15850" max="15850" width="12.21875" style="2" customWidth="1"/>
    <col min="15851" max="15851" width="11.33203125" style="2" customWidth="1"/>
    <col min="15852" max="15852" width="9.77734375" style="2" customWidth="1"/>
    <col min="15853" max="16096" width="9" style="2"/>
    <col min="16097" max="16097" width="20.44140625" style="2" customWidth="1"/>
    <col min="16098" max="16098" width="3.33203125" style="2" customWidth="1"/>
    <col min="16099" max="16099" width="12.44140625" style="2" customWidth="1"/>
    <col min="16100" max="16100" width="13.33203125" style="2" customWidth="1"/>
    <col min="16101" max="16101" width="17.6640625" style="2" customWidth="1"/>
    <col min="16102" max="16102" width="3.88671875" style="2" customWidth="1"/>
    <col min="16103" max="16103" width="12" style="2" customWidth="1"/>
    <col min="16104" max="16104" width="12.21875" style="2" customWidth="1"/>
    <col min="16105" max="16105" width="15.6640625" style="2" customWidth="1"/>
    <col min="16106" max="16106" width="12.21875" style="2" customWidth="1"/>
    <col min="16107" max="16107" width="11.33203125" style="2" customWidth="1"/>
    <col min="16108" max="16108" width="9.77734375" style="2" customWidth="1"/>
    <col min="16109" max="16384" width="9" style="2"/>
  </cols>
  <sheetData>
    <row r="1" spans="1:8" ht="24" customHeight="1">
      <c r="A1" s="65" t="s">
        <v>0</v>
      </c>
      <c r="B1" s="65"/>
      <c r="C1" s="65"/>
      <c r="D1" s="65"/>
      <c r="E1" s="65"/>
      <c r="F1" s="65"/>
      <c r="G1" s="65"/>
      <c r="H1" s="65"/>
    </row>
    <row r="2" spans="1:8" ht="10.5" customHeight="1">
      <c r="A2" s="66">
        <v>44255</v>
      </c>
      <c r="B2" s="66"/>
      <c r="C2" s="66"/>
      <c r="D2" s="66"/>
      <c r="E2" s="66"/>
      <c r="F2" s="66"/>
      <c r="G2" s="66"/>
      <c r="H2" s="66"/>
    </row>
    <row r="3" spans="1:8" ht="12.75" customHeight="1">
      <c r="A3" s="67" t="s">
        <v>1</v>
      </c>
      <c r="B3" s="67"/>
      <c r="C3" s="67"/>
      <c r="E3" s="5"/>
      <c r="G3" s="2" t="s">
        <v>2</v>
      </c>
    </row>
    <row r="4" spans="1:8" ht="24" customHeight="1">
      <c r="A4" s="6" t="s">
        <v>3</v>
      </c>
      <c r="B4" s="6" t="s">
        <v>4</v>
      </c>
      <c r="C4" s="34" t="s">
        <v>5</v>
      </c>
      <c r="D4" s="6" t="s">
        <v>6</v>
      </c>
      <c r="E4" s="6" t="s">
        <v>7</v>
      </c>
      <c r="F4" s="9" t="s">
        <v>4</v>
      </c>
      <c r="G4" s="6" t="s">
        <v>5</v>
      </c>
      <c r="H4" s="6" t="s">
        <v>6</v>
      </c>
    </row>
    <row r="5" spans="1:8" ht="24" customHeight="1">
      <c r="A5" s="10" t="s">
        <v>8</v>
      </c>
      <c r="B5" s="6" t="s">
        <v>9</v>
      </c>
      <c r="C5" s="35"/>
      <c r="D5" s="28"/>
      <c r="E5" s="13" t="s">
        <v>10</v>
      </c>
      <c r="F5" s="14"/>
      <c r="G5" s="21"/>
      <c r="H5" s="28"/>
    </row>
    <row r="6" spans="1:8" ht="24" customHeight="1">
      <c r="A6" s="6" t="s">
        <v>11</v>
      </c>
      <c r="B6" s="6">
        <v>1</v>
      </c>
      <c r="C6" s="36" t="e">
        <f>#REF!</f>
        <v>#REF!</v>
      </c>
      <c r="D6" s="15">
        <v>7467935.5199999996</v>
      </c>
      <c r="E6" s="15" t="s">
        <v>12</v>
      </c>
      <c r="F6" s="16">
        <v>31</v>
      </c>
      <c r="G6" s="37" t="e">
        <f>#REF!</f>
        <v>#REF!</v>
      </c>
      <c r="H6" s="15">
        <v>16600000</v>
      </c>
    </row>
    <row r="7" spans="1:8" ht="24" customHeight="1">
      <c r="A7" s="6" t="s">
        <v>13</v>
      </c>
      <c r="B7" s="6">
        <v>2</v>
      </c>
      <c r="C7" s="38"/>
      <c r="D7" s="15"/>
      <c r="E7" s="13" t="s">
        <v>14</v>
      </c>
      <c r="F7" s="16">
        <v>32</v>
      </c>
      <c r="G7" s="37" t="e">
        <f>#REF!</f>
        <v>#REF!</v>
      </c>
      <c r="H7" s="15">
        <v>7000000</v>
      </c>
    </row>
    <row r="8" spans="1:8" ht="24" customHeight="1">
      <c r="A8" s="6" t="s">
        <v>15</v>
      </c>
      <c r="B8" s="6">
        <v>3</v>
      </c>
      <c r="C8" s="36" t="e">
        <f>#REF!</f>
        <v>#REF!</v>
      </c>
      <c r="D8" s="15">
        <v>3752344.1</v>
      </c>
      <c r="E8" s="15" t="s">
        <v>16</v>
      </c>
      <c r="F8" s="16">
        <v>33</v>
      </c>
      <c r="G8" s="37" t="e">
        <f>#REF!</f>
        <v>#REF!</v>
      </c>
      <c r="H8" s="15">
        <v>26613745.280000001</v>
      </c>
    </row>
    <row r="9" spans="1:8" ht="24" customHeight="1">
      <c r="A9" s="6" t="s">
        <v>17</v>
      </c>
      <c r="B9" s="6">
        <v>4</v>
      </c>
      <c r="C9" s="36" t="e">
        <f>#REF!</f>
        <v>#REF!</v>
      </c>
      <c r="D9" s="15">
        <v>18304924.870000001</v>
      </c>
      <c r="E9" s="15" t="s">
        <v>18</v>
      </c>
      <c r="F9" s="16">
        <v>34</v>
      </c>
      <c r="G9" s="15" t="e">
        <f>#REF!</f>
        <v>#REF!</v>
      </c>
      <c r="H9" s="15">
        <v>133600</v>
      </c>
    </row>
    <row r="10" spans="1:8" ht="24" customHeight="1">
      <c r="A10" s="6" t="s">
        <v>19</v>
      </c>
      <c r="B10" s="6">
        <v>5</v>
      </c>
      <c r="C10" s="36" t="e">
        <f>#REF!</f>
        <v>#REF!</v>
      </c>
      <c r="D10" s="15">
        <v>1543355.58</v>
      </c>
      <c r="E10" s="15" t="s">
        <v>20</v>
      </c>
      <c r="F10" s="16">
        <v>35</v>
      </c>
      <c r="G10" s="37" t="e">
        <f>#REF!</f>
        <v>#REF!</v>
      </c>
      <c r="H10" s="15">
        <v>3808167.99</v>
      </c>
    </row>
    <row r="11" spans="1:8" ht="24" customHeight="1">
      <c r="A11" s="6" t="s">
        <v>21</v>
      </c>
      <c r="B11" s="6">
        <v>6</v>
      </c>
      <c r="C11" s="38"/>
      <c r="D11" s="15"/>
      <c r="E11" s="15" t="s">
        <v>22</v>
      </c>
      <c r="F11" s="16">
        <v>36</v>
      </c>
      <c r="G11" s="37" t="e">
        <f>#REF!</f>
        <v>#REF!</v>
      </c>
      <c r="H11" s="15">
        <v>-2040919.96</v>
      </c>
    </row>
    <row r="12" spans="1:8" ht="24" customHeight="1">
      <c r="A12" s="6" t="s">
        <v>23</v>
      </c>
      <c r="B12" s="6">
        <v>7</v>
      </c>
      <c r="C12" s="38"/>
      <c r="D12" s="15"/>
      <c r="E12" s="17" t="s">
        <v>24</v>
      </c>
      <c r="F12" s="16">
        <v>37</v>
      </c>
      <c r="G12" s="37"/>
      <c r="H12" s="15"/>
    </row>
    <row r="13" spans="1:8" ht="24" customHeight="1">
      <c r="A13" s="6" t="s">
        <v>25</v>
      </c>
      <c r="B13" s="6">
        <v>8</v>
      </c>
      <c r="C13" s="36" t="e">
        <f>#REF!</f>
        <v>#REF!</v>
      </c>
      <c r="D13" s="15">
        <v>2757518.79</v>
      </c>
      <c r="E13" s="15" t="s">
        <v>26</v>
      </c>
      <c r="F13" s="16">
        <v>38</v>
      </c>
      <c r="G13" s="15"/>
      <c r="H13" s="15"/>
    </row>
    <row r="14" spans="1:8" ht="24" customHeight="1">
      <c r="A14" s="10" t="s">
        <v>27</v>
      </c>
      <c r="B14" s="6">
        <v>9</v>
      </c>
      <c r="C14" s="36" t="e">
        <f>#REF!</f>
        <v>#REF!</v>
      </c>
      <c r="D14" s="15">
        <v>15690783.34</v>
      </c>
      <c r="E14" s="15" t="s">
        <v>28</v>
      </c>
      <c r="F14" s="16">
        <v>39</v>
      </c>
      <c r="G14" s="37" t="e">
        <f>#REF!</f>
        <v>#REF!</v>
      </c>
      <c r="H14" s="15">
        <v>4653746.83</v>
      </c>
    </row>
    <row r="15" spans="1:8" ht="24" customHeight="1">
      <c r="A15" s="6" t="s">
        <v>29</v>
      </c>
      <c r="B15" s="6">
        <v>10</v>
      </c>
      <c r="C15" s="38">
        <v>4911909.32</v>
      </c>
      <c r="D15" s="15">
        <v>3506759.99</v>
      </c>
      <c r="E15" s="15" t="s">
        <v>30</v>
      </c>
      <c r="F15" s="16">
        <v>40</v>
      </c>
      <c r="G15" s="15"/>
      <c r="H15" s="21"/>
    </row>
    <row r="16" spans="1:8" ht="24" customHeight="1">
      <c r="A16" s="18" t="s">
        <v>31</v>
      </c>
      <c r="B16" s="6">
        <v>11</v>
      </c>
      <c r="C16" s="38">
        <v>596953.19999999995</v>
      </c>
      <c r="D16" s="21">
        <v>511376.37</v>
      </c>
      <c r="E16" s="19" t="s">
        <v>32</v>
      </c>
      <c r="F16" s="16">
        <v>41</v>
      </c>
      <c r="G16" s="37" t="e">
        <f>#REF!</f>
        <v>#REF!</v>
      </c>
      <c r="H16" s="15">
        <v>56768340.140000001</v>
      </c>
    </row>
    <row r="17" spans="1:9" ht="24" customHeight="1">
      <c r="A17" s="6" t="s">
        <v>33</v>
      </c>
      <c r="B17" s="6">
        <v>12</v>
      </c>
      <c r="C17" s="38" t="e">
        <f>C14-C15-C16-C18</f>
        <v>#REF!</v>
      </c>
      <c r="D17" s="15">
        <v>5119170.79</v>
      </c>
      <c r="E17" s="17" t="s">
        <v>34</v>
      </c>
      <c r="F17" s="14"/>
      <c r="G17" s="21"/>
      <c r="H17" s="21"/>
    </row>
    <row r="18" spans="1:9" ht="24" customHeight="1">
      <c r="A18" s="18" t="s">
        <v>35</v>
      </c>
      <c r="B18" s="6">
        <v>13</v>
      </c>
      <c r="C18" s="38">
        <v>3828940.03</v>
      </c>
      <c r="D18" s="15">
        <v>6553476.1900000004</v>
      </c>
      <c r="E18" s="17" t="s">
        <v>36</v>
      </c>
      <c r="F18" s="16">
        <v>42</v>
      </c>
      <c r="G18" s="37" t="e">
        <f>#REF!</f>
        <v>#REF!</v>
      </c>
      <c r="H18" s="15">
        <v>10500000</v>
      </c>
    </row>
    <row r="19" spans="1:9" ht="24" customHeight="1">
      <c r="A19" s="6" t="s">
        <v>37</v>
      </c>
      <c r="B19" s="6">
        <v>14</v>
      </c>
      <c r="C19" s="35"/>
      <c r="D19" s="21"/>
      <c r="E19" s="17" t="s">
        <v>38</v>
      </c>
      <c r="F19" s="16">
        <v>43</v>
      </c>
      <c r="G19" s="37" t="e">
        <f>#REF!</f>
        <v>#REF!</v>
      </c>
      <c r="H19" s="15">
        <v>3304294.08</v>
      </c>
    </row>
    <row r="20" spans="1:9" ht="24" customHeight="1">
      <c r="A20" s="20" t="s">
        <v>39</v>
      </c>
      <c r="B20" s="6">
        <v>15</v>
      </c>
      <c r="C20" s="36" t="e">
        <f>#REF!</f>
        <v>#REF!</v>
      </c>
      <c r="D20" s="15">
        <v>49516862.200000003</v>
      </c>
      <c r="E20" s="17" t="s">
        <v>40</v>
      </c>
      <c r="F20" s="16">
        <v>44</v>
      </c>
      <c r="G20" s="15"/>
      <c r="H20" s="15"/>
    </row>
    <row r="21" spans="1:9" ht="24" customHeight="1">
      <c r="A21" s="6" t="s">
        <v>41</v>
      </c>
      <c r="B21" s="6" t="s">
        <v>9</v>
      </c>
      <c r="C21" s="35"/>
      <c r="D21" s="21"/>
      <c r="E21" s="17" t="s">
        <v>42</v>
      </c>
      <c r="F21" s="16">
        <v>45</v>
      </c>
      <c r="G21" s="15"/>
      <c r="H21" s="21"/>
    </row>
    <row r="22" spans="1:9" ht="24" customHeight="1">
      <c r="A22" s="6" t="s">
        <v>43</v>
      </c>
      <c r="B22" s="6">
        <v>16</v>
      </c>
      <c r="C22" s="38"/>
      <c r="D22" s="15"/>
      <c r="E22" s="19" t="s">
        <v>44</v>
      </c>
      <c r="F22" s="16">
        <v>46</v>
      </c>
      <c r="G22" s="37" t="e">
        <f>#REF!</f>
        <v>#REF!</v>
      </c>
      <c r="H22" s="15">
        <v>13804294.08</v>
      </c>
    </row>
    <row r="23" spans="1:9" ht="24" customHeight="1">
      <c r="A23" s="6" t="s">
        <v>45</v>
      </c>
      <c r="B23" s="6">
        <v>17</v>
      </c>
      <c r="C23" s="38"/>
      <c r="D23" s="15"/>
      <c r="E23" s="19" t="s">
        <v>46</v>
      </c>
      <c r="F23" s="16">
        <v>47</v>
      </c>
      <c r="G23" s="37" t="e">
        <f>#REF!</f>
        <v>#REF!</v>
      </c>
      <c r="H23" s="15">
        <v>70572634.219999999</v>
      </c>
    </row>
    <row r="24" spans="1:9" ht="24" customHeight="1">
      <c r="A24" s="6" t="s">
        <v>47</v>
      </c>
      <c r="B24" s="6">
        <v>18</v>
      </c>
      <c r="C24" s="38">
        <v>67640876.879999995</v>
      </c>
      <c r="D24" s="15">
        <v>67546785.730000004</v>
      </c>
      <c r="E24" s="21"/>
      <c r="F24" s="14"/>
      <c r="G24" s="21"/>
      <c r="H24" s="21"/>
    </row>
    <row r="25" spans="1:9" ht="24" customHeight="1">
      <c r="A25" s="6" t="s">
        <v>48</v>
      </c>
      <c r="B25" s="6">
        <v>19</v>
      </c>
      <c r="C25" s="38">
        <v>31177259.68</v>
      </c>
      <c r="D25" s="15">
        <v>30254116.260000002</v>
      </c>
      <c r="E25" s="21"/>
      <c r="F25" s="14"/>
      <c r="G25" s="21"/>
      <c r="H25" s="21"/>
    </row>
    <row r="26" spans="1:9" ht="24" customHeight="1">
      <c r="A26" s="6" t="s">
        <v>49</v>
      </c>
      <c r="B26" s="6">
        <v>20</v>
      </c>
      <c r="C26" s="36">
        <f>C24-C25</f>
        <v>36463617.200000003</v>
      </c>
      <c r="D26" s="15">
        <v>37292669.469999999</v>
      </c>
      <c r="E26" s="21"/>
      <c r="F26" s="14"/>
      <c r="G26" s="21"/>
      <c r="H26" s="21"/>
    </row>
    <row r="27" spans="1:9" ht="24" customHeight="1">
      <c r="A27" s="6" t="s">
        <v>50</v>
      </c>
      <c r="B27" s="6">
        <v>21</v>
      </c>
      <c r="C27" s="36" t="e">
        <f>#REF!</f>
        <v>#REF!</v>
      </c>
      <c r="D27" s="15">
        <v>320000</v>
      </c>
      <c r="E27" s="21"/>
      <c r="F27" s="14"/>
      <c r="G27" s="21"/>
      <c r="H27" s="21"/>
      <c r="I27" s="27"/>
    </row>
    <row r="28" spans="1:9" ht="24" customHeight="1">
      <c r="A28" s="6" t="s">
        <v>51</v>
      </c>
      <c r="B28" s="6">
        <v>22</v>
      </c>
      <c r="C28" s="38"/>
      <c r="D28" s="15"/>
      <c r="E28" s="21"/>
      <c r="F28" s="14"/>
      <c r="G28" s="21"/>
      <c r="H28" s="21"/>
    </row>
    <row r="29" spans="1:9" ht="24" customHeight="1">
      <c r="A29" s="6" t="s">
        <v>52</v>
      </c>
      <c r="B29" s="6">
        <v>23</v>
      </c>
      <c r="C29" s="38" t="e">
        <f>#REF!</f>
        <v>#REF!</v>
      </c>
      <c r="D29" s="15">
        <v>0</v>
      </c>
      <c r="E29" s="21"/>
      <c r="F29" s="14"/>
      <c r="G29" s="21"/>
      <c r="H29" s="21"/>
    </row>
    <row r="30" spans="1:9" ht="24" customHeight="1">
      <c r="A30" s="6" t="s">
        <v>53</v>
      </c>
      <c r="B30" s="6">
        <v>24</v>
      </c>
      <c r="C30" s="38"/>
      <c r="D30" s="15"/>
      <c r="E30" s="22" t="s">
        <v>54</v>
      </c>
      <c r="F30" s="14"/>
      <c r="G30" s="21"/>
      <c r="H30" s="21"/>
    </row>
    <row r="31" spans="1:9" ht="24" customHeight="1">
      <c r="A31" s="6" t="s">
        <v>55</v>
      </c>
      <c r="B31" s="6">
        <v>25</v>
      </c>
      <c r="C31" s="38" t="e">
        <f>#REF!</f>
        <v>#REF!</v>
      </c>
      <c r="D31" s="15">
        <v>405795.81</v>
      </c>
      <c r="E31" s="15" t="s">
        <v>56</v>
      </c>
      <c r="F31" s="16">
        <v>48</v>
      </c>
      <c r="G31" s="37" t="e">
        <f>#REF!</f>
        <v>#REF!</v>
      </c>
      <c r="H31" s="15">
        <v>56000000</v>
      </c>
    </row>
    <row r="32" spans="1:9" ht="19.5" customHeight="1">
      <c r="A32" s="6" t="s">
        <v>57</v>
      </c>
      <c r="B32" s="6">
        <v>26</v>
      </c>
      <c r="C32" s="38"/>
      <c r="D32" s="15"/>
      <c r="E32" s="15" t="s">
        <v>58</v>
      </c>
      <c r="F32" s="16">
        <v>49</v>
      </c>
      <c r="G32" s="15"/>
      <c r="H32" s="15"/>
    </row>
    <row r="33" spans="1:9" ht="21" customHeight="1">
      <c r="A33" s="6" t="s">
        <v>59</v>
      </c>
      <c r="B33" s="6">
        <v>27</v>
      </c>
      <c r="C33" s="36" t="e">
        <f>#REF!</f>
        <v>#REF!</v>
      </c>
      <c r="D33" s="15">
        <v>362998.95</v>
      </c>
      <c r="E33" s="15" t="s">
        <v>60</v>
      </c>
      <c r="F33" s="16">
        <v>50</v>
      </c>
      <c r="G33" s="37" t="e">
        <f>#REF!</f>
        <v>#REF!</v>
      </c>
      <c r="H33" s="15">
        <v>521375.58</v>
      </c>
    </row>
    <row r="34" spans="1:9" ht="24" customHeight="1">
      <c r="A34" s="6" t="s">
        <v>61</v>
      </c>
      <c r="B34" s="6">
        <v>28</v>
      </c>
      <c r="C34" s="35"/>
      <c r="D34" s="21"/>
      <c r="E34" s="15" t="s">
        <v>62</v>
      </c>
      <c r="F34" s="16">
        <v>51</v>
      </c>
      <c r="G34" s="37">
        <f>H34+利润表!C37</f>
        <v>-40764129.969999999</v>
      </c>
      <c r="H34" s="15">
        <v>-39195683.369999997</v>
      </c>
      <c r="I34" s="2">
        <f>G34-H34</f>
        <v>-1568446.6</v>
      </c>
    </row>
    <row r="35" spans="1:9" ht="24" customHeight="1">
      <c r="A35" s="20" t="s">
        <v>63</v>
      </c>
      <c r="B35" s="6">
        <v>29</v>
      </c>
      <c r="C35" s="36" t="e">
        <f>#REF!</f>
        <v>#REF!</v>
      </c>
      <c r="D35" s="15">
        <v>38381464.229999997</v>
      </c>
      <c r="E35" s="23" t="s">
        <v>64</v>
      </c>
      <c r="F35" s="16">
        <v>52</v>
      </c>
      <c r="G35" s="37" t="e">
        <f>G31+G33+G34</f>
        <v>#REF!</v>
      </c>
      <c r="H35" s="15">
        <v>17325692.210000001</v>
      </c>
      <c r="I35" s="27"/>
    </row>
    <row r="36" spans="1:9" ht="24" customHeight="1">
      <c r="A36" s="20" t="s">
        <v>65</v>
      </c>
      <c r="B36" s="6">
        <v>30</v>
      </c>
      <c r="C36" s="36" t="e">
        <f>C20+C35</f>
        <v>#REF!</v>
      </c>
      <c r="D36" s="15">
        <v>87898326.430000007</v>
      </c>
      <c r="E36" s="23" t="s">
        <v>66</v>
      </c>
      <c r="F36" s="16">
        <v>53</v>
      </c>
      <c r="G36" s="37" t="e">
        <f>G23+G35</f>
        <v>#REF!</v>
      </c>
      <c r="H36" s="15">
        <v>87898326.430000007</v>
      </c>
    </row>
    <row r="37" spans="1:9" s="1" customFormat="1" ht="24" customHeight="1">
      <c r="A37" s="68" t="s">
        <v>67</v>
      </c>
      <c r="B37" s="68"/>
      <c r="C37" s="68"/>
      <c r="D37" s="68"/>
      <c r="E37" s="68"/>
      <c r="F37" s="68"/>
      <c r="G37" s="68"/>
      <c r="H37" s="68"/>
    </row>
    <row r="39" spans="1:9">
      <c r="H39" s="27"/>
    </row>
    <row r="40" spans="1:9">
      <c r="C40" s="27"/>
      <c r="D40" s="27"/>
      <c r="E40" s="26"/>
      <c r="G40" s="27"/>
      <c r="H40" s="29"/>
    </row>
    <row r="41" spans="1:9">
      <c r="C41" s="27"/>
      <c r="H41" s="30"/>
    </row>
    <row r="42" spans="1:9" ht="12">
      <c r="D42" s="27"/>
      <c r="G42" s="27"/>
      <c r="H42" s="31"/>
    </row>
    <row r="43" spans="1:9">
      <c r="D43" s="27"/>
      <c r="G43" s="27"/>
      <c r="H43" s="30"/>
    </row>
    <row r="44" spans="1:9">
      <c r="C44" s="27"/>
      <c r="H44" s="30"/>
    </row>
    <row r="45" spans="1:9">
      <c r="C45" s="27"/>
      <c r="G45" s="26"/>
      <c r="H45" s="29"/>
    </row>
    <row r="46" spans="1:9">
      <c r="E46" s="27"/>
      <c r="G46" s="27"/>
      <c r="H46" s="27"/>
    </row>
    <row r="47" spans="1:9">
      <c r="G47" s="27"/>
    </row>
    <row r="48" spans="1:9">
      <c r="C48" s="27"/>
      <c r="H48" s="27"/>
    </row>
    <row r="49" spans="4:8">
      <c r="G49" s="27"/>
      <c r="H49" s="27"/>
    </row>
    <row r="50" spans="4:8">
      <c r="G50" s="26"/>
    </row>
    <row r="51" spans="4:8">
      <c r="D51" s="27"/>
    </row>
    <row r="56" spans="4:8">
      <c r="H56" s="32"/>
    </row>
    <row r="57" spans="4:8">
      <c r="G57" s="39"/>
    </row>
    <row r="63" spans="4:8">
      <c r="H63" s="3"/>
    </row>
  </sheetData>
  <mergeCells count="4">
    <mergeCell ref="A1:H1"/>
    <mergeCell ref="A2:H2"/>
    <mergeCell ref="A3:C3"/>
    <mergeCell ref="A37:H37"/>
  </mergeCells>
  <phoneticPr fontId="13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XFB66"/>
  <sheetViews>
    <sheetView topLeftCell="A10" workbookViewId="0">
      <selection activeCell="G11" sqref="G11"/>
    </sheetView>
  </sheetViews>
  <sheetFormatPr defaultColWidth="9" defaultRowHeight="14.4"/>
  <cols>
    <col min="1" max="1" width="19.88671875" style="2" customWidth="1"/>
    <col min="2" max="2" width="5.33203125" style="2" customWidth="1"/>
    <col min="3" max="4" width="16.44140625" style="3" customWidth="1"/>
    <col min="5" max="5" width="27.21875" style="2" customWidth="1"/>
    <col min="6" max="6" width="4.88671875" style="4" customWidth="1"/>
    <col min="7" max="7" width="16.44140625" style="2" customWidth="1"/>
    <col min="8" max="8" width="16.21875" style="2" customWidth="1"/>
    <col min="9" max="9" width="13" style="2" customWidth="1"/>
    <col min="10" max="222" width="9" style="2"/>
    <col min="223" max="223" width="20.44140625" style="2" customWidth="1"/>
    <col min="224" max="224" width="3.33203125" style="2" customWidth="1"/>
    <col min="225" max="225" width="12.44140625" style="2" customWidth="1"/>
    <col min="226" max="226" width="13.33203125" style="2" customWidth="1"/>
    <col min="227" max="227" width="17.6640625" style="2" customWidth="1"/>
    <col min="228" max="228" width="3.88671875" style="2" customWidth="1"/>
    <col min="229" max="229" width="12" style="2" customWidth="1"/>
    <col min="230" max="230" width="12.21875" style="2" customWidth="1"/>
    <col min="231" max="231" width="15.6640625" style="2" customWidth="1"/>
    <col min="232" max="232" width="12.21875" style="2" customWidth="1"/>
    <col min="233" max="233" width="11.33203125" style="2" customWidth="1"/>
    <col min="234" max="234" width="9.77734375" style="2" customWidth="1"/>
    <col min="235" max="478" width="9" style="2"/>
    <col min="479" max="479" width="20.44140625" style="2" customWidth="1"/>
    <col min="480" max="480" width="3.33203125" style="2" customWidth="1"/>
    <col min="481" max="481" width="12.44140625" style="2" customWidth="1"/>
    <col min="482" max="482" width="13.33203125" style="2" customWidth="1"/>
    <col min="483" max="483" width="17.6640625" style="2" customWidth="1"/>
    <col min="484" max="484" width="3.88671875" style="2" customWidth="1"/>
    <col min="485" max="485" width="12" style="2" customWidth="1"/>
    <col min="486" max="486" width="12.21875" style="2" customWidth="1"/>
    <col min="487" max="487" width="15.6640625" style="2" customWidth="1"/>
    <col min="488" max="488" width="12.21875" style="2" customWidth="1"/>
    <col min="489" max="489" width="11.33203125" style="2" customWidth="1"/>
    <col min="490" max="490" width="9.77734375" style="2" customWidth="1"/>
    <col min="491" max="734" width="9" style="2"/>
    <col min="735" max="735" width="20.44140625" style="2" customWidth="1"/>
    <col min="736" max="736" width="3.33203125" style="2" customWidth="1"/>
    <col min="737" max="737" width="12.44140625" style="2" customWidth="1"/>
    <col min="738" max="738" width="13.33203125" style="2" customWidth="1"/>
    <col min="739" max="739" width="17.6640625" style="2" customWidth="1"/>
    <col min="740" max="740" width="3.88671875" style="2" customWidth="1"/>
    <col min="741" max="741" width="12" style="2" customWidth="1"/>
    <col min="742" max="742" width="12.21875" style="2" customWidth="1"/>
    <col min="743" max="743" width="15.6640625" style="2" customWidth="1"/>
    <col min="744" max="744" width="12.21875" style="2" customWidth="1"/>
    <col min="745" max="745" width="11.33203125" style="2" customWidth="1"/>
    <col min="746" max="746" width="9.77734375" style="2" customWidth="1"/>
    <col min="747" max="990" width="9" style="2"/>
    <col min="991" max="991" width="20.44140625" style="2" customWidth="1"/>
    <col min="992" max="992" width="3.33203125" style="2" customWidth="1"/>
    <col min="993" max="993" width="12.44140625" style="2" customWidth="1"/>
    <col min="994" max="994" width="13.33203125" style="2" customWidth="1"/>
    <col min="995" max="995" width="17.6640625" style="2" customWidth="1"/>
    <col min="996" max="996" width="3.88671875" style="2" customWidth="1"/>
    <col min="997" max="997" width="12" style="2" customWidth="1"/>
    <col min="998" max="998" width="12.21875" style="2" customWidth="1"/>
    <col min="999" max="999" width="15.6640625" style="2" customWidth="1"/>
    <col min="1000" max="1000" width="12.21875" style="2" customWidth="1"/>
    <col min="1001" max="1001" width="11.33203125" style="2" customWidth="1"/>
    <col min="1002" max="1002" width="9.77734375" style="2" customWidth="1"/>
    <col min="1003" max="1246" width="9" style="2"/>
    <col min="1247" max="1247" width="20.44140625" style="2" customWidth="1"/>
    <col min="1248" max="1248" width="3.33203125" style="2" customWidth="1"/>
    <col min="1249" max="1249" width="12.44140625" style="2" customWidth="1"/>
    <col min="1250" max="1250" width="13.33203125" style="2" customWidth="1"/>
    <col min="1251" max="1251" width="17.6640625" style="2" customWidth="1"/>
    <col min="1252" max="1252" width="3.88671875" style="2" customWidth="1"/>
    <col min="1253" max="1253" width="12" style="2" customWidth="1"/>
    <col min="1254" max="1254" width="12.21875" style="2" customWidth="1"/>
    <col min="1255" max="1255" width="15.6640625" style="2" customWidth="1"/>
    <col min="1256" max="1256" width="12.21875" style="2" customWidth="1"/>
    <col min="1257" max="1257" width="11.33203125" style="2" customWidth="1"/>
    <col min="1258" max="1258" width="9.77734375" style="2" customWidth="1"/>
    <col min="1259" max="1502" width="9" style="2"/>
    <col min="1503" max="1503" width="20.44140625" style="2" customWidth="1"/>
    <col min="1504" max="1504" width="3.33203125" style="2" customWidth="1"/>
    <col min="1505" max="1505" width="12.44140625" style="2" customWidth="1"/>
    <col min="1506" max="1506" width="13.33203125" style="2" customWidth="1"/>
    <col min="1507" max="1507" width="17.6640625" style="2" customWidth="1"/>
    <col min="1508" max="1508" width="3.88671875" style="2" customWidth="1"/>
    <col min="1509" max="1509" width="12" style="2" customWidth="1"/>
    <col min="1510" max="1510" width="12.21875" style="2" customWidth="1"/>
    <col min="1511" max="1511" width="15.6640625" style="2" customWidth="1"/>
    <col min="1512" max="1512" width="12.21875" style="2" customWidth="1"/>
    <col min="1513" max="1513" width="11.33203125" style="2" customWidth="1"/>
    <col min="1514" max="1514" width="9.77734375" style="2" customWidth="1"/>
    <col min="1515" max="1758" width="9" style="2"/>
    <col min="1759" max="1759" width="20.44140625" style="2" customWidth="1"/>
    <col min="1760" max="1760" width="3.33203125" style="2" customWidth="1"/>
    <col min="1761" max="1761" width="12.44140625" style="2" customWidth="1"/>
    <col min="1762" max="1762" width="13.33203125" style="2" customWidth="1"/>
    <col min="1763" max="1763" width="17.6640625" style="2" customWidth="1"/>
    <col min="1764" max="1764" width="3.88671875" style="2" customWidth="1"/>
    <col min="1765" max="1765" width="12" style="2" customWidth="1"/>
    <col min="1766" max="1766" width="12.21875" style="2" customWidth="1"/>
    <col min="1767" max="1767" width="15.6640625" style="2" customWidth="1"/>
    <col min="1768" max="1768" width="12.21875" style="2" customWidth="1"/>
    <col min="1769" max="1769" width="11.33203125" style="2" customWidth="1"/>
    <col min="1770" max="1770" width="9.77734375" style="2" customWidth="1"/>
    <col min="1771" max="2014" width="9" style="2"/>
    <col min="2015" max="2015" width="20.44140625" style="2" customWidth="1"/>
    <col min="2016" max="2016" width="3.33203125" style="2" customWidth="1"/>
    <col min="2017" max="2017" width="12.44140625" style="2" customWidth="1"/>
    <col min="2018" max="2018" width="13.33203125" style="2" customWidth="1"/>
    <col min="2019" max="2019" width="17.6640625" style="2" customWidth="1"/>
    <col min="2020" max="2020" width="3.88671875" style="2" customWidth="1"/>
    <col min="2021" max="2021" width="12" style="2" customWidth="1"/>
    <col min="2022" max="2022" width="12.21875" style="2" customWidth="1"/>
    <col min="2023" max="2023" width="15.6640625" style="2" customWidth="1"/>
    <col min="2024" max="2024" width="12.21875" style="2" customWidth="1"/>
    <col min="2025" max="2025" width="11.33203125" style="2" customWidth="1"/>
    <col min="2026" max="2026" width="9.77734375" style="2" customWidth="1"/>
    <col min="2027" max="2270" width="9" style="2"/>
    <col min="2271" max="2271" width="20.44140625" style="2" customWidth="1"/>
    <col min="2272" max="2272" width="3.33203125" style="2" customWidth="1"/>
    <col min="2273" max="2273" width="12.44140625" style="2" customWidth="1"/>
    <col min="2274" max="2274" width="13.33203125" style="2" customWidth="1"/>
    <col min="2275" max="2275" width="17.6640625" style="2" customWidth="1"/>
    <col min="2276" max="2276" width="3.88671875" style="2" customWidth="1"/>
    <col min="2277" max="2277" width="12" style="2" customWidth="1"/>
    <col min="2278" max="2278" width="12.21875" style="2" customWidth="1"/>
    <col min="2279" max="2279" width="15.6640625" style="2" customWidth="1"/>
    <col min="2280" max="2280" width="12.21875" style="2" customWidth="1"/>
    <col min="2281" max="2281" width="11.33203125" style="2" customWidth="1"/>
    <col min="2282" max="2282" width="9.77734375" style="2" customWidth="1"/>
    <col min="2283" max="2526" width="9" style="2"/>
    <col min="2527" max="2527" width="20.44140625" style="2" customWidth="1"/>
    <col min="2528" max="2528" width="3.33203125" style="2" customWidth="1"/>
    <col min="2529" max="2529" width="12.44140625" style="2" customWidth="1"/>
    <col min="2530" max="2530" width="13.33203125" style="2" customWidth="1"/>
    <col min="2531" max="2531" width="17.6640625" style="2" customWidth="1"/>
    <col min="2532" max="2532" width="3.88671875" style="2" customWidth="1"/>
    <col min="2533" max="2533" width="12" style="2" customWidth="1"/>
    <col min="2534" max="2534" width="12.21875" style="2" customWidth="1"/>
    <col min="2535" max="2535" width="15.6640625" style="2" customWidth="1"/>
    <col min="2536" max="2536" width="12.21875" style="2" customWidth="1"/>
    <col min="2537" max="2537" width="11.33203125" style="2" customWidth="1"/>
    <col min="2538" max="2538" width="9.77734375" style="2" customWidth="1"/>
    <col min="2539" max="2782" width="9" style="2"/>
    <col min="2783" max="2783" width="20.44140625" style="2" customWidth="1"/>
    <col min="2784" max="2784" width="3.33203125" style="2" customWidth="1"/>
    <col min="2785" max="2785" width="12.44140625" style="2" customWidth="1"/>
    <col min="2786" max="2786" width="13.33203125" style="2" customWidth="1"/>
    <col min="2787" max="2787" width="17.6640625" style="2" customWidth="1"/>
    <col min="2788" max="2788" width="3.88671875" style="2" customWidth="1"/>
    <col min="2789" max="2789" width="12" style="2" customWidth="1"/>
    <col min="2790" max="2790" width="12.21875" style="2" customWidth="1"/>
    <col min="2791" max="2791" width="15.6640625" style="2" customWidth="1"/>
    <col min="2792" max="2792" width="12.21875" style="2" customWidth="1"/>
    <col min="2793" max="2793" width="11.33203125" style="2" customWidth="1"/>
    <col min="2794" max="2794" width="9.77734375" style="2" customWidth="1"/>
    <col min="2795" max="3038" width="9" style="2"/>
    <col min="3039" max="3039" width="20.44140625" style="2" customWidth="1"/>
    <col min="3040" max="3040" width="3.33203125" style="2" customWidth="1"/>
    <col min="3041" max="3041" width="12.44140625" style="2" customWidth="1"/>
    <col min="3042" max="3042" width="13.33203125" style="2" customWidth="1"/>
    <col min="3043" max="3043" width="17.6640625" style="2" customWidth="1"/>
    <col min="3044" max="3044" width="3.88671875" style="2" customWidth="1"/>
    <col min="3045" max="3045" width="12" style="2" customWidth="1"/>
    <col min="3046" max="3046" width="12.21875" style="2" customWidth="1"/>
    <col min="3047" max="3047" width="15.6640625" style="2" customWidth="1"/>
    <col min="3048" max="3048" width="12.21875" style="2" customWidth="1"/>
    <col min="3049" max="3049" width="11.33203125" style="2" customWidth="1"/>
    <col min="3050" max="3050" width="9.77734375" style="2" customWidth="1"/>
    <col min="3051" max="3294" width="9" style="2"/>
    <col min="3295" max="3295" width="20.44140625" style="2" customWidth="1"/>
    <col min="3296" max="3296" width="3.33203125" style="2" customWidth="1"/>
    <col min="3297" max="3297" width="12.44140625" style="2" customWidth="1"/>
    <col min="3298" max="3298" width="13.33203125" style="2" customWidth="1"/>
    <col min="3299" max="3299" width="17.6640625" style="2" customWidth="1"/>
    <col min="3300" max="3300" width="3.88671875" style="2" customWidth="1"/>
    <col min="3301" max="3301" width="12" style="2" customWidth="1"/>
    <col min="3302" max="3302" width="12.21875" style="2" customWidth="1"/>
    <col min="3303" max="3303" width="15.6640625" style="2" customWidth="1"/>
    <col min="3304" max="3304" width="12.21875" style="2" customWidth="1"/>
    <col min="3305" max="3305" width="11.33203125" style="2" customWidth="1"/>
    <col min="3306" max="3306" width="9.77734375" style="2" customWidth="1"/>
    <col min="3307" max="3550" width="9" style="2"/>
    <col min="3551" max="3551" width="20.44140625" style="2" customWidth="1"/>
    <col min="3552" max="3552" width="3.33203125" style="2" customWidth="1"/>
    <col min="3553" max="3553" width="12.44140625" style="2" customWidth="1"/>
    <col min="3554" max="3554" width="13.33203125" style="2" customWidth="1"/>
    <col min="3555" max="3555" width="17.6640625" style="2" customWidth="1"/>
    <col min="3556" max="3556" width="3.88671875" style="2" customWidth="1"/>
    <col min="3557" max="3557" width="12" style="2" customWidth="1"/>
    <col min="3558" max="3558" width="12.21875" style="2" customWidth="1"/>
    <col min="3559" max="3559" width="15.6640625" style="2" customWidth="1"/>
    <col min="3560" max="3560" width="12.21875" style="2" customWidth="1"/>
    <col min="3561" max="3561" width="11.33203125" style="2" customWidth="1"/>
    <col min="3562" max="3562" width="9.77734375" style="2" customWidth="1"/>
    <col min="3563" max="3806" width="9" style="2"/>
    <col min="3807" max="3807" width="20.44140625" style="2" customWidth="1"/>
    <col min="3808" max="3808" width="3.33203125" style="2" customWidth="1"/>
    <col min="3809" max="3809" width="12.44140625" style="2" customWidth="1"/>
    <col min="3810" max="3810" width="13.33203125" style="2" customWidth="1"/>
    <col min="3811" max="3811" width="17.6640625" style="2" customWidth="1"/>
    <col min="3812" max="3812" width="3.88671875" style="2" customWidth="1"/>
    <col min="3813" max="3813" width="12" style="2" customWidth="1"/>
    <col min="3814" max="3814" width="12.21875" style="2" customWidth="1"/>
    <col min="3815" max="3815" width="15.6640625" style="2" customWidth="1"/>
    <col min="3816" max="3816" width="12.21875" style="2" customWidth="1"/>
    <col min="3817" max="3817" width="11.33203125" style="2" customWidth="1"/>
    <col min="3818" max="3818" width="9.77734375" style="2" customWidth="1"/>
    <col min="3819" max="4062" width="9" style="2"/>
    <col min="4063" max="4063" width="20.44140625" style="2" customWidth="1"/>
    <col min="4064" max="4064" width="3.33203125" style="2" customWidth="1"/>
    <col min="4065" max="4065" width="12.44140625" style="2" customWidth="1"/>
    <col min="4066" max="4066" width="13.33203125" style="2" customWidth="1"/>
    <col min="4067" max="4067" width="17.6640625" style="2" customWidth="1"/>
    <col min="4068" max="4068" width="3.88671875" style="2" customWidth="1"/>
    <col min="4069" max="4069" width="12" style="2" customWidth="1"/>
    <col min="4070" max="4070" width="12.21875" style="2" customWidth="1"/>
    <col min="4071" max="4071" width="15.6640625" style="2" customWidth="1"/>
    <col min="4072" max="4072" width="12.21875" style="2" customWidth="1"/>
    <col min="4073" max="4073" width="11.33203125" style="2" customWidth="1"/>
    <col min="4074" max="4074" width="9.77734375" style="2" customWidth="1"/>
    <col min="4075" max="4318" width="9" style="2"/>
    <col min="4319" max="4319" width="20.44140625" style="2" customWidth="1"/>
    <col min="4320" max="4320" width="3.33203125" style="2" customWidth="1"/>
    <col min="4321" max="4321" width="12.44140625" style="2" customWidth="1"/>
    <col min="4322" max="4322" width="13.33203125" style="2" customWidth="1"/>
    <col min="4323" max="4323" width="17.6640625" style="2" customWidth="1"/>
    <col min="4324" max="4324" width="3.88671875" style="2" customWidth="1"/>
    <col min="4325" max="4325" width="12" style="2" customWidth="1"/>
    <col min="4326" max="4326" width="12.21875" style="2" customWidth="1"/>
    <col min="4327" max="4327" width="15.6640625" style="2" customWidth="1"/>
    <col min="4328" max="4328" width="12.21875" style="2" customWidth="1"/>
    <col min="4329" max="4329" width="11.33203125" style="2" customWidth="1"/>
    <col min="4330" max="4330" width="9.77734375" style="2" customWidth="1"/>
    <col min="4331" max="4574" width="9" style="2"/>
    <col min="4575" max="4575" width="20.44140625" style="2" customWidth="1"/>
    <col min="4576" max="4576" width="3.33203125" style="2" customWidth="1"/>
    <col min="4577" max="4577" width="12.44140625" style="2" customWidth="1"/>
    <col min="4578" max="4578" width="13.33203125" style="2" customWidth="1"/>
    <col min="4579" max="4579" width="17.6640625" style="2" customWidth="1"/>
    <col min="4580" max="4580" width="3.88671875" style="2" customWidth="1"/>
    <col min="4581" max="4581" width="12" style="2" customWidth="1"/>
    <col min="4582" max="4582" width="12.21875" style="2" customWidth="1"/>
    <col min="4583" max="4583" width="15.6640625" style="2" customWidth="1"/>
    <col min="4584" max="4584" width="12.21875" style="2" customWidth="1"/>
    <col min="4585" max="4585" width="11.33203125" style="2" customWidth="1"/>
    <col min="4586" max="4586" width="9.77734375" style="2" customWidth="1"/>
    <col min="4587" max="4830" width="9" style="2"/>
    <col min="4831" max="4831" width="20.44140625" style="2" customWidth="1"/>
    <col min="4832" max="4832" width="3.33203125" style="2" customWidth="1"/>
    <col min="4833" max="4833" width="12.44140625" style="2" customWidth="1"/>
    <col min="4834" max="4834" width="13.33203125" style="2" customWidth="1"/>
    <col min="4835" max="4835" width="17.6640625" style="2" customWidth="1"/>
    <col min="4836" max="4836" width="3.88671875" style="2" customWidth="1"/>
    <col min="4837" max="4837" width="12" style="2" customWidth="1"/>
    <col min="4838" max="4838" width="12.21875" style="2" customWidth="1"/>
    <col min="4839" max="4839" width="15.6640625" style="2" customWidth="1"/>
    <col min="4840" max="4840" width="12.21875" style="2" customWidth="1"/>
    <col min="4841" max="4841" width="11.33203125" style="2" customWidth="1"/>
    <col min="4842" max="4842" width="9.77734375" style="2" customWidth="1"/>
    <col min="4843" max="5086" width="9" style="2"/>
    <col min="5087" max="5087" width="20.44140625" style="2" customWidth="1"/>
    <col min="5088" max="5088" width="3.33203125" style="2" customWidth="1"/>
    <col min="5089" max="5089" width="12.44140625" style="2" customWidth="1"/>
    <col min="5090" max="5090" width="13.33203125" style="2" customWidth="1"/>
    <col min="5091" max="5091" width="17.6640625" style="2" customWidth="1"/>
    <col min="5092" max="5092" width="3.88671875" style="2" customWidth="1"/>
    <col min="5093" max="5093" width="12" style="2" customWidth="1"/>
    <col min="5094" max="5094" width="12.21875" style="2" customWidth="1"/>
    <col min="5095" max="5095" width="15.6640625" style="2" customWidth="1"/>
    <col min="5096" max="5096" width="12.21875" style="2" customWidth="1"/>
    <col min="5097" max="5097" width="11.33203125" style="2" customWidth="1"/>
    <col min="5098" max="5098" width="9.77734375" style="2" customWidth="1"/>
    <col min="5099" max="5342" width="9" style="2"/>
    <col min="5343" max="5343" width="20.44140625" style="2" customWidth="1"/>
    <col min="5344" max="5344" width="3.33203125" style="2" customWidth="1"/>
    <col min="5345" max="5345" width="12.44140625" style="2" customWidth="1"/>
    <col min="5346" max="5346" width="13.33203125" style="2" customWidth="1"/>
    <col min="5347" max="5347" width="17.6640625" style="2" customWidth="1"/>
    <col min="5348" max="5348" width="3.88671875" style="2" customWidth="1"/>
    <col min="5349" max="5349" width="12" style="2" customWidth="1"/>
    <col min="5350" max="5350" width="12.21875" style="2" customWidth="1"/>
    <col min="5351" max="5351" width="15.6640625" style="2" customWidth="1"/>
    <col min="5352" max="5352" width="12.21875" style="2" customWidth="1"/>
    <col min="5353" max="5353" width="11.33203125" style="2" customWidth="1"/>
    <col min="5354" max="5354" width="9.77734375" style="2" customWidth="1"/>
    <col min="5355" max="5598" width="9" style="2"/>
    <col min="5599" max="5599" width="20.44140625" style="2" customWidth="1"/>
    <col min="5600" max="5600" width="3.33203125" style="2" customWidth="1"/>
    <col min="5601" max="5601" width="12.44140625" style="2" customWidth="1"/>
    <col min="5602" max="5602" width="13.33203125" style="2" customWidth="1"/>
    <col min="5603" max="5603" width="17.6640625" style="2" customWidth="1"/>
    <col min="5604" max="5604" width="3.88671875" style="2" customWidth="1"/>
    <col min="5605" max="5605" width="12" style="2" customWidth="1"/>
    <col min="5606" max="5606" width="12.21875" style="2" customWidth="1"/>
    <col min="5607" max="5607" width="15.6640625" style="2" customWidth="1"/>
    <col min="5608" max="5608" width="12.21875" style="2" customWidth="1"/>
    <col min="5609" max="5609" width="11.33203125" style="2" customWidth="1"/>
    <col min="5610" max="5610" width="9.77734375" style="2" customWidth="1"/>
    <col min="5611" max="5854" width="9" style="2"/>
    <col min="5855" max="5855" width="20.44140625" style="2" customWidth="1"/>
    <col min="5856" max="5856" width="3.33203125" style="2" customWidth="1"/>
    <col min="5857" max="5857" width="12.44140625" style="2" customWidth="1"/>
    <col min="5858" max="5858" width="13.33203125" style="2" customWidth="1"/>
    <col min="5859" max="5859" width="17.6640625" style="2" customWidth="1"/>
    <col min="5860" max="5860" width="3.88671875" style="2" customWidth="1"/>
    <col min="5861" max="5861" width="12" style="2" customWidth="1"/>
    <col min="5862" max="5862" width="12.21875" style="2" customWidth="1"/>
    <col min="5863" max="5863" width="15.6640625" style="2" customWidth="1"/>
    <col min="5864" max="5864" width="12.21875" style="2" customWidth="1"/>
    <col min="5865" max="5865" width="11.33203125" style="2" customWidth="1"/>
    <col min="5866" max="5866" width="9.77734375" style="2" customWidth="1"/>
    <col min="5867" max="6110" width="9" style="2"/>
    <col min="6111" max="6111" width="20.44140625" style="2" customWidth="1"/>
    <col min="6112" max="6112" width="3.33203125" style="2" customWidth="1"/>
    <col min="6113" max="6113" width="12.44140625" style="2" customWidth="1"/>
    <col min="6114" max="6114" width="13.33203125" style="2" customWidth="1"/>
    <col min="6115" max="6115" width="17.6640625" style="2" customWidth="1"/>
    <col min="6116" max="6116" width="3.88671875" style="2" customWidth="1"/>
    <col min="6117" max="6117" width="12" style="2" customWidth="1"/>
    <col min="6118" max="6118" width="12.21875" style="2" customWidth="1"/>
    <col min="6119" max="6119" width="15.6640625" style="2" customWidth="1"/>
    <col min="6120" max="6120" width="12.21875" style="2" customWidth="1"/>
    <col min="6121" max="6121" width="11.33203125" style="2" customWidth="1"/>
    <col min="6122" max="6122" width="9.77734375" style="2" customWidth="1"/>
    <col min="6123" max="6366" width="9" style="2"/>
    <col min="6367" max="6367" width="20.44140625" style="2" customWidth="1"/>
    <col min="6368" max="6368" width="3.33203125" style="2" customWidth="1"/>
    <col min="6369" max="6369" width="12.44140625" style="2" customWidth="1"/>
    <col min="6370" max="6370" width="13.33203125" style="2" customWidth="1"/>
    <col min="6371" max="6371" width="17.6640625" style="2" customWidth="1"/>
    <col min="6372" max="6372" width="3.88671875" style="2" customWidth="1"/>
    <col min="6373" max="6373" width="12" style="2" customWidth="1"/>
    <col min="6374" max="6374" width="12.21875" style="2" customWidth="1"/>
    <col min="6375" max="6375" width="15.6640625" style="2" customWidth="1"/>
    <col min="6376" max="6376" width="12.21875" style="2" customWidth="1"/>
    <col min="6377" max="6377" width="11.33203125" style="2" customWidth="1"/>
    <col min="6378" max="6378" width="9.77734375" style="2" customWidth="1"/>
    <col min="6379" max="6622" width="9" style="2"/>
    <col min="6623" max="6623" width="20.44140625" style="2" customWidth="1"/>
    <col min="6624" max="6624" width="3.33203125" style="2" customWidth="1"/>
    <col min="6625" max="6625" width="12.44140625" style="2" customWidth="1"/>
    <col min="6626" max="6626" width="13.33203125" style="2" customWidth="1"/>
    <col min="6627" max="6627" width="17.6640625" style="2" customWidth="1"/>
    <col min="6628" max="6628" width="3.88671875" style="2" customWidth="1"/>
    <col min="6629" max="6629" width="12" style="2" customWidth="1"/>
    <col min="6630" max="6630" width="12.21875" style="2" customWidth="1"/>
    <col min="6631" max="6631" width="15.6640625" style="2" customWidth="1"/>
    <col min="6632" max="6632" width="12.21875" style="2" customWidth="1"/>
    <col min="6633" max="6633" width="11.33203125" style="2" customWidth="1"/>
    <col min="6634" max="6634" width="9.77734375" style="2" customWidth="1"/>
    <col min="6635" max="6878" width="9" style="2"/>
    <col min="6879" max="6879" width="20.44140625" style="2" customWidth="1"/>
    <col min="6880" max="6880" width="3.33203125" style="2" customWidth="1"/>
    <col min="6881" max="6881" width="12.44140625" style="2" customWidth="1"/>
    <col min="6882" max="6882" width="13.33203125" style="2" customWidth="1"/>
    <col min="6883" max="6883" width="17.6640625" style="2" customWidth="1"/>
    <col min="6884" max="6884" width="3.88671875" style="2" customWidth="1"/>
    <col min="6885" max="6885" width="12" style="2" customWidth="1"/>
    <col min="6886" max="6886" width="12.21875" style="2" customWidth="1"/>
    <col min="6887" max="6887" width="15.6640625" style="2" customWidth="1"/>
    <col min="6888" max="6888" width="12.21875" style="2" customWidth="1"/>
    <col min="6889" max="6889" width="11.33203125" style="2" customWidth="1"/>
    <col min="6890" max="6890" width="9.77734375" style="2" customWidth="1"/>
    <col min="6891" max="7134" width="9" style="2"/>
    <col min="7135" max="7135" width="20.44140625" style="2" customWidth="1"/>
    <col min="7136" max="7136" width="3.33203125" style="2" customWidth="1"/>
    <col min="7137" max="7137" width="12.44140625" style="2" customWidth="1"/>
    <col min="7138" max="7138" width="13.33203125" style="2" customWidth="1"/>
    <col min="7139" max="7139" width="17.6640625" style="2" customWidth="1"/>
    <col min="7140" max="7140" width="3.88671875" style="2" customWidth="1"/>
    <col min="7141" max="7141" width="12" style="2" customWidth="1"/>
    <col min="7142" max="7142" width="12.21875" style="2" customWidth="1"/>
    <col min="7143" max="7143" width="15.6640625" style="2" customWidth="1"/>
    <col min="7144" max="7144" width="12.21875" style="2" customWidth="1"/>
    <col min="7145" max="7145" width="11.33203125" style="2" customWidth="1"/>
    <col min="7146" max="7146" width="9.77734375" style="2" customWidth="1"/>
    <col min="7147" max="7390" width="9" style="2"/>
    <col min="7391" max="7391" width="20.44140625" style="2" customWidth="1"/>
    <col min="7392" max="7392" width="3.33203125" style="2" customWidth="1"/>
    <col min="7393" max="7393" width="12.44140625" style="2" customWidth="1"/>
    <col min="7394" max="7394" width="13.33203125" style="2" customWidth="1"/>
    <col min="7395" max="7395" width="17.6640625" style="2" customWidth="1"/>
    <col min="7396" max="7396" width="3.88671875" style="2" customWidth="1"/>
    <col min="7397" max="7397" width="12" style="2" customWidth="1"/>
    <col min="7398" max="7398" width="12.21875" style="2" customWidth="1"/>
    <col min="7399" max="7399" width="15.6640625" style="2" customWidth="1"/>
    <col min="7400" max="7400" width="12.21875" style="2" customWidth="1"/>
    <col min="7401" max="7401" width="11.33203125" style="2" customWidth="1"/>
    <col min="7402" max="7402" width="9.77734375" style="2" customWidth="1"/>
    <col min="7403" max="7646" width="9" style="2"/>
    <col min="7647" max="7647" width="20.44140625" style="2" customWidth="1"/>
    <col min="7648" max="7648" width="3.33203125" style="2" customWidth="1"/>
    <col min="7649" max="7649" width="12.44140625" style="2" customWidth="1"/>
    <col min="7650" max="7650" width="13.33203125" style="2" customWidth="1"/>
    <col min="7651" max="7651" width="17.6640625" style="2" customWidth="1"/>
    <col min="7652" max="7652" width="3.88671875" style="2" customWidth="1"/>
    <col min="7653" max="7653" width="12" style="2" customWidth="1"/>
    <col min="7654" max="7654" width="12.21875" style="2" customWidth="1"/>
    <col min="7655" max="7655" width="15.6640625" style="2" customWidth="1"/>
    <col min="7656" max="7656" width="12.21875" style="2" customWidth="1"/>
    <col min="7657" max="7657" width="11.33203125" style="2" customWidth="1"/>
    <col min="7658" max="7658" width="9.77734375" style="2" customWidth="1"/>
    <col min="7659" max="7902" width="9" style="2"/>
    <col min="7903" max="7903" width="20.44140625" style="2" customWidth="1"/>
    <col min="7904" max="7904" width="3.33203125" style="2" customWidth="1"/>
    <col min="7905" max="7905" width="12.44140625" style="2" customWidth="1"/>
    <col min="7906" max="7906" width="13.33203125" style="2" customWidth="1"/>
    <col min="7907" max="7907" width="17.6640625" style="2" customWidth="1"/>
    <col min="7908" max="7908" width="3.88671875" style="2" customWidth="1"/>
    <col min="7909" max="7909" width="12" style="2" customWidth="1"/>
    <col min="7910" max="7910" width="12.21875" style="2" customWidth="1"/>
    <col min="7911" max="7911" width="15.6640625" style="2" customWidth="1"/>
    <col min="7912" max="7912" width="12.21875" style="2" customWidth="1"/>
    <col min="7913" max="7913" width="11.33203125" style="2" customWidth="1"/>
    <col min="7914" max="7914" width="9.77734375" style="2" customWidth="1"/>
    <col min="7915" max="8158" width="9" style="2"/>
    <col min="8159" max="8159" width="20.44140625" style="2" customWidth="1"/>
    <col min="8160" max="8160" width="3.33203125" style="2" customWidth="1"/>
    <col min="8161" max="8161" width="12.44140625" style="2" customWidth="1"/>
    <col min="8162" max="8162" width="13.33203125" style="2" customWidth="1"/>
    <col min="8163" max="8163" width="17.6640625" style="2" customWidth="1"/>
    <col min="8164" max="8164" width="3.88671875" style="2" customWidth="1"/>
    <col min="8165" max="8165" width="12" style="2" customWidth="1"/>
    <col min="8166" max="8166" width="12.21875" style="2" customWidth="1"/>
    <col min="8167" max="8167" width="15.6640625" style="2" customWidth="1"/>
    <col min="8168" max="8168" width="12.21875" style="2" customWidth="1"/>
    <col min="8169" max="8169" width="11.33203125" style="2" customWidth="1"/>
    <col min="8170" max="8170" width="9.77734375" style="2" customWidth="1"/>
    <col min="8171" max="8414" width="9" style="2"/>
    <col min="8415" max="8415" width="20.44140625" style="2" customWidth="1"/>
    <col min="8416" max="8416" width="3.33203125" style="2" customWidth="1"/>
    <col min="8417" max="8417" width="12.44140625" style="2" customWidth="1"/>
    <col min="8418" max="8418" width="13.33203125" style="2" customWidth="1"/>
    <col min="8419" max="8419" width="17.6640625" style="2" customWidth="1"/>
    <col min="8420" max="8420" width="3.88671875" style="2" customWidth="1"/>
    <col min="8421" max="8421" width="12" style="2" customWidth="1"/>
    <col min="8422" max="8422" width="12.21875" style="2" customWidth="1"/>
    <col min="8423" max="8423" width="15.6640625" style="2" customWidth="1"/>
    <col min="8424" max="8424" width="12.21875" style="2" customWidth="1"/>
    <col min="8425" max="8425" width="11.33203125" style="2" customWidth="1"/>
    <col min="8426" max="8426" width="9.77734375" style="2" customWidth="1"/>
    <col min="8427" max="8670" width="9" style="2"/>
    <col min="8671" max="8671" width="20.44140625" style="2" customWidth="1"/>
    <col min="8672" max="8672" width="3.33203125" style="2" customWidth="1"/>
    <col min="8673" max="8673" width="12.44140625" style="2" customWidth="1"/>
    <col min="8674" max="8674" width="13.33203125" style="2" customWidth="1"/>
    <col min="8675" max="8675" width="17.6640625" style="2" customWidth="1"/>
    <col min="8676" max="8676" width="3.88671875" style="2" customWidth="1"/>
    <col min="8677" max="8677" width="12" style="2" customWidth="1"/>
    <col min="8678" max="8678" width="12.21875" style="2" customWidth="1"/>
    <col min="8679" max="8679" width="15.6640625" style="2" customWidth="1"/>
    <col min="8680" max="8680" width="12.21875" style="2" customWidth="1"/>
    <col min="8681" max="8681" width="11.33203125" style="2" customWidth="1"/>
    <col min="8682" max="8682" width="9.77734375" style="2" customWidth="1"/>
    <col min="8683" max="8926" width="9" style="2"/>
    <col min="8927" max="8927" width="20.44140625" style="2" customWidth="1"/>
    <col min="8928" max="8928" width="3.33203125" style="2" customWidth="1"/>
    <col min="8929" max="8929" width="12.44140625" style="2" customWidth="1"/>
    <col min="8930" max="8930" width="13.33203125" style="2" customWidth="1"/>
    <col min="8931" max="8931" width="17.6640625" style="2" customWidth="1"/>
    <col min="8932" max="8932" width="3.88671875" style="2" customWidth="1"/>
    <col min="8933" max="8933" width="12" style="2" customWidth="1"/>
    <col min="8934" max="8934" width="12.21875" style="2" customWidth="1"/>
    <col min="8935" max="8935" width="15.6640625" style="2" customWidth="1"/>
    <col min="8936" max="8936" width="12.21875" style="2" customWidth="1"/>
    <col min="8937" max="8937" width="11.33203125" style="2" customWidth="1"/>
    <col min="8938" max="8938" width="9.77734375" style="2" customWidth="1"/>
    <col min="8939" max="9182" width="9" style="2"/>
    <col min="9183" max="9183" width="20.44140625" style="2" customWidth="1"/>
    <col min="9184" max="9184" width="3.33203125" style="2" customWidth="1"/>
    <col min="9185" max="9185" width="12.44140625" style="2" customWidth="1"/>
    <col min="9186" max="9186" width="13.33203125" style="2" customWidth="1"/>
    <col min="9187" max="9187" width="17.6640625" style="2" customWidth="1"/>
    <col min="9188" max="9188" width="3.88671875" style="2" customWidth="1"/>
    <col min="9189" max="9189" width="12" style="2" customWidth="1"/>
    <col min="9190" max="9190" width="12.21875" style="2" customWidth="1"/>
    <col min="9191" max="9191" width="15.6640625" style="2" customWidth="1"/>
    <col min="9192" max="9192" width="12.21875" style="2" customWidth="1"/>
    <col min="9193" max="9193" width="11.33203125" style="2" customWidth="1"/>
    <col min="9194" max="9194" width="9.77734375" style="2" customWidth="1"/>
    <col min="9195" max="9438" width="9" style="2"/>
    <col min="9439" max="9439" width="20.44140625" style="2" customWidth="1"/>
    <col min="9440" max="9440" width="3.33203125" style="2" customWidth="1"/>
    <col min="9441" max="9441" width="12.44140625" style="2" customWidth="1"/>
    <col min="9442" max="9442" width="13.33203125" style="2" customWidth="1"/>
    <col min="9443" max="9443" width="17.6640625" style="2" customWidth="1"/>
    <col min="9444" max="9444" width="3.88671875" style="2" customWidth="1"/>
    <col min="9445" max="9445" width="12" style="2" customWidth="1"/>
    <col min="9446" max="9446" width="12.21875" style="2" customWidth="1"/>
    <col min="9447" max="9447" width="15.6640625" style="2" customWidth="1"/>
    <col min="9448" max="9448" width="12.21875" style="2" customWidth="1"/>
    <col min="9449" max="9449" width="11.33203125" style="2" customWidth="1"/>
    <col min="9450" max="9450" width="9.77734375" style="2" customWidth="1"/>
    <col min="9451" max="9694" width="9" style="2"/>
    <col min="9695" max="9695" width="20.44140625" style="2" customWidth="1"/>
    <col min="9696" max="9696" width="3.33203125" style="2" customWidth="1"/>
    <col min="9697" max="9697" width="12.44140625" style="2" customWidth="1"/>
    <col min="9698" max="9698" width="13.33203125" style="2" customWidth="1"/>
    <col min="9699" max="9699" width="17.6640625" style="2" customWidth="1"/>
    <col min="9700" max="9700" width="3.88671875" style="2" customWidth="1"/>
    <col min="9701" max="9701" width="12" style="2" customWidth="1"/>
    <col min="9702" max="9702" width="12.21875" style="2" customWidth="1"/>
    <col min="9703" max="9703" width="15.6640625" style="2" customWidth="1"/>
    <col min="9704" max="9704" width="12.21875" style="2" customWidth="1"/>
    <col min="9705" max="9705" width="11.33203125" style="2" customWidth="1"/>
    <col min="9706" max="9706" width="9.77734375" style="2" customWidth="1"/>
    <col min="9707" max="9950" width="9" style="2"/>
    <col min="9951" max="9951" width="20.44140625" style="2" customWidth="1"/>
    <col min="9952" max="9952" width="3.33203125" style="2" customWidth="1"/>
    <col min="9953" max="9953" width="12.44140625" style="2" customWidth="1"/>
    <col min="9954" max="9954" width="13.33203125" style="2" customWidth="1"/>
    <col min="9955" max="9955" width="17.6640625" style="2" customWidth="1"/>
    <col min="9956" max="9956" width="3.88671875" style="2" customWidth="1"/>
    <col min="9957" max="9957" width="12" style="2" customWidth="1"/>
    <col min="9958" max="9958" width="12.21875" style="2" customWidth="1"/>
    <col min="9959" max="9959" width="15.6640625" style="2" customWidth="1"/>
    <col min="9960" max="9960" width="12.21875" style="2" customWidth="1"/>
    <col min="9961" max="9961" width="11.33203125" style="2" customWidth="1"/>
    <col min="9962" max="9962" width="9.77734375" style="2" customWidth="1"/>
    <col min="9963" max="10206" width="9" style="2"/>
    <col min="10207" max="10207" width="20.44140625" style="2" customWidth="1"/>
    <col min="10208" max="10208" width="3.33203125" style="2" customWidth="1"/>
    <col min="10209" max="10209" width="12.44140625" style="2" customWidth="1"/>
    <col min="10210" max="10210" width="13.33203125" style="2" customWidth="1"/>
    <col min="10211" max="10211" width="17.6640625" style="2" customWidth="1"/>
    <col min="10212" max="10212" width="3.88671875" style="2" customWidth="1"/>
    <col min="10213" max="10213" width="12" style="2" customWidth="1"/>
    <col min="10214" max="10214" width="12.21875" style="2" customWidth="1"/>
    <col min="10215" max="10215" width="15.6640625" style="2" customWidth="1"/>
    <col min="10216" max="10216" width="12.21875" style="2" customWidth="1"/>
    <col min="10217" max="10217" width="11.33203125" style="2" customWidth="1"/>
    <col min="10218" max="10218" width="9.77734375" style="2" customWidth="1"/>
    <col min="10219" max="10462" width="9" style="2"/>
    <col min="10463" max="10463" width="20.44140625" style="2" customWidth="1"/>
    <col min="10464" max="10464" width="3.33203125" style="2" customWidth="1"/>
    <col min="10465" max="10465" width="12.44140625" style="2" customWidth="1"/>
    <col min="10466" max="10466" width="13.33203125" style="2" customWidth="1"/>
    <col min="10467" max="10467" width="17.6640625" style="2" customWidth="1"/>
    <col min="10468" max="10468" width="3.88671875" style="2" customWidth="1"/>
    <col min="10469" max="10469" width="12" style="2" customWidth="1"/>
    <col min="10470" max="10470" width="12.21875" style="2" customWidth="1"/>
    <col min="10471" max="10471" width="15.6640625" style="2" customWidth="1"/>
    <col min="10472" max="10472" width="12.21875" style="2" customWidth="1"/>
    <col min="10473" max="10473" width="11.33203125" style="2" customWidth="1"/>
    <col min="10474" max="10474" width="9.77734375" style="2" customWidth="1"/>
    <col min="10475" max="10718" width="9" style="2"/>
    <col min="10719" max="10719" width="20.44140625" style="2" customWidth="1"/>
    <col min="10720" max="10720" width="3.33203125" style="2" customWidth="1"/>
    <col min="10721" max="10721" width="12.44140625" style="2" customWidth="1"/>
    <col min="10722" max="10722" width="13.33203125" style="2" customWidth="1"/>
    <col min="10723" max="10723" width="17.6640625" style="2" customWidth="1"/>
    <col min="10724" max="10724" width="3.88671875" style="2" customWidth="1"/>
    <col min="10725" max="10725" width="12" style="2" customWidth="1"/>
    <col min="10726" max="10726" width="12.21875" style="2" customWidth="1"/>
    <col min="10727" max="10727" width="15.6640625" style="2" customWidth="1"/>
    <col min="10728" max="10728" width="12.21875" style="2" customWidth="1"/>
    <col min="10729" max="10729" width="11.33203125" style="2" customWidth="1"/>
    <col min="10730" max="10730" width="9.77734375" style="2" customWidth="1"/>
    <col min="10731" max="10974" width="9" style="2"/>
    <col min="10975" max="10975" width="20.44140625" style="2" customWidth="1"/>
    <col min="10976" max="10976" width="3.33203125" style="2" customWidth="1"/>
    <col min="10977" max="10977" width="12.44140625" style="2" customWidth="1"/>
    <col min="10978" max="10978" width="13.33203125" style="2" customWidth="1"/>
    <col min="10979" max="10979" width="17.6640625" style="2" customWidth="1"/>
    <col min="10980" max="10980" width="3.88671875" style="2" customWidth="1"/>
    <col min="10981" max="10981" width="12" style="2" customWidth="1"/>
    <col min="10982" max="10982" width="12.21875" style="2" customWidth="1"/>
    <col min="10983" max="10983" width="15.6640625" style="2" customWidth="1"/>
    <col min="10984" max="10984" width="12.21875" style="2" customWidth="1"/>
    <col min="10985" max="10985" width="11.33203125" style="2" customWidth="1"/>
    <col min="10986" max="10986" width="9.77734375" style="2" customWidth="1"/>
    <col min="10987" max="11230" width="9" style="2"/>
    <col min="11231" max="11231" width="20.44140625" style="2" customWidth="1"/>
    <col min="11232" max="11232" width="3.33203125" style="2" customWidth="1"/>
    <col min="11233" max="11233" width="12.44140625" style="2" customWidth="1"/>
    <col min="11234" max="11234" width="13.33203125" style="2" customWidth="1"/>
    <col min="11235" max="11235" width="17.6640625" style="2" customWidth="1"/>
    <col min="11236" max="11236" width="3.88671875" style="2" customWidth="1"/>
    <col min="11237" max="11237" width="12" style="2" customWidth="1"/>
    <col min="11238" max="11238" width="12.21875" style="2" customWidth="1"/>
    <col min="11239" max="11239" width="15.6640625" style="2" customWidth="1"/>
    <col min="11240" max="11240" width="12.21875" style="2" customWidth="1"/>
    <col min="11241" max="11241" width="11.33203125" style="2" customWidth="1"/>
    <col min="11242" max="11242" width="9.77734375" style="2" customWidth="1"/>
    <col min="11243" max="11486" width="9" style="2"/>
    <col min="11487" max="11487" width="20.44140625" style="2" customWidth="1"/>
    <col min="11488" max="11488" width="3.33203125" style="2" customWidth="1"/>
    <col min="11489" max="11489" width="12.44140625" style="2" customWidth="1"/>
    <col min="11490" max="11490" width="13.33203125" style="2" customWidth="1"/>
    <col min="11491" max="11491" width="17.6640625" style="2" customWidth="1"/>
    <col min="11492" max="11492" width="3.88671875" style="2" customWidth="1"/>
    <col min="11493" max="11493" width="12" style="2" customWidth="1"/>
    <col min="11494" max="11494" width="12.21875" style="2" customWidth="1"/>
    <col min="11495" max="11495" width="15.6640625" style="2" customWidth="1"/>
    <col min="11496" max="11496" width="12.21875" style="2" customWidth="1"/>
    <col min="11497" max="11497" width="11.33203125" style="2" customWidth="1"/>
    <col min="11498" max="11498" width="9.77734375" style="2" customWidth="1"/>
    <col min="11499" max="11742" width="9" style="2"/>
    <col min="11743" max="11743" width="20.44140625" style="2" customWidth="1"/>
    <col min="11744" max="11744" width="3.33203125" style="2" customWidth="1"/>
    <col min="11745" max="11745" width="12.44140625" style="2" customWidth="1"/>
    <col min="11746" max="11746" width="13.33203125" style="2" customWidth="1"/>
    <col min="11747" max="11747" width="17.6640625" style="2" customWidth="1"/>
    <col min="11748" max="11748" width="3.88671875" style="2" customWidth="1"/>
    <col min="11749" max="11749" width="12" style="2" customWidth="1"/>
    <col min="11750" max="11750" width="12.21875" style="2" customWidth="1"/>
    <col min="11751" max="11751" width="15.6640625" style="2" customWidth="1"/>
    <col min="11752" max="11752" width="12.21875" style="2" customWidth="1"/>
    <col min="11753" max="11753" width="11.33203125" style="2" customWidth="1"/>
    <col min="11754" max="11754" width="9.77734375" style="2" customWidth="1"/>
    <col min="11755" max="11998" width="9" style="2"/>
    <col min="11999" max="11999" width="20.44140625" style="2" customWidth="1"/>
    <col min="12000" max="12000" width="3.33203125" style="2" customWidth="1"/>
    <col min="12001" max="12001" width="12.44140625" style="2" customWidth="1"/>
    <col min="12002" max="12002" width="13.33203125" style="2" customWidth="1"/>
    <col min="12003" max="12003" width="17.6640625" style="2" customWidth="1"/>
    <col min="12004" max="12004" width="3.88671875" style="2" customWidth="1"/>
    <col min="12005" max="12005" width="12" style="2" customWidth="1"/>
    <col min="12006" max="12006" width="12.21875" style="2" customWidth="1"/>
    <col min="12007" max="12007" width="15.6640625" style="2" customWidth="1"/>
    <col min="12008" max="12008" width="12.21875" style="2" customWidth="1"/>
    <col min="12009" max="12009" width="11.33203125" style="2" customWidth="1"/>
    <col min="12010" max="12010" width="9.77734375" style="2" customWidth="1"/>
    <col min="12011" max="12254" width="9" style="2"/>
    <col min="12255" max="12255" width="20.44140625" style="2" customWidth="1"/>
    <col min="12256" max="12256" width="3.33203125" style="2" customWidth="1"/>
    <col min="12257" max="12257" width="12.44140625" style="2" customWidth="1"/>
    <col min="12258" max="12258" width="13.33203125" style="2" customWidth="1"/>
    <col min="12259" max="12259" width="17.6640625" style="2" customWidth="1"/>
    <col min="12260" max="12260" width="3.88671875" style="2" customWidth="1"/>
    <col min="12261" max="12261" width="12" style="2" customWidth="1"/>
    <col min="12262" max="12262" width="12.21875" style="2" customWidth="1"/>
    <col min="12263" max="12263" width="15.6640625" style="2" customWidth="1"/>
    <col min="12264" max="12264" width="12.21875" style="2" customWidth="1"/>
    <col min="12265" max="12265" width="11.33203125" style="2" customWidth="1"/>
    <col min="12266" max="12266" width="9.77734375" style="2" customWidth="1"/>
    <col min="12267" max="12510" width="9" style="2"/>
    <col min="12511" max="12511" width="20.44140625" style="2" customWidth="1"/>
    <col min="12512" max="12512" width="3.33203125" style="2" customWidth="1"/>
    <col min="12513" max="12513" width="12.44140625" style="2" customWidth="1"/>
    <col min="12514" max="12514" width="13.33203125" style="2" customWidth="1"/>
    <col min="12515" max="12515" width="17.6640625" style="2" customWidth="1"/>
    <col min="12516" max="12516" width="3.88671875" style="2" customWidth="1"/>
    <col min="12517" max="12517" width="12" style="2" customWidth="1"/>
    <col min="12518" max="12518" width="12.21875" style="2" customWidth="1"/>
    <col min="12519" max="12519" width="15.6640625" style="2" customWidth="1"/>
    <col min="12520" max="12520" width="12.21875" style="2" customWidth="1"/>
    <col min="12521" max="12521" width="11.33203125" style="2" customWidth="1"/>
    <col min="12522" max="12522" width="9.77734375" style="2" customWidth="1"/>
    <col min="12523" max="12766" width="9" style="2"/>
    <col min="12767" max="12767" width="20.44140625" style="2" customWidth="1"/>
    <col min="12768" max="12768" width="3.33203125" style="2" customWidth="1"/>
    <col min="12769" max="12769" width="12.44140625" style="2" customWidth="1"/>
    <col min="12770" max="12770" width="13.33203125" style="2" customWidth="1"/>
    <col min="12771" max="12771" width="17.6640625" style="2" customWidth="1"/>
    <col min="12772" max="12772" width="3.88671875" style="2" customWidth="1"/>
    <col min="12773" max="12773" width="12" style="2" customWidth="1"/>
    <col min="12774" max="12774" width="12.21875" style="2" customWidth="1"/>
    <col min="12775" max="12775" width="15.6640625" style="2" customWidth="1"/>
    <col min="12776" max="12776" width="12.21875" style="2" customWidth="1"/>
    <col min="12777" max="12777" width="11.33203125" style="2" customWidth="1"/>
    <col min="12778" max="12778" width="9.77734375" style="2" customWidth="1"/>
    <col min="12779" max="13022" width="9" style="2"/>
    <col min="13023" max="13023" width="20.44140625" style="2" customWidth="1"/>
    <col min="13024" max="13024" width="3.33203125" style="2" customWidth="1"/>
    <col min="13025" max="13025" width="12.44140625" style="2" customWidth="1"/>
    <col min="13026" max="13026" width="13.33203125" style="2" customWidth="1"/>
    <col min="13027" max="13027" width="17.6640625" style="2" customWidth="1"/>
    <col min="13028" max="13028" width="3.88671875" style="2" customWidth="1"/>
    <col min="13029" max="13029" width="12" style="2" customWidth="1"/>
    <col min="13030" max="13030" width="12.21875" style="2" customWidth="1"/>
    <col min="13031" max="13031" width="15.6640625" style="2" customWidth="1"/>
    <col min="13032" max="13032" width="12.21875" style="2" customWidth="1"/>
    <col min="13033" max="13033" width="11.33203125" style="2" customWidth="1"/>
    <col min="13034" max="13034" width="9.77734375" style="2" customWidth="1"/>
    <col min="13035" max="13278" width="9" style="2"/>
    <col min="13279" max="13279" width="20.44140625" style="2" customWidth="1"/>
    <col min="13280" max="13280" width="3.33203125" style="2" customWidth="1"/>
    <col min="13281" max="13281" width="12.44140625" style="2" customWidth="1"/>
    <col min="13282" max="13282" width="13.33203125" style="2" customWidth="1"/>
    <col min="13283" max="13283" width="17.6640625" style="2" customWidth="1"/>
    <col min="13284" max="13284" width="3.88671875" style="2" customWidth="1"/>
    <col min="13285" max="13285" width="12" style="2" customWidth="1"/>
    <col min="13286" max="13286" width="12.21875" style="2" customWidth="1"/>
    <col min="13287" max="13287" width="15.6640625" style="2" customWidth="1"/>
    <col min="13288" max="13288" width="12.21875" style="2" customWidth="1"/>
    <col min="13289" max="13289" width="11.33203125" style="2" customWidth="1"/>
    <col min="13290" max="13290" width="9.77734375" style="2" customWidth="1"/>
    <col min="13291" max="13534" width="9" style="2"/>
    <col min="13535" max="13535" width="20.44140625" style="2" customWidth="1"/>
    <col min="13536" max="13536" width="3.33203125" style="2" customWidth="1"/>
    <col min="13537" max="13537" width="12.44140625" style="2" customWidth="1"/>
    <col min="13538" max="13538" width="13.33203125" style="2" customWidth="1"/>
    <col min="13539" max="13539" width="17.6640625" style="2" customWidth="1"/>
    <col min="13540" max="13540" width="3.88671875" style="2" customWidth="1"/>
    <col min="13541" max="13541" width="12" style="2" customWidth="1"/>
    <col min="13542" max="13542" width="12.21875" style="2" customWidth="1"/>
    <col min="13543" max="13543" width="15.6640625" style="2" customWidth="1"/>
    <col min="13544" max="13544" width="12.21875" style="2" customWidth="1"/>
    <col min="13545" max="13545" width="11.33203125" style="2" customWidth="1"/>
    <col min="13546" max="13546" width="9.77734375" style="2" customWidth="1"/>
    <col min="13547" max="13790" width="9" style="2"/>
    <col min="13791" max="13791" width="20.44140625" style="2" customWidth="1"/>
    <col min="13792" max="13792" width="3.33203125" style="2" customWidth="1"/>
    <col min="13793" max="13793" width="12.44140625" style="2" customWidth="1"/>
    <col min="13794" max="13794" width="13.33203125" style="2" customWidth="1"/>
    <col min="13795" max="13795" width="17.6640625" style="2" customWidth="1"/>
    <col min="13796" max="13796" width="3.88671875" style="2" customWidth="1"/>
    <col min="13797" max="13797" width="12" style="2" customWidth="1"/>
    <col min="13798" max="13798" width="12.21875" style="2" customWidth="1"/>
    <col min="13799" max="13799" width="15.6640625" style="2" customWidth="1"/>
    <col min="13800" max="13800" width="12.21875" style="2" customWidth="1"/>
    <col min="13801" max="13801" width="11.33203125" style="2" customWidth="1"/>
    <col min="13802" max="13802" width="9.77734375" style="2" customWidth="1"/>
    <col min="13803" max="14046" width="9" style="2"/>
    <col min="14047" max="14047" width="20.44140625" style="2" customWidth="1"/>
    <col min="14048" max="14048" width="3.33203125" style="2" customWidth="1"/>
    <col min="14049" max="14049" width="12.44140625" style="2" customWidth="1"/>
    <col min="14050" max="14050" width="13.33203125" style="2" customWidth="1"/>
    <col min="14051" max="14051" width="17.6640625" style="2" customWidth="1"/>
    <col min="14052" max="14052" width="3.88671875" style="2" customWidth="1"/>
    <col min="14053" max="14053" width="12" style="2" customWidth="1"/>
    <col min="14054" max="14054" width="12.21875" style="2" customWidth="1"/>
    <col min="14055" max="14055" width="15.6640625" style="2" customWidth="1"/>
    <col min="14056" max="14056" width="12.21875" style="2" customWidth="1"/>
    <col min="14057" max="14057" width="11.33203125" style="2" customWidth="1"/>
    <col min="14058" max="14058" width="9.77734375" style="2" customWidth="1"/>
    <col min="14059" max="14302" width="9" style="2"/>
    <col min="14303" max="14303" width="20.44140625" style="2" customWidth="1"/>
    <col min="14304" max="14304" width="3.33203125" style="2" customWidth="1"/>
    <col min="14305" max="14305" width="12.44140625" style="2" customWidth="1"/>
    <col min="14306" max="14306" width="13.33203125" style="2" customWidth="1"/>
    <col min="14307" max="14307" width="17.6640625" style="2" customWidth="1"/>
    <col min="14308" max="14308" width="3.88671875" style="2" customWidth="1"/>
    <col min="14309" max="14309" width="12" style="2" customWidth="1"/>
    <col min="14310" max="14310" width="12.21875" style="2" customWidth="1"/>
    <col min="14311" max="14311" width="15.6640625" style="2" customWidth="1"/>
    <col min="14312" max="14312" width="12.21875" style="2" customWidth="1"/>
    <col min="14313" max="14313" width="11.33203125" style="2" customWidth="1"/>
    <col min="14314" max="14314" width="9.77734375" style="2" customWidth="1"/>
    <col min="14315" max="14558" width="9" style="2"/>
    <col min="14559" max="14559" width="20.44140625" style="2" customWidth="1"/>
    <col min="14560" max="14560" width="3.33203125" style="2" customWidth="1"/>
    <col min="14561" max="14561" width="12.44140625" style="2" customWidth="1"/>
    <col min="14562" max="14562" width="13.33203125" style="2" customWidth="1"/>
    <col min="14563" max="14563" width="17.6640625" style="2" customWidth="1"/>
    <col min="14564" max="14564" width="3.88671875" style="2" customWidth="1"/>
    <col min="14565" max="14565" width="12" style="2" customWidth="1"/>
    <col min="14566" max="14566" width="12.21875" style="2" customWidth="1"/>
    <col min="14567" max="14567" width="15.6640625" style="2" customWidth="1"/>
    <col min="14568" max="14568" width="12.21875" style="2" customWidth="1"/>
    <col min="14569" max="14569" width="11.33203125" style="2" customWidth="1"/>
    <col min="14570" max="14570" width="9.77734375" style="2" customWidth="1"/>
    <col min="14571" max="14814" width="9" style="2"/>
    <col min="14815" max="14815" width="20.44140625" style="2" customWidth="1"/>
    <col min="14816" max="14816" width="3.33203125" style="2" customWidth="1"/>
    <col min="14817" max="14817" width="12.44140625" style="2" customWidth="1"/>
    <col min="14818" max="14818" width="13.33203125" style="2" customWidth="1"/>
    <col min="14819" max="14819" width="17.6640625" style="2" customWidth="1"/>
    <col min="14820" max="14820" width="3.88671875" style="2" customWidth="1"/>
    <col min="14821" max="14821" width="12" style="2" customWidth="1"/>
    <col min="14822" max="14822" width="12.21875" style="2" customWidth="1"/>
    <col min="14823" max="14823" width="15.6640625" style="2" customWidth="1"/>
    <col min="14824" max="14824" width="12.21875" style="2" customWidth="1"/>
    <col min="14825" max="14825" width="11.33203125" style="2" customWidth="1"/>
    <col min="14826" max="14826" width="9.77734375" style="2" customWidth="1"/>
    <col min="14827" max="15070" width="9" style="2"/>
    <col min="15071" max="15071" width="20.44140625" style="2" customWidth="1"/>
    <col min="15072" max="15072" width="3.33203125" style="2" customWidth="1"/>
    <col min="15073" max="15073" width="12.44140625" style="2" customWidth="1"/>
    <col min="15074" max="15074" width="13.33203125" style="2" customWidth="1"/>
    <col min="15075" max="15075" width="17.6640625" style="2" customWidth="1"/>
    <col min="15076" max="15076" width="3.88671875" style="2" customWidth="1"/>
    <col min="15077" max="15077" width="12" style="2" customWidth="1"/>
    <col min="15078" max="15078" width="12.21875" style="2" customWidth="1"/>
    <col min="15079" max="15079" width="15.6640625" style="2" customWidth="1"/>
    <col min="15080" max="15080" width="12.21875" style="2" customWidth="1"/>
    <col min="15081" max="15081" width="11.33203125" style="2" customWidth="1"/>
    <col min="15082" max="15082" width="9.77734375" style="2" customWidth="1"/>
    <col min="15083" max="15326" width="9" style="2"/>
    <col min="15327" max="15327" width="20.44140625" style="2" customWidth="1"/>
    <col min="15328" max="15328" width="3.33203125" style="2" customWidth="1"/>
    <col min="15329" max="15329" width="12.44140625" style="2" customWidth="1"/>
    <col min="15330" max="15330" width="13.33203125" style="2" customWidth="1"/>
    <col min="15331" max="15331" width="17.6640625" style="2" customWidth="1"/>
    <col min="15332" max="15332" width="3.88671875" style="2" customWidth="1"/>
    <col min="15333" max="15333" width="12" style="2" customWidth="1"/>
    <col min="15334" max="15334" width="12.21875" style="2" customWidth="1"/>
    <col min="15335" max="15335" width="15.6640625" style="2" customWidth="1"/>
    <col min="15336" max="15336" width="12.21875" style="2" customWidth="1"/>
    <col min="15337" max="15337" width="11.33203125" style="2" customWidth="1"/>
    <col min="15338" max="15338" width="9.77734375" style="2" customWidth="1"/>
    <col min="15339" max="15582" width="9" style="2"/>
    <col min="15583" max="15583" width="20.44140625" style="2" customWidth="1"/>
    <col min="15584" max="15584" width="3.33203125" style="2" customWidth="1"/>
    <col min="15585" max="15585" width="12.44140625" style="2" customWidth="1"/>
    <col min="15586" max="15586" width="13.33203125" style="2" customWidth="1"/>
    <col min="15587" max="15587" width="17.6640625" style="2" customWidth="1"/>
    <col min="15588" max="15588" width="3.88671875" style="2" customWidth="1"/>
    <col min="15589" max="15589" width="12" style="2" customWidth="1"/>
    <col min="15590" max="15590" width="12.21875" style="2" customWidth="1"/>
    <col min="15591" max="15591" width="15.6640625" style="2" customWidth="1"/>
    <col min="15592" max="15592" width="12.21875" style="2" customWidth="1"/>
    <col min="15593" max="15593" width="11.33203125" style="2" customWidth="1"/>
    <col min="15594" max="15594" width="9.77734375" style="2" customWidth="1"/>
    <col min="15595" max="15838" width="9" style="2"/>
    <col min="15839" max="15839" width="20.44140625" style="2" customWidth="1"/>
    <col min="15840" max="15840" width="3.33203125" style="2" customWidth="1"/>
    <col min="15841" max="15841" width="12.44140625" style="2" customWidth="1"/>
    <col min="15842" max="15842" width="13.33203125" style="2" customWidth="1"/>
    <col min="15843" max="15843" width="17.6640625" style="2" customWidth="1"/>
    <col min="15844" max="15844" width="3.88671875" style="2" customWidth="1"/>
    <col min="15845" max="15845" width="12" style="2" customWidth="1"/>
    <col min="15846" max="15846" width="12.21875" style="2" customWidth="1"/>
    <col min="15847" max="15847" width="15.6640625" style="2" customWidth="1"/>
    <col min="15848" max="15848" width="12.21875" style="2" customWidth="1"/>
    <col min="15849" max="15849" width="11.33203125" style="2" customWidth="1"/>
    <col min="15850" max="15850" width="9.77734375" style="2" customWidth="1"/>
    <col min="15851" max="16094" width="9" style="2"/>
    <col min="16095" max="16095" width="20.44140625" style="2" customWidth="1"/>
    <col min="16096" max="16096" width="3.33203125" style="2" customWidth="1"/>
    <col min="16097" max="16097" width="12.44140625" style="2" customWidth="1"/>
    <col min="16098" max="16098" width="13.33203125" style="2" customWidth="1"/>
    <col min="16099" max="16099" width="17.6640625" style="2" customWidth="1"/>
    <col min="16100" max="16100" width="3.88671875" style="2" customWidth="1"/>
    <col min="16101" max="16101" width="12" style="2" customWidth="1"/>
    <col min="16102" max="16102" width="12.21875" style="2" customWidth="1"/>
    <col min="16103" max="16103" width="15.6640625" style="2" customWidth="1"/>
    <col min="16104" max="16104" width="12.21875" style="2" customWidth="1"/>
    <col min="16105" max="16105" width="11.33203125" style="2" customWidth="1"/>
    <col min="16106" max="16106" width="9.77734375" style="2" customWidth="1"/>
    <col min="16107" max="16382" width="9" style="2"/>
  </cols>
  <sheetData>
    <row r="1" spans="1:9" ht="24" customHeight="1">
      <c r="A1" s="65" t="s">
        <v>0</v>
      </c>
      <c r="B1" s="65"/>
      <c r="C1" s="76"/>
      <c r="D1" s="76"/>
      <c r="E1" s="65"/>
      <c r="F1" s="65"/>
      <c r="G1" s="65"/>
      <c r="H1" s="65"/>
    </row>
    <row r="2" spans="1:9" ht="10.5" customHeight="1">
      <c r="A2" s="66">
        <v>44104</v>
      </c>
      <c r="B2" s="66"/>
      <c r="C2" s="77"/>
      <c r="D2" s="77"/>
      <c r="E2" s="66"/>
      <c r="F2" s="66"/>
      <c r="G2" s="66"/>
      <c r="H2" s="66"/>
    </row>
    <row r="3" spans="1:9" ht="12.75" customHeight="1">
      <c r="A3" s="67" t="s">
        <v>1</v>
      </c>
      <c r="B3" s="67"/>
      <c r="C3" s="78"/>
      <c r="E3" s="5"/>
      <c r="G3" s="2" t="s">
        <v>2</v>
      </c>
    </row>
    <row r="4" spans="1:9" ht="24" customHeight="1">
      <c r="A4" s="6" t="s">
        <v>3</v>
      </c>
      <c r="B4" s="6" t="s">
        <v>4</v>
      </c>
      <c r="C4" s="7" t="s">
        <v>5</v>
      </c>
      <c r="D4" s="8" t="s">
        <v>6</v>
      </c>
      <c r="E4" s="6" t="s">
        <v>7</v>
      </c>
      <c r="F4" s="9" t="s">
        <v>4</v>
      </c>
      <c r="G4" s="6" t="s">
        <v>5</v>
      </c>
      <c r="H4" s="6" t="s">
        <v>6</v>
      </c>
    </row>
    <row r="5" spans="1:9" ht="24" customHeight="1">
      <c r="A5" s="10" t="s">
        <v>8</v>
      </c>
      <c r="B5" s="6" t="s">
        <v>9</v>
      </c>
      <c r="C5" s="11"/>
      <c r="D5" s="12"/>
      <c r="E5" s="13" t="s">
        <v>10</v>
      </c>
      <c r="F5" s="14"/>
      <c r="G5" s="21"/>
      <c r="H5" s="28"/>
    </row>
    <row r="6" spans="1:9" ht="24" customHeight="1">
      <c r="A6" s="6" t="s">
        <v>11</v>
      </c>
      <c r="B6" s="6">
        <v>1</v>
      </c>
      <c r="C6" s="33">
        <v>2836</v>
      </c>
      <c r="D6" s="33">
        <v>6385</v>
      </c>
      <c r="E6" s="15" t="s">
        <v>12</v>
      </c>
      <c r="F6" s="16">
        <v>31</v>
      </c>
      <c r="G6" s="33">
        <v>10000</v>
      </c>
      <c r="H6" s="33">
        <v>25300</v>
      </c>
    </row>
    <row r="7" spans="1:9" ht="24" customHeight="1">
      <c r="A7" s="6" t="s">
        <v>13</v>
      </c>
      <c r="B7" s="6">
        <v>2</v>
      </c>
      <c r="C7" s="33">
        <v>0</v>
      </c>
      <c r="D7" s="33">
        <v>0</v>
      </c>
      <c r="E7" s="13" t="s">
        <v>14</v>
      </c>
      <c r="F7" s="16">
        <v>32</v>
      </c>
      <c r="G7" s="33">
        <v>4500</v>
      </c>
      <c r="H7" s="33">
        <v>9544</v>
      </c>
    </row>
    <row r="8" spans="1:9" ht="24" customHeight="1">
      <c r="A8" s="6" t="s">
        <v>15</v>
      </c>
      <c r="B8" s="6">
        <v>3</v>
      </c>
      <c r="C8" s="33">
        <v>6608</v>
      </c>
      <c r="D8" s="33">
        <v>20134</v>
      </c>
      <c r="E8" s="15" t="s">
        <v>16</v>
      </c>
      <c r="F8" s="16">
        <v>33</v>
      </c>
      <c r="G8" s="33">
        <v>31440</v>
      </c>
      <c r="H8" s="33">
        <v>81800</v>
      </c>
    </row>
    <row r="9" spans="1:9" ht="24" customHeight="1">
      <c r="A9" s="6" t="s">
        <v>17</v>
      </c>
      <c r="B9" s="6">
        <v>4</v>
      </c>
      <c r="C9" s="33">
        <v>22810</v>
      </c>
      <c r="D9" s="33">
        <v>63996</v>
      </c>
      <c r="E9" s="15" t="s">
        <v>18</v>
      </c>
      <c r="F9" s="16">
        <v>34</v>
      </c>
      <c r="G9" s="33">
        <v>121</v>
      </c>
      <c r="H9" s="33">
        <v>0</v>
      </c>
    </row>
    <row r="10" spans="1:9" ht="24" customHeight="1">
      <c r="A10" s="6" t="s">
        <v>19</v>
      </c>
      <c r="B10" s="6">
        <v>5</v>
      </c>
      <c r="C10" s="33">
        <v>1426</v>
      </c>
      <c r="D10" s="33">
        <v>8354</v>
      </c>
      <c r="E10" s="15" t="s">
        <v>20</v>
      </c>
      <c r="F10" s="16">
        <v>35</v>
      </c>
      <c r="G10" s="33">
        <v>1989</v>
      </c>
      <c r="H10" s="33">
        <v>897</v>
      </c>
    </row>
    <row r="11" spans="1:9" ht="24" customHeight="1">
      <c r="A11" s="6" t="s">
        <v>21</v>
      </c>
      <c r="B11" s="6">
        <v>6</v>
      </c>
      <c r="C11" s="33">
        <v>0</v>
      </c>
      <c r="D11" s="33">
        <v>0</v>
      </c>
      <c r="E11" s="15" t="s">
        <v>22</v>
      </c>
      <c r="F11" s="16">
        <v>36</v>
      </c>
      <c r="G11" s="33">
        <v>-1389</v>
      </c>
      <c r="H11" s="33">
        <v>-380</v>
      </c>
    </row>
    <row r="12" spans="1:9" ht="24" customHeight="1">
      <c r="A12" s="6" t="s">
        <v>23</v>
      </c>
      <c r="B12" s="6">
        <v>7</v>
      </c>
      <c r="C12" s="33">
        <v>0</v>
      </c>
      <c r="D12" s="33">
        <v>0</v>
      </c>
      <c r="E12" s="17" t="s">
        <v>24</v>
      </c>
      <c r="F12" s="16">
        <v>37</v>
      </c>
      <c r="G12" s="33">
        <v>0</v>
      </c>
      <c r="H12" s="33">
        <v>0</v>
      </c>
    </row>
    <row r="13" spans="1:9" ht="24" customHeight="1">
      <c r="A13" s="6" t="s">
        <v>25</v>
      </c>
      <c r="B13" s="6">
        <v>8</v>
      </c>
      <c r="C13" s="33">
        <v>5876</v>
      </c>
      <c r="D13" s="33">
        <v>1857</v>
      </c>
      <c r="E13" s="15" t="s">
        <v>26</v>
      </c>
      <c r="F13" s="16">
        <v>38</v>
      </c>
      <c r="G13" s="33">
        <v>0</v>
      </c>
      <c r="H13" s="33">
        <v>0</v>
      </c>
      <c r="I13" s="2">
        <v>1000</v>
      </c>
    </row>
    <row r="14" spans="1:9" ht="24" customHeight="1">
      <c r="A14" s="10" t="s">
        <v>27</v>
      </c>
      <c r="B14" s="6">
        <v>9</v>
      </c>
      <c r="C14" s="33">
        <v>9797</v>
      </c>
      <c r="D14" s="33">
        <v>8331</v>
      </c>
      <c r="E14" s="15" t="s">
        <v>28</v>
      </c>
      <c r="F14" s="16">
        <v>39</v>
      </c>
      <c r="G14" s="33">
        <v>4302</v>
      </c>
      <c r="H14" s="33">
        <v>1599</v>
      </c>
    </row>
    <row r="15" spans="1:9" ht="24" customHeight="1">
      <c r="A15" s="6" t="s">
        <v>29</v>
      </c>
      <c r="B15" s="6">
        <v>10</v>
      </c>
      <c r="C15" s="33">
        <v>4899</v>
      </c>
      <c r="D15" s="33">
        <v>1625</v>
      </c>
      <c r="E15" s="15" t="s">
        <v>30</v>
      </c>
      <c r="F15" s="16">
        <v>40</v>
      </c>
      <c r="G15" s="33">
        <v>0</v>
      </c>
      <c r="H15" s="33">
        <v>0</v>
      </c>
    </row>
    <row r="16" spans="1:9" ht="24" customHeight="1">
      <c r="A16" s="18" t="s">
        <v>31</v>
      </c>
      <c r="B16" s="6">
        <v>11</v>
      </c>
      <c r="C16" s="33">
        <v>816</v>
      </c>
      <c r="D16" s="33">
        <v>1876</v>
      </c>
      <c r="E16" s="19" t="s">
        <v>32</v>
      </c>
      <c r="F16" s="16">
        <v>41</v>
      </c>
      <c r="G16" s="33">
        <v>50963</v>
      </c>
      <c r="H16" s="33">
        <v>118760</v>
      </c>
    </row>
    <row r="17" spans="1:9" ht="24" customHeight="1">
      <c r="A17" s="6" t="s">
        <v>33</v>
      </c>
      <c r="B17" s="6">
        <v>12</v>
      </c>
      <c r="C17" s="33">
        <v>2095</v>
      </c>
      <c r="D17" s="33">
        <v>2640</v>
      </c>
      <c r="E17" s="17" t="s">
        <v>34</v>
      </c>
      <c r="F17" s="14"/>
      <c r="G17" s="33">
        <v>0</v>
      </c>
      <c r="H17" s="33">
        <v>0</v>
      </c>
    </row>
    <row r="18" spans="1:9" ht="24" customHeight="1">
      <c r="A18" s="18" t="s">
        <v>35</v>
      </c>
      <c r="B18" s="6">
        <v>13</v>
      </c>
      <c r="C18" s="33">
        <v>1986</v>
      </c>
      <c r="D18" s="33">
        <v>2189</v>
      </c>
      <c r="E18" s="17" t="s">
        <v>36</v>
      </c>
      <c r="F18" s="16">
        <v>42</v>
      </c>
      <c r="G18" s="33">
        <v>12100</v>
      </c>
      <c r="H18" s="33">
        <v>12500</v>
      </c>
      <c r="I18" s="2">
        <f>C17+C18</f>
        <v>4081</v>
      </c>
    </row>
    <row r="19" spans="1:9" ht="24" customHeight="1">
      <c r="A19" s="6" t="s">
        <v>37</v>
      </c>
      <c r="B19" s="6">
        <v>14</v>
      </c>
      <c r="C19" s="33">
        <v>0</v>
      </c>
      <c r="D19" s="33">
        <v>0</v>
      </c>
      <c r="E19" s="17" t="s">
        <v>38</v>
      </c>
      <c r="F19" s="16">
        <v>43</v>
      </c>
      <c r="G19" s="33">
        <v>3887</v>
      </c>
      <c r="H19" s="33">
        <v>5637</v>
      </c>
    </row>
    <row r="20" spans="1:9" ht="24" customHeight="1">
      <c r="A20" s="20" t="s">
        <v>39</v>
      </c>
      <c r="B20" s="6">
        <v>15</v>
      </c>
      <c r="C20" s="33">
        <v>49354</v>
      </c>
      <c r="D20" s="33">
        <v>109057</v>
      </c>
      <c r="E20" s="17" t="s">
        <v>40</v>
      </c>
      <c r="F20" s="16">
        <v>44</v>
      </c>
      <c r="G20" s="33">
        <v>0</v>
      </c>
      <c r="H20" s="33">
        <v>0</v>
      </c>
    </row>
    <row r="21" spans="1:9" ht="24" customHeight="1">
      <c r="A21" s="6" t="s">
        <v>41</v>
      </c>
      <c r="B21" s="6" t="s">
        <v>9</v>
      </c>
      <c r="C21" s="33">
        <v>0</v>
      </c>
      <c r="D21" s="33">
        <v>0</v>
      </c>
      <c r="E21" s="17" t="s">
        <v>42</v>
      </c>
      <c r="F21" s="16">
        <v>45</v>
      </c>
      <c r="G21" s="33">
        <v>0</v>
      </c>
      <c r="H21" s="33">
        <v>0</v>
      </c>
    </row>
    <row r="22" spans="1:9" ht="24" customHeight="1">
      <c r="A22" s="6" t="s">
        <v>43</v>
      </c>
      <c r="B22" s="6">
        <v>16</v>
      </c>
      <c r="C22" s="33">
        <v>0</v>
      </c>
      <c r="D22" s="33">
        <v>0</v>
      </c>
      <c r="E22" s="19" t="s">
        <v>44</v>
      </c>
      <c r="F22" s="16">
        <v>46</v>
      </c>
      <c r="G22" s="33">
        <v>15987</v>
      </c>
      <c r="H22" s="33">
        <v>18137</v>
      </c>
    </row>
    <row r="23" spans="1:9" ht="24" customHeight="1">
      <c r="A23" s="6" t="s">
        <v>45</v>
      </c>
      <c r="B23" s="6">
        <v>17</v>
      </c>
      <c r="C23" s="33">
        <v>0</v>
      </c>
      <c r="D23" s="33">
        <v>0</v>
      </c>
      <c r="E23" s="19" t="s">
        <v>46</v>
      </c>
      <c r="F23" s="16">
        <v>47</v>
      </c>
      <c r="G23" s="33">
        <v>66950</v>
      </c>
      <c r="H23" s="33">
        <v>136896</v>
      </c>
    </row>
    <row r="24" spans="1:9" ht="24" customHeight="1">
      <c r="A24" s="6" t="s">
        <v>47</v>
      </c>
      <c r="B24" s="6">
        <v>18</v>
      </c>
      <c r="C24" s="33">
        <v>66883</v>
      </c>
      <c r="D24" s="33">
        <v>58133</v>
      </c>
      <c r="E24" s="21"/>
      <c r="F24" s="14"/>
      <c r="G24" s="33">
        <v>0</v>
      </c>
      <c r="H24" s="33">
        <v>0</v>
      </c>
    </row>
    <row r="25" spans="1:9" ht="24" customHeight="1">
      <c r="A25" s="6" t="s">
        <v>48</v>
      </c>
      <c r="B25" s="6">
        <v>19</v>
      </c>
      <c r="C25" s="33">
        <v>28256</v>
      </c>
      <c r="D25" s="33">
        <v>22554</v>
      </c>
      <c r="E25" s="21"/>
      <c r="F25" s="14"/>
      <c r="G25" s="33">
        <v>0</v>
      </c>
      <c r="H25" s="33">
        <v>0</v>
      </c>
    </row>
    <row r="26" spans="1:9" ht="24" customHeight="1">
      <c r="A26" s="6" t="s">
        <v>49</v>
      </c>
      <c r="B26" s="6">
        <v>20</v>
      </c>
      <c r="C26" s="33">
        <v>39</v>
      </c>
      <c r="D26" s="33">
        <v>35579</v>
      </c>
      <c r="E26" s="21"/>
      <c r="F26" s="14"/>
      <c r="G26" s="33">
        <v>0</v>
      </c>
      <c r="H26" s="33">
        <v>0</v>
      </c>
    </row>
    <row r="27" spans="1:9" ht="24" customHeight="1">
      <c r="A27" s="6" t="s">
        <v>50</v>
      </c>
      <c r="B27" s="6">
        <v>21</v>
      </c>
      <c r="C27" s="33">
        <v>320</v>
      </c>
      <c r="D27" s="33">
        <v>4967</v>
      </c>
      <c r="E27" s="21"/>
      <c r="F27" s="14"/>
      <c r="G27" s="33">
        <v>0</v>
      </c>
      <c r="H27" s="33">
        <v>0</v>
      </c>
      <c r="I27" s="27"/>
    </row>
    <row r="28" spans="1:9" ht="24" customHeight="1">
      <c r="A28" s="6" t="s">
        <v>51</v>
      </c>
      <c r="B28" s="6">
        <v>22</v>
      </c>
      <c r="C28" s="33">
        <v>0</v>
      </c>
      <c r="D28" s="33">
        <v>0</v>
      </c>
      <c r="E28" s="21"/>
      <c r="F28" s="14"/>
      <c r="G28" s="33">
        <v>0</v>
      </c>
      <c r="H28" s="33">
        <v>0</v>
      </c>
    </row>
    <row r="29" spans="1:9" ht="24" customHeight="1">
      <c r="A29" s="6" t="s">
        <v>52</v>
      </c>
      <c r="B29" s="6">
        <v>23</v>
      </c>
      <c r="C29" s="33">
        <v>0</v>
      </c>
      <c r="D29" s="33">
        <v>0</v>
      </c>
      <c r="E29" s="21"/>
      <c r="F29" s="14"/>
      <c r="G29" s="33">
        <v>0</v>
      </c>
      <c r="H29" s="33">
        <v>0</v>
      </c>
    </row>
    <row r="30" spans="1:9" ht="24" customHeight="1">
      <c r="A30" s="6" t="s">
        <v>53</v>
      </c>
      <c r="B30" s="6">
        <v>24</v>
      </c>
      <c r="C30" s="33">
        <v>0</v>
      </c>
      <c r="D30" s="33">
        <v>0</v>
      </c>
      <c r="E30" s="22" t="s">
        <v>54</v>
      </c>
      <c r="F30" s="14"/>
      <c r="G30" s="33">
        <v>0</v>
      </c>
      <c r="H30" s="33">
        <v>0</v>
      </c>
    </row>
    <row r="31" spans="1:9" ht="24" customHeight="1">
      <c r="A31" s="6" t="s">
        <v>55</v>
      </c>
      <c r="B31" s="6">
        <v>25</v>
      </c>
      <c r="C31" s="33">
        <v>428</v>
      </c>
      <c r="D31" s="33">
        <v>0</v>
      </c>
      <c r="E31" s="15" t="s">
        <v>56</v>
      </c>
      <c r="F31" s="16">
        <v>48</v>
      </c>
      <c r="G31" s="33">
        <v>56000</v>
      </c>
      <c r="H31" s="33">
        <v>26000</v>
      </c>
    </row>
    <row r="32" spans="1:9" ht="19.5" customHeight="1">
      <c r="A32" s="6" t="s">
        <v>57</v>
      </c>
      <c r="B32" s="6">
        <v>26</v>
      </c>
      <c r="C32" s="33">
        <v>0</v>
      </c>
      <c r="D32" s="33">
        <v>0</v>
      </c>
      <c r="E32" s="15" t="s">
        <v>58</v>
      </c>
      <c r="F32" s="16">
        <v>49</v>
      </c>
      <c r="G32" s="33">
        <v>0</v>
      </c>
      <c r="H32" s="33">
        <v>0</v>
      </c>
    </row>
    <row r="33" spans="1:9" ht="21" customHeight="1">
      <c r="A33" s="6" t="s">
        <v>59</v>
      </c>
      <c r="B33" s="6">
        <v>27</v>
      </c>
      <c r="C33" s="33">
        <v>458</v>
      </c>
      <c r="D33" s="33">
        <v>834</v>
      </c>
      <c r="E33" s="15" t="s">
        <v>60</v>
      </c>
      <c r="F33" s="16">
        <v>50</v>
      </c>
      <c r="G33" s="33">
        <v>521</v>
      </c>
      <c r="H33" s="33">
        <v>521</v>
      </c>
    </row>
    <row r="34" spans="1:9" ht="24" customHeight="1">
      <c r="A34" s="6" t="s">
        <v>61</v>
      </c>
      <c r="B34" s="6">
        <v>28</v>
      </c>
      <c r="C34" s="33">
        <v>0</v>
      </c>
      <c r="D34" s="33">
        <v>0</v>
      </c>
      <c r="E34" s="15" t="s">
        <v>62</v>
      </c>
      <c r="F34" s="16">
        <v>51</v>
      </c>
      <c r="G34" s="33">
        <v>-34285</v>
      </c>
      <c r="H34" s="33">
        <v>-12981</v>
      </c>
      <c r="I34" s="2">
        <f>G34-H34</f>
        <v>-21304</v>
      </c>
    </row>
    <row r="35" spans="1:9" ht="24" customHeight="1">
      <c r="A35" s="20" t="s">
        <v>63</v>
      </c>
      <c r="B35" s="6">
        <v>29</v>
      </c>
      <c r="C35" s="33">
        <v>39833</v>
      </c>
      <c r="D35" s="33">
        <v>41380</v>
      </c>
      <c r="E35" s="23" t="s">
        <v>64</v>
      </c>
      <c r="F35" s="16">
        <v>52</v>
      </c>
      <c r="G35" s="33">
        <v>22237</v>
      </c>
      <c r="H35" s="33">
        <v>13540</v>
      </c>
      <c r="I35" s="27"/>
    </row>
    <row r="36" spans="1:9" ht="24" customHeight="1">
      <c r="A36" s="20" t="s">
        <v>65</v>
      </c>
      <c r="B36" s="6">
        <v>30</v>
      </c>
      <c r="C36" s="33">
        <v>89187</v>
      </c>
      <c r="D36" s="33">
        <v>150437</v>
      </c>
      <c r="E36" s="23" t="s">
        <v>66</v>
      </c>
      <c r="F36" s="16">
        <v>53</v>
      </c>
      <c r="G36" s="33">
        <v>89187</v>
      </c>
      <c r="H36" s="33">
        <v>150437</v>
      </c>
    </row>
    <row r="37" spans="1:9" s="1" customFormat="1" ht="24" customHeight="1">
      <c r="A37" s="68" t="s">
        <v>67</v>
      </c>
      <c r="B37" s="68"/>
      <c r="C37" s="79"/>
      <c r="D37" s="79"/>
      <c r="E37" s="68"/>
      <c r="F37" s="68"/>
      <c r="G37" s="68"/>
      <c r="H37" s="68"/>
    </row>
    <row r="39" spans="1:9">
      <c r="H39" s="27"/>
    </row>
    <row r="40" spans="1:9">
      <c r="E40" s="26"/>
      <c r="G40" s="27"/>
      <c r="H40" s="29"/>
    </row>
    <row r="41" spans="1:9">
      <c r="H41" s="30"/>
    </row>
    <row r="42" spans="1:9">
      <c r="G42" s="27"/>
      <c r="H42" s="31"/>
      <c r="I42" s="2">
        <f>I34-利润表!C37</f>
        <v>1547142.6</v>
      </c>
    </row>
    <row r="43" spans="1:9">
      <c r="G43" s="27"/>
      <c r="H43" s="30"/>
    </row>
    <row r="44" spans="1:9">
      <c r="H44" s="30"/>
    </row>
    <row r="45" spans="1:9">
      <c r="G45" s="26"/>
      <c r="H45" s="29"/>
    </row>
    <row r="46" spans="1:9">
      <c r="E46" s="27"/>
      <c r="G46" s="27"/>
      <c r="H46" s="27"/>
    </row>
    <row r="47" spans="1:9">
      <c r="G47" s="27"/>
    </row>
    <row r="48" spans="1:9">
      <c r="H48" s="27"/>
    </row>
    <row r="49" spans="7:8">
      <c r="G49" s="27"/>
      <c r="H49" s="27"/>
    </row>
    <row r="50" spans="7:8">
      <c r="G50" s="26"/>
    </row>
    <row r="56" spans="7:8">
      <c r="H56" s="32"/>
    </row>
    <row r="63" spans="7:8">
      <c r="G63" s="2">
        <f>-12980906.12</f>
        <v>-12980906.119999999</v>
      </c>
      <c r="H63" s="3">
        <v>-12173387</v>
      </c>
    </row>
    <row r="66" spans="8:8">
      <c r="H66" s="2">
        <f>G63+H63</f>
        <v>-25154293.120000001</v>
      </c>
    </row>
  </sheetData>
  <mergeCells count="4">
    <mergeCell ref="A1:H1"/>
    <mergeCell ref="A2:H2"/>
    <mergeCell ref="A3:C3"/>
    <mergeCell ref="A37:H37"/>
  </mergeCells>
  <phoneticPr fontId="13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6"/>
  <sheetViews>
    <sheetView topLeftCell="A16" workbookViewId="0">
      <selection activeCell="C31" sqref="C31"/>
    </sheetView>
  </sheetViews>
  <sheetFormatPr defaultColWidth="9" defaultRowHeight="14.4"/>
  <cols>
    <col min="1" max="1" width="34.88671875" customWidth="1"/>
    <col min="2" max="2" width="5.109375" customWidth="1"/>
    <col min="3" max="4" width="12.6640625" customWidth="1"/>
    <col min="5" max="5" width="42.44140625" customWidth="1"/>
    <col min="6" max="6" width="5.109375" customWidth="1"/>
    <col min="7" max="9" width="13.77734375" customWidth="1"/>
  </cols>
  <sheetData>
    <row r="1" spans="1:8">
      <c r="A1" t="s">
        <v>0</v>
      </c>
    </row>
    <row r="2" spans="1:8">
      <c r="A2">
        <v>44104</v>
      </c>
    </row>
    <row r="3" spans="1:8">
      <c r="A3" t="s">
        <v>1</v>
      </c>
      <c r="G3" t="s">
        <v>2</v>
      </c>
    </row>
    <row r="4" spans="1:8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4</v>
      </c>
      <c r="G4" t="s">
        <v>5</v>
      </c>
      <c r="H4" t="s">
        <v>6</v>
      </c>
    </row>
    <row r="5" spans="1:8">
      <c r="A5" t="s">
        <v>8</v>
      </c>
      <c r="B5" t="s">
        <v>9</v>
      </c>
      <c r="E5" t="s">
        <v>10</v>
      </c>
    </row>
    <row r="6" spans="1:8">
      <c r="A6" t="s">
        <v>11</v>
      </c>
      <c r="B6">
        <v>1</v>
      </c>
      <c r="C6">
        <v>2835971.47</v>
      </c>
      <c r="D6">
        <v>6384723.46</v>
      </c>
      <c r="E6" t="s">
        <v>12</v>
      </c>
      <c r="F6">
        <v>31</v>
      </c>
      <c r="G6">
        <v>10000000</v>
      </c>
      <c r="H6">
        <v>25300000</v>
      </c>
    </row>
    <row r="7" spans="1:8">
      <c r="A7" t="s">
        <v>13</v>
      </c>
      <c r="B7">
        <v>2</v>
      </c>
      <c r="D7">
        <v>0</v>
      </c>
      <c r="E7" t="s">
        <v>14</v>
      </c>
      <c r="F7">
        <v>32</v>
      </c>
      <c r="G7">
        <v>4500000</v>
      </c>
      <c r="H7">
        <v>9543820.3000000007</v>
      </c>
    </row>
    <row r="8" spans="1:8">
      <c r="A8" t="s">
        <v>15</v>
      </c>
      <c r="B8">
        <v>3</v>
      </c>
      <c r="C8">
        <v>6607738.9800000004</v>
      </c>
      <c r="D8">
        <v>20134415.350000001</v>
      </c>
      <c r="E8" t="s">
        <v>16</v>
      </c>
      <c r="F8">
        <v>33</v>
      </c>
      <c r="G8">
        <v>31440206.170000002</v>
      </c>
      <c r="H8">
        <v>81799652.739999995</v>
      </c>
    </row>
    <row r="9" spans="1:8">
      <c r="A9" t="s">
        <v>17</v>
      </c>
      <c r="B9">
        <v>4</v>
      </c>
      <c r="C9">
        <v>22810432.370000001</v>
      </c>
      <c r="D9">
        <v>63996025.039999999</v>
      </c>
      <c r="E9" t="s">
        <v>18</v>
      </c>
      <c r="F9">
        <v>34</v>
      </c>
      <c r="G9">
        <v>121023</v>
      </c>
      <c r="H9">
        <v>0</v>
      </c>
    </row>
    <row r="10" spans="1:8">
      <c r="A10" t="s">
        <v>19</v>
      </c>
      <c r="B10">
        <v>5</v>
      </c>
      <c r="C10">
        <v>1426465.28</v>
      </c>
      <c r="D10">
        <v>8353563.9500000002</v>
      </c>
      <c r="E10" t="s">
        <v>20</v>
      </c>
      <c r="F10">
        <v>35</v>
      </c>
      <c r="G10">
        <v>1988708.28</v>
      </c>
      <c r="H10">
        <v>897167.4</v>
      </c>
    </row>
    <row r="11" spans="1:8">
      <c r="A11" t="s">
        <v>21</v>
      </c>
      <c r="B11">
        <v>6</v>
      </c>
      <c r="D11">
        <v>0</v>
      </c>
      <c r="E11" t="s">
        <v>22</v>
      </c>
      <c r="F11">
        <v>36</v>
      </c>
      <c r="G11">
        <v>-1388756.95</v>
      </c>
      <c r="H11">
        <v>-380267.03</v>
      </c>
    </row>
    <row r="12" spans="1:8">
      <c r="A12" t="s">
        <v>23</v>
      </c>
      <c r="B12">
        <v>7</v>
      </c>
      <c r="D12">
        <v>0</v>
      </c>
      <c r="E12" t="s">
        <v>24</v>
      </c>
      <c r="F12">
        <v>37</v>
      </c>
      <c r="H12">
        <v>0</v>
      </c>
    </row>
    <row r="13" spans="1:8">
      <c r="A13" t="s">
        <v>25</v>
      </c>
      <c r="B13">
        <v>8</v>
      </c>
      <c r="C13">
        <v>5875972.2199999997</v>
      </c>
      <c r="D13">
        <v>1857270.35</v>
      </c>
      <c r="E13" t="s">
        <v>26</v>
      </c>
      <c r="F13">
        <v>38</v>
      </c>
      <c r="H13">
        <v>0</v>
      </c>
    </row>
    <row r="14" spans="1:8">
      <c r="A14" t="s">
        <v>27</v>
      </c>
      <c r="B14">
        <v>9</v>
      </c>
      <c r="C14">
        <v>9797372.6999999993</v>
      </c>
      <c r="D14">
        <v>8330783.1699999999</v>
      </c>
      <c r="E14" t="s">
        <v>28</v>
      </c>
      <c r="F14">
        <v>39</v>
      </c>
      <c r="G14">
        <v>4301893.79</v>
      </c>
      <c r="H14">
        <v>1599192.17</v>
      </c>
    </row>
    <row r="15" spans="1:8">
      <c r="A15" t="s">
        <v>29</v>
      </c>
      <c r="B15">
        <v>10</v>
      </c>
      <c r="C15">
        <v>4899275.75</v>
      </c>
      <c r="D15">
        <v>1625400.17</v>
      </c>
      <c r="E15" t="s">
        <v>30</v>
      </c>
      <c r="F15">
        <v>40</v>
      </c>
    </row>
    <row r="16" spans="1:8">
      <c r="A16" t="s">
        <v>31</v>
      </c>
      <c r="B16">
        <v>11</v>
      </c>
      <c r="C16">
        <v>816456.87</v>
      </c>
      <c r="D16">
        <v>1876071.85</v>
      </c>
      <c r="E16" t="s">
        <v>32</v>
      </c>
      <c r="F16">
        <v>41</v>
      </c>
      <c r="G16">
        <v>50963074.289999999</v>
      </c>
      <c r="H16">
        <v>118759565.58</v>
      </c>
    </row>
    <row r="17" spans="1:8">
      <c r="A17" t="s">
        <v>33</v>
      </c>
      <c r="B17">
        <v>12</v>
      </c>
      <c r="C17">
        <v>2095193.99</v>
      </c>
      <c r="D17">
        <v>2640435.0299999998</v>
      </c>
      <c r="E17" t="s">
        <v>34</v>
      </c>
    </row>
    <row r="18" spans="1:8">
      <c r="A18" t="s">
        <v>35</v>
      </c>
      <c r="B18">
        <v>13</v>
      </c>
      <c r="C18">
        <v>1986446.09</v>
      </c>
      <c r="D18">
        <v>2188876.12</v>
      </c>
      <c r="E18" t="s">
        <v>36</v>
      </c>
      <c r="F18">
        <v>42</v>
      </c>
      <c r="G18">
        <v>12100000</v>
      </c>
      <c r="H18">
        <v>12500000</v>
      </c>
    </row>
    <row r="19" spans="1:8">
      <c r="A19" t="s">
        <v>37</v>
      </c>
      <c r="B19">
        <v>14</v>
      </c>
      <c r="E19" t="s">
        <v>38</v>
      </c>
      <c r="F19">
        <v>43</v>
      </c>
      <c r="G19">
        <v>3887404.8</v>
      </c>
      <c r="H19">
        <v>5636736.96</v>
      </c>
    </row>
    <row r="20" spans="1:8">
      <c r="A20" t="s">
        <v>39</v>
      </c>
      <c r="B20">
        <v>15</v>
      </c>
      <c r="C20">
        <v>49353953.020000003</v>
      </c>
      <c r="D20">
        <v>109056781.31999999</v>
      </c>
      <c r="E20" t="s">
        <v>40</v>
      </c>
      <c r="F20">
        <v>44</v>
      </c>
      <c r="H20">
        <v>0</v>
      </c>
    </row>
    <row r="21" spans="1:8">
      <c r="A21" t="s">
        <v>41</v>
      </c>
      <c r="B21" t="s">
        <v>9</v>
      </c>
      <c r="E21" t="s">
        <v>42</v>
      </c>
      <c r="F21">
        <v>45</v>
      </c>
    </row>
    <row r="22" spans="1:8">
      <c r="A22" t="s">
        <v>43</v>
      </c>
      <c r="B22">
        <v>16</v>
      </c>
      <c r="D22">
        <v>0</v>
      </c>
      <c r="E22" t="s">
        <v>44</v>
      </c>
      <c r="F22">
        <v>46</v>
      </c>
      <c r="G22">
        <v>15987404.800000001</v>
      </c>
      <c r="H22">
        <v>18136736.960000001</v>
      </c>
    </row>
    <row r="23" spans="1:8">
      <c r="A23" t="s">
        <v>45</v>
      </c>
      <c r="B23">
        <v>17</v>
      </c>
      <c r="D23">
        <v>0</v>
      </c>
      <c r="E23" t="s">
        <v>46</v>
      </c>
      <c r="F23">
        <v>47</v>
      </c>
      <c r="G23">
        <v>66950479.090000004</v>
      </c>
      <c r="H23">
        <v>136896302.53999999</v>
      </c>
    </row>
    <row r="24" spans="1:8">
      <c r="A24" t="s">
        <v>47</v>
      </c>
      <c r="B24">
        <v>18</v>
      </c>
      <c r="C24">
        <v>66883255.25</v>
      </c>
      <c r="D24">
        <v>58132792.299999997</v>
      </c>
    </row>
    <row r="25" spans="1:8">
      <c r="A25" t="s">
        <v>48</v>
      </c>
      <c r="B25">
        <v>19</v>
      </c>
      <c r="C25">
        <v>28256271.670000002</v>
      </c>
      <c r="D25">
        <v>22553699.809999999</v>
      </c>
    </row>
    <row r="26" spans="1:8">
      <c r="A26" t="s">
        <v>49</v>
      </c>
      <c r="B26">
        <v>20</v>
      </c>
      <c r="C26">
        <v>38626983.579999998</v>
      </c>
      <c r="D26">
        <v>35579092.490000002</v>
      </c>
    </row>
    <row r="27" spans="1:8">
      <c r="A27" t="s">
        <v>50</v>
      </c>
      <c r="B27">
        <v>21</v>
      </c>
      <c r="C27">
        <v>320000</v>
      </c>
      <c r="D27">
        <v>4966767.28</v>
      </c>
    </row>
    <row r="28" spans="1:8">
      <c r="A28" t="s">
        <v>51</v>
      </c>
      <c r="B28">
        <v>22</v>
      </c>
      <c r="D28">
        <v>0</v>
      </c>
    </row>
    <row r="29" spans="1:8">
      <c r="A29" t="s">
        <v>52</v>
      </c>
      <c r="B29">
        <v>23</v>
      </c>
      <c r="D29">
        <v>0</v>
      </c>
    </row>
    <row r="30" spans="1:8">
      <c r="A30" t="s">
        <v>53</v>
      </c>
      <c r="B30">
        <v>24</v>
      </c>
      <c r="D30">
        <v>0</v>
      </c>
      <c r="E30" t="s">
        <v>54</v>
      </c>
    </row>
    <row r="31" spans="1:8">
      <c r="A31" t="s">
        <v>55</v>
      </c>
      <c r="B31">
        <v>25</v>
      </c>
      <c r="C31">
        <v>428340.03</v>
      </c>
      <c r="D31">
        <v>0</v>
      </c>
      <c r="E31" t="s">
        <v>56</v>
      </c>
      <c r="F31">
        <v>48</v>
      </c>
      <c r="G31">
        <v>56000000</v>
      </c>
      <c r="H31">
        <v>26000000</v>
      </c>
    </row>
    <row r="32" spans="1:8">
      <c r="A32" t="s">
        <v>57</v>
      </c>
      <c r="B32">
        <v>26</v>
      </c>
      <c r="D32">
        <v>0</v>
      </c>
      <c r="E32" t="s">
        <v>58</v>
      </c>
      <c r="F32">
        <v>49</v>
      </c>
      <c r="H32">
        <v>0</v>
      </c>
    </row>
    <row r="33" spans="1:9">
      <c r="A33" t="s">
        <v>59</v>
      </c>
      <c r="B33">
        <v>27</v>
      </c>
      <c r="C33">
        <v>458023.18</v>
      </c>
      <c r="D33">
        <v>834130.91</v>
      </c>
      <c r="E33" t="s">
        <v>60</v>
      </c>
      <c r="F33">
        <v>50</v>
      </c>
      <c r="G33">
        <v>521375.58</v>
      </c>
      <c r="H33">
        <v>521375.58</v>
      </c>
    </row>
    <row r="34" spans="1:9">
      <c r="A34" t="s">
        <v>61</v>
      </c>
      <c r="B34">
        <v>28</v>
      </c>
      <c r="E34" t="s">
        <v>62</v>
      </c>
      <c r="F34">
        <v>51</v>
      </c>
      <c r="G34">
        <v>-34284554.859999999</v>
      </c>
      <c r="H34">
        <v>-12980906.119999999</v>
      </c>
      <c r="I34">
        <v>-21303648.739999998</v>
      </c>
    </row>
    <row r="35" spans="1:9">
      <c r="A35" t="s">
        <v>63</v>
      </c>
      <c r="B35">
        <v>29</v>
      </c>
      <c r="C35">
        <v>39833346.789999999</v>
      </c>
      <c r="D35">
        <v>41379990.68</v>
      </c>
      <c r="E35" t="s">
        <v>64</v>
      </c>
      <c r="F35">
        <v>52</v>
      </c>
      <c r="G35">
        <v>22236820.719999999</v>
      </c>
      <c r="H35">
        <v>13540469.460000001</v>
      </c>
    </row>
    <row r="36" spans="1:9">
      <c r="A36" t="s">
        <v>65</v>
      </c>
      <c r="B36">
        <v>30</v>
      </c>
      <c r="C36">
        <v>89187299.810000002</v>
      </c>
      <c r="D36">
        <v>150436772</v>
      </c>
      <c r="E36" t="s">
        <v>66</v>
      </c>
      <c r="F36">
        <v>53</v>
      </c>
      <c r="G36">
        <v>89187299.810000002</v>
      </c>
      <c r="H36">
        <v>150436772</v>
      </c>
    </row>
    <row r="37" spans="1:9">
      <c r="A37" t="s">
        <v>67</v>
      </c>
    </row>
    <row r="42" spans="1:9">
      <c r="I42">
        <v>0</v>
      </c>
    </row>
    <row r="43" spans="1:9">
      <c r="D43">
        <v>8918.73</v>
      </c>
    </row>
    <row r="63" spans="7:8">
      <c r="G63">
        <v>-12980906.119999999</v>
      </c>
      <c r="H63">
        <v>-12173387</v>
      </c>
    </row>
    <row r="66" spans="8:8">
      <c r="H66">
        <v>-25154293.120000001</v>
      </c>
    </row>
  </sheetData>
  <phoneticPr fontId="13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L66"/>
  <sheetViews>
    <sheetView workbookViewId="0">
      <selection sqref="A1:XFD1048576"/>
    </sheetView>
  </sheetViews>
  <sheetFormatPr defaultColWidth="9" defaultRowHeight="10.8"/>
  <cols>
    <col min="1" max="1" width="19.88671875" style="2" customWidth="1"/>
    <col min="2" max="2" width="5.33203125" style="2" customWidth="1"/>
    <col min="3" max="6" width="16.44140625" style="3" customWidth="1"/>
    <col min="7" max="7" width="27.21875" style="2" customWidth="1"/>
    <col min="8" max="8" width="4.88671875" style="4" customWidth="1"/>
    <col min="9" max="9" width="16.44140625" style="2" customWidth="1"/>
    <col min="10" max="10" width="16.21875" style="2" customWidth="1"/>
    <col min="11" max="11" width="13" style="2" customWidth="1"/>
    <col min="12" max="12" width="9.6640625" style="2"/>
    <col min="13" max="226" width="9" style="2"/>
    <col min="227" max="227" width="20.44140625" style="2" customWidth="1"/>
    <col min="228" max="228" width="3.33203125" style="2" customWidth="1"/>
    <col min="229" max="229" width="12.44140625" style="2" customWidth="1"/>
    <col min="230" max="230" width="13.33203125" style="2" customWidth="1"/>
    <col min="231" max="231" width="17.6640625" style="2" customWidth="1"/>
    <col min="232" max="232" width="3.88671875" style="2" customWidth="1"/>
    <col min="233" max="233" width="12" style="2" customWidth="1"/>
    <col min="234" max="234" width="12.21875" style="2" customWidth="1"/>
    <col min="235" max="235" width="15.6640625" style="2" customWidth="1"/>
    <col min="236" max="236" width="12.21875" style="2" customWidth="1"/>
    <col min="237" max="237" width="11.33203125" style="2" customWidth="1"/>
    <col min="238" max="238" width="9.77734375" style="2" customWidth="1"/>
    <col min="239" max="482" width="9" style="2"/>
    <col min="483" max="483" width="20.44140625" style="2" customWidth="1"/>
    <col min="484" max="484" width="3.33203125" style="2" customWidth="1"/>
    <col min="485" max="485" width="12.44140625" style="2" customWidth="1"/>
    <col min="486" max="486" width="13.33203125" style="2" customWidth="1"/>
    <col min="487" max="487" width="17.6640625" style="2" customWidth="1"/>
    <col min="488" max="488" width="3.88671875" style="2" customWidth="1"/>
    <col min="489" max="489" width="12" style="2" customWidth="1"/>
    <col min="490" max="490" width="12.21875" style="2" customWidth="1"/>
    <col min="491" max="491" width="15.6640625" style="2" customWidth="1"/>
    <col min="492" max="492" width="12.21875" style="2" customWidth="1"/>
    <col min="493" max="493" width="11.33203125" style="2" customWidth="1"/>
    <col min="494" max="494" width="9.77734375" style="2" customWidth="1"/>
    <col min="495" max="738" width="9" style="2"/>
    <col min="739" max="739" width="20.44140625" style="2" customWidth="1"/>
    <col min="740" max="740" width="3.33203125" style="2" customWidth="1"/>
    <col min="741" max="741" width="12.44140625" style="2" customWidth="1"/>
    <col min="742" max="742" width="13.33203125" style="2" customWidth="1"/>
    <col min="743" max="743" width="17.6640625" style="2" customWidth="1"/>
    <col min="744" max="744" width="3.88671875" style="2" customWidth="1"/>
    <col min="745" max="745" width="12" style="2" customWidth="1"/>
    <col min="746" max="746" width="12.21875" style="2" customWidth="1"/>
    <col min="747" max="747" width="15.6640625" style="2" customWidth="1"/>
    <col min="748" max="748" width="12.21875" style="2" customWidth="1"/>
    <col min="749" max="749" width="11.33203125" style="2" customWidth="1"/>
    <col min="750" max="750" width="9.77734375" style="2" customWidth="1"/>
    <col min="751" max="994" width="9" style="2"/>
    <col min="995" max="995" width="20.44140625" style="2" customWidth="1"/>
    <col min="996" max="996" width="3.33203125" style="2" customWidth="1"/>
    <col min="997" max="997" width="12.44140625" style="2" customWidth="1"/>
    <col min="998" max="998" width="13.33203125" style="2" customWidth="1"/>
    <col min="999" max="999" width="17.6640625" style="2" customWidth="1"/>
    <col min="1000" max="1000" width="3.88671875" style="2" customWidth="1"/>
    <col min="1001" max="1001" width="12" style="2" customWidth="1"/>
    <col min="1002" max="1002" width="12.21875" style="2" customWidth="1"/>
    <col min="1003" max="1003" width="15.6640625" style="2" customWidth="1"/>
    <col min="1004" max="1004" width="12.21875" style="2" customWidth="1"/>
    <col min="1005" max="1005" width="11.33203125" style="2" customWidth="1"/>
    <col min="1006" max="1006" width="9.77734375" style="2" customWidth="1"/>
    <col min="1007" max="1250" width="9" style="2"/>
    <col min="1251" max="1251" width="20.44140625" style="2" customWidth="1"/>
    <col min="1252" max="1252" width="3.33203125" style="2" customWidth="1"/>
    <col min="1253" max="1253" width="12.44140625" style="2" customWidth="1"/>
    <col min="1254" max="1254" width="13.33203125" style="2" customWidth="1"/>
    <col min="1255" max="1255" width="17.6640625" style="2" customWidth="1"/>
    <col min="1256" max="1256" width="3.88671875" style="2" customWidth="1"/>
    <col min="1257" max="1257" width="12" style="2" customWidth="1"/>
    <col min="1258" max="1258" width="12.21875" style="2" customWidth="1"/>
    <col min="1259" max="1259" width="15.6640625" style="2" customWidth="1"/>
    <col min="1260" max="1260" width="12.21875" style="2" customWidth="1"/>
    <col min="1261" max="1261" width="11.33203125" style="2" customWidth="1"/>
    <col min="1262" max="1262" width="9.77734375" style="2" customWidth="1"/>
    <col min="1263" max="1506" width="9" style="2"/>
    <col min="1507" max="1507" width="20.44140625" style="2" customWidth="1"/>
    <col min="1508" max="1508" width="3.33203125" style="2" customWidth="1"/>
    <col min="1509" max="1509" width="12.44140625" style="2" customWidth="1"/>
    <col min="1510" max="1510" width="13.33203125" style="2" customWidth="1"/>
    <col min="1511" max="1511" width="17.6640625" style="2" customWidth="1"/>
    <col min="1512" max="1512" width="3.88671875" style="2" customWidth="1"/>
    <col min="1513" max="1513" width="12" style="2" customWidth="1"/>
    <col min="1514" max="1514" width="12.21875" style="2" customWidth="1"/>
    <col min="1515" max="1515" width="15.6640625" style="2" customWidth="1"/>
    <col min="1516" max="1516" width="12.21875" style="2" customWidth="1"/>
    <col min="1517" max="1517" width="11.33203125" style="2" customWidth="1"/>
    <col min="1518" max="1518" width="9.77734375" style="2" customWidth="1"/>
    <col min="1519" max="1762" width="9" style="2"/>
    <col min="1763" max="1763" width="20.44140625" style="2" customWidth="1"/>
    <col min="1764" max="1764" width="3.33203125" style="2" customWidth="1"/>
    <col min="1765" max="1765" width="12.44140625" style="2" customWidth="1"/>
    <col min="1766" max="1766" width="13.33203125" style="2" customWidth="1"/>
    <col min="1767" max="1767" width="17.6640625" style="2" customWidth="1"/>
    <col min="1768" max="1768" width="3.88671875" style="2" customWidth="1"/>
    <col min="1769" max="1769" width="12" style="2" customWidth="1"/>
    <col min="1770" max="1770" width="12.21875" style="2" customWidth="1"/>
    <col min="1771" max="1771" width="15.6640625" style="2" customWidth="1"/>
    <col min="1772" max="1772" width="12.21875" style="2" customWidth="1"/>
    <col min="1773" max="1773" width="11.33203125" style="2" customWidth="1"/>
    <col min="1774" max="1774" width="9.77734375" style="2" customWidth="1"/>
    <col min="1775" max="2018" width="9" style="2"/>
    <col min="2019" max="2019" width="20.44140625" style="2" customWidth="1"/>
    <col min="2020" max="2020" width="3.33203125" style="2" customWidth="1"/>
    <col min="2021" max="2021" width="12.44140625" style="2" customWidth="1"/>
    <col min="2022" max="2022" width="13.33203125" style="2" customWidth="1"/>
    <col min="2023" max="2023" width="17.6640625" style="2" customWidth="1"/>
    <col min="2024" max="2024" width="3.88671875" style="2" customWidth="1"/>
    <col min="2025" max="2025" width="12" style="2" customWidth="1"/>
    <col min="2026" max="2026" width="12.21875" style="2" customWidth="1"/>
    <col min="2027" max="2027" width="15.6640625" style="2" customWidth="1"/>
    <col min="2028" max="2028" width="12.21875" style="2" customWidth="1"/>
    <col min="2029" max="2029" width="11.33203125" style="2" customWidth="1"/>
    <col min="2030" max="2030" width="9.77734375" style="2" customWidth="1"/>
    <col min="2031" max="2274" width="9" style="2"/>
    <col min="2275" max="2275" width="20.44140625" style="2" customWidth="1"/>
    <col min="2276" max="2276" width="3.33203125" style="2" customWidth="1"/>
    <col min="2277" max="2277" width="12.44140625" style="2" customWidth="1"/>
    <col min="2278" max="2278" width="13.33203125" style="2" customWidth="1"/>
    <col min="2279" max="2279" width="17.6640625" style="2" customWidth="1"/>
    <col min="2280" max="2280" width="3.88671875" style="2" customWidth="1"/>
    <col min="2281" max="2281" width="12" style="2" customWidth="1"/>
    <col min="2282" max="2282" width="12.21875" style="2" customWidth="1"/>
    <col min="2283" max="2283" width="15.6640625" style="2" customWidth="1"/>
    <col min="2284" max="2284" width="12.21875" style="2" customWidth="1"/>
    <col min="2285" max="2285" width="11.33203125" style="2" customWidth="1"/>
    <col min="2286" max="2286" width="9.77734375" style="2" customWidth="1"/>
    <col min="2287" max="2530" width="9" style="2"/>
    <col min="2531" max="2531" width="20.44140625" style="2" customWidth="1"/>
    <col min="2532" max="2532" width="3.33203125" style="2" customWidth="1"/>
    <col min="2533" max="2533" width="12.44140625" style="2" customWidth="1"/>
    <col min="2534" max="2534" width="13.33203125" style="2" customWidth="1"/>
    <col min="2535" max="2535" width="17.6640625" style="2" customWidth="1"/>
    <col min="2536" max="2536" width="3.88671875" style="2" customWidth="1"/>
    <col min="2537" max="2537" width="12" style="2" customWidth="1"/>
    <col min="2538" max="2538" width="12.21875" style="2" customWidth="1"/>
    <col min="2539" max="2539" width="15.6640625" style="2" customWidth="1"/>
    <col min="2540" max="2540" width="12.21875" style="2" customWidth="1"/>
    <col min="2541" max="2541" width="11.33203125" style="2" customWidth="1"/>
    <col min="2542" max="2542" width="9.77734375" style="2" customWidth="1"/>
    <col min="2543" max="2786" width="9" style="2"/>
    <col min="2787" max="2787" width="20.44140625" style="2" customWidth="1"/>
    <col min="2788" max="2788" width="3.33203125" style="2" customWidth="1"/>
    <col min="2789" max="2789" width="12.44140625" style="2" customWidth="1"/>
    <col min="2790" max="2790" width="13.33203125" style="2" customWidth="1"/>
    <col min="2791" max="2791" width="17.6640625" style="2" customWidth="1"/>
    <col min="2792" max="2792" width="3.88671875" style="2" customWidth="1"/>
    <col min="2793" max="2793" width="12" style="2" customWidth="1"/>
    <col min="2794" max="2794" width="12.21875" style="2" customWidth="1"/>
    <col min="2795" max="2795" width="15.6640625" style="2" customWidth="1"/>
    <col min="2796" max="2796" width="12.21875" style="2" customWidth="1"/>
    <col min="2797" max="2797" width="11.33203125" style="2" customWidth="1"/>
    <col min="2798" max="2798" width="9.77734375" style="2" customWidth="1"/>
    <col min="2799" max="3042" width="9" style="2"/>
    <col min="3043" max="3043" width="20.44140625" style="2" customWidth="1"/>
    <col min="3044" max="3044" width="3.33203125" style="2" customWidth="1"/>
    <col min="3045" max="3045" width="12.44140625" style="2" customWidth="1"/>
    <col min="3046" max="3046" width="13.33203125" style="2" customWidth="1"/>
    <col min="3047" max="3047" width="17.6640625" style="2" customWidth="1"/>
    <col min="3048" max="3048" width="3.88671875" style="2" customWidth="1"/>
    <col min="3049" max="3049" width="12" style="2" customWidth="1"/>
    <col min="3050" max="3050" width="12.21875" style="2" customWidth="1"/>
    <col min="3051" max="3051" width="15.6640625" style="2" customWidth="1"/>
    <col min="3052" max="3052" width="12.21875" style="2" customWidth="1"/>
    <col min="3053" max="3053" width="11.33203125" style="2" customWidth="1"/>
    <col min="3054" max="3054" width="9.77734375" style="2" customWidth="1"/>
    <col min="3055" max="3298" width="9" style="2"/>
    <col min="3299" max="3299" width="20.44140625" style="2" customWidth="1"/>
    <col min="3300" max="3300" width="3.33203125" style="2" customWidth="1"/>
    <col min="3301" max="3301" width="12.44140625" style="2" customWidth="1"/>
    <col min="3302" max="3302" width="13.33203125" style="2" customWidth="1"/>
    <col min="3303" max="3303" width="17.6640625" style="2" customWidth="1"/>
    <col min="3304" max="3304" width="3.88671875" style="2" customWidth="1"/>
    <col min="3305" max="3305" width="12" style="2" customWidth="1"/>
    <col min="3306" max="3306" width="12.21875" style="2" customWidth="1"/>
    <col min="3307" max="3307" width="15.6640625" style="2" customWidth="1"/>
    <col min="3308" max="3308" width="12.21875" style="2" customWidth="1"/>
    <col min="3309" max="3309" width="11.33203125" style="2" customWidth="1"/>
    <col min="3310" max="3310" width="9.77734375" style="2" customWidth="1"/>
    <col min="3311" max="3554" width="9" style="2"/>
    <col min="3555" max="3555" width="20.44140625" style="2" customWidth="1"/>
    <col min="3556" max="3556" width="3.33203125" style="2" customWidth="1"/>
    <col min="3557" max="3557" width="12.44140625" style="2" customWidth="1"/>
    <col min="3558" max="3558" width="13.33203125" style="2" customWidth="1"/>
    <col min="3559" max="3559" width="17.6640625" style="2" customWidth="1"/>
    <col min="3560" max="3560" width="3.88671875" style="2" customWidth="1"/>
    <col min="3561" max="3561" width="12" style="2" customWidth="1"/>
    <col min="3562" max="3562" width="12.21875" style="2" customWidth="1"/>
    <col min="3563" max="3563" width="15.6640625" style="2" customWidth="1"/>
    <col min="3564" max="3564" width="12.21875" style="2" customWidth="1"/>
    <col min="3565" max="3565" width="11.33203125" style="2" customWidth="1"/>
    <col min="3566" max="3566" width="9.77734375" style="2" customWidth="1"/>
    <col min="3567" max="3810" width="9" style="2"/>
    <col min="3811" max="3811" width="20.44140625" style="2" customWidth="1"/>
    <col min="3812" max="3812" width="3.33203125" style="2" customWidth="1"/>
    <col min="3813" max="3813" width="12.44140625" style="2" customWidth="1"/>
    <col min="3814" max="3814" width="13.33203125" style="2" customWidth="1"/>
    <col min="3815" max="3815" width="17.6640625" style="2" customWidth="1"/>
    <col min="3816" max="3816" width="3.88671875" style="2" customWidth="1"/>
    <col min="3817" max="3817" width="12" style="2" customWidth="1"/>
    <col min="3818" max="3818" width="12.21875" style="2" customWidth="1"/>
    <col min="3819" max="3819" width="15.6640625" style="2" customWidth="1"/>
    <col min="3820" max="3820" width="12.21875" style="2" customWidth="1"/>
    <col min="3821" max="3821" width="11.33203125" style="2" customWidth="1"/>
    <col min="3822" max="3822" width="9.77734375" style="2" customWidth="1"/>
    <col min="3823" max="4066" width="9" style="2"/>
    <col min="4067" max="4067" width="20.44140625" style="2" customWidth="1"/>
    <col min="4068" max="4068" width="3.33203125" style="2" customWidth="1"/>
    <col min="4069" max="4069" width="12.44140625" style="2" customWidth="1"/>
    <col min="4070" max="4070" width="13.33203125" style="2" customWidth="1"/>
    <col min="4071" max="4071" width="17.6640625" style="2" customWidth="1"/>
    <col min="4072" max="4072" width="3.88671875" style="2" customWidth="1"/>
    <col min="4073" max="4073" width="12" style="2" customWidth="1"/>
    <col min="4074" max="4074" width="12.21875" style="2" customWidth="1"/>
    <col min="4075" max="4075" width="15.6640625" style="2" customWidth="1"/>
    <col min="4076" max="4076" width="12.21875" style="2" customWidth="1"/>
    <col min="4077" max="4077" width="11.33203125" style="2" customWidth="1"/>
    <col min="4078" max="4078" width="9.77734375" style="2" customWidth="1"/>
    <col min="4079" max="4322" width="9" style="2"/>
    <col min="4323" max="4323" width="20.44140625" style="2" customWidth="1"/>
    <col min="4324" max="4324" width="3.33203125" style="2" customWidth="1"/>
    <col min="4325" max="4325" width="12.44140625" style="2" customWidth="1"/>
    <col min="4326" max="4326" width="13.33203125" style="2" customWidth="1"/>
    <col min="4327" max="4327" width="17.6640625" style="2" customWidth="1"/>
    <col min="4328" max="4328" width="3.88671875" style="2" customWidth="1"/>
    <col min="4329" max="4329" width="12" style="2" customWidth="1"/>
    <col min="4330" max="4330" width="12.21875" style="2" customWidth="1"/>
    <col min="4331" max="4331" width="15.6640625" style="2" customWidth="1"/>
    <col min="4332" max="4332" width="12.21875" style="2" customWidth="1"/>
    <col min="4333" max="4333" width="11.33203125" style="2" customWidth="1"/>
    <col min="4334" max="4334" width="9.77734375" style="2" customWidth="1"/>
    <col min="4335" max="4578" width="9" style="2"/>
    <col min="4579" max="4579" width="20.44140625" style="2" customWidth="1"/>
    <col min="4580" max="4580" width="3.33203125" style="2" customWidth="1"/>
    <col min="4581" max="4581" width="12.44140625" style="2" customWidth="1"/>
    <col min="4582" max="4582" width="13.33203125" style="2" customWidth="1"/>
    <col min="4583" max="4583" width="17.6640625" style="2" customWidth="1"/>
    <col min="4584" max="4584" width="3.88671875" style="2" customWidth="1"/>
    <col min="4585" max="4585" width="12" style="2" customWidth="1"/>
    <col min="4586" max="4586" width="12.21875" style="2" customWidth="1"/>
    <col min="4587" max="4587" width="15.6640625" style="2" customWidth="1"/>
    <col min="4588" max="4588" width="12.21875" style="2" customWidth="1"/>
    <col min="4589" max="4589" width="11.33203125" style="2" customWidth="1"/>
    <col min="4590" max="4590" width="9.77734375" style="2" customWidth="1"/>
    <col min="4591" max="4834" width="9" style="2"/>
    <col min="4835" max="4835" width="20.44140625" style="2" customWidth="1"/>
    <col min="4836" max="4836" width="3.33203125" style="2" customWidth="1"/>
    <col min="4837" max="4837" width="12.44140625" style="2" customWidth="1"/>
    <col min="4838" max="4838" width="13.33203125" style="2" customWidth="1"/>
    <col min="4839" max="4839" width="17.6640625" style="2" customWidth="1"/>
    <col min="4840" max="4840" width="3.88671875" style="2" customWidth="1"/>
    <col min="4841" max="4841" width="12" style="2" customWidth="1"/>
    <col min="4842" max="4842" width="12.21875" style="2" customWidth="1"/>
    <col min="4843" max="4843" width="15.6640625" style="2" customWidth="1"/>
    <col min="4844" max="4844" width="12.21875" style="2" customWidth="1"/>
    <col min="4845" max="4845" width="11.33203125" style="2" customWidth="1"/>
    <col min="4846" max="4846" width="9.77734375" style="2" customWidth="1"/>
    <col min="4847" max="5090" width="9" style="2"/>
    <col min="5091" max="5091" width="20.44140625" style="2" customWidth="1"/>
    <col min="5092" max="5092" width="3.33203125" style="2" customWidth="1"/>
    <col min="5093" max="5093" width="12.44140625" style="2" customWidth="1"/>
    <col min="5094" max="5094" width="13.33203125" style="2" customWidth="1"/>
    <col min="5095" max="5095" width="17.6640625" style="2" customWidth="1"/>
    <col min="5096" max="5096" width="3.88671875" style="2" customWidth="1"/>
    <col min="5097" max="5097" width="12" style="2" customWidth="1"/>
    <col min="5098" max="5098" width="12.21875" style="2" customWidth="1"/>
    <col min="5099" max="5099" width="15.6640625" style="2" customWidth="1"/>
    <col min="5100" max="5100" width="12.21875" style="2" customWidth="1"/>
    <col min="5101" max="5101" width="11.33203125" style="2" customWidth="1"/>
    <col min="5102" max="5102" width="9.77734375" style="2" customWidth="1"/>
    <col min="5103" max="5346" width="9" style="2"/>
    <col min="5347" max="5347" width="20.44140625" style="2" customWidth="1"/>
    <col min="5348" max="5348" width="3.33203125" style="2" customWidth="1"/>
    <col min="5349" max="5349" width="12.44140625" style="2" customWidth="1"/>
    <col min="5350" max="5350" width="13.33203125" style="2" customWidth="1"/>
    <col min="5351" max="5351" width="17.6640625" style="2" customWidth="1"/>
    <col min="5352" max="5352" width="3.88671875" style="2" customWidth="1"/>
    <col min="5353" max="5353" width="12" style="2" customWidth="1"/>
    <col min="5354" max="5354" width="12.21875" style="2" customWidth="1"/>
    <col min="5355" max="5355" width="15.6640625" style="2" customWidth="1"/>
    <col min="5356" max="5356" width="12.21875" style="2" customWidth="1"/>
    <col min="5357" max="5357" width="11.33203125" style="2" customWidth="1"/>
    <col min="5358" max="5358" width="9.77734375" style="2" customWidth="1"/>
    <col min="5359" max="5602" width="9" style="2"/>
    <col min="5603" max="5603" width="20.44140625" style="2" customWidth="1"/>
    <col min="5604" max="5604" width="3.33203125" style="2" customWidth="1"/>
    <col min="5605" max="5605" width="12.44140625" style="2" customWidth="1"/>
    <col min="5606" max="5606" width="13.33203125" style="2" customWidth="1"/>
    <col min="5607" max="5607" width="17.6640625" style="2" customWidth="1"/>
    <col min="5608" max="5608" width="3.88671875" style="2" customWidth="1"/>
    <col min="5609" max="5609" width="12" style="2" customWidth="1"/>
    <col min="5610" max="5610" width="12.21875" style="2" customWidth="1"/>
    <col min="5611" max="5611" width="15.6640625" style="2" customWidth="1"/>
    <col min="5612" max="5612" width="12.21875" style="2" customWidth="1"/>
    <col min="5613" max="5613" width="11.33203125" style="2" customWidth="1"/>
    <col min="5614" max="5614" width="9.77734375" style="2" customWidth="1"/>
    <col min="5615" max="5858" width="9" style="2"/>
    <col min="5859" max="5859" width="20.44140625" style="2" customWidth="1"/>
    <col min="5860" max="5860" width="3.33203125" style="2" customWidth="1"/>
    <col min="5861" max="5861" width="12.44140625" style="2" customWidth="1"/>
    <col min="5862" max="5862" width="13.33203125" style="2" customWidth="1"/>
    <col min="5863" max="5863" width="17.6640625" style="2" customWidth="1"/>
    <col min="5864" max="5864" width="3.88671875" style="2" customWidth="1"/>
    <col min="5865" max="5865" width="12" style="2" customWidth="1"/>
    <col min="5866" max="5866" width="12.21875" style="2" customWidth="1"/>
    <col min="5867" max="5867" width="15.6640625" style="2" customWidth="1"/>
    <col min="5868" max="5868" width="12.21875" style="2" customWidth="1"/>
    <col min="5869" max="5869" width="11.33203125" style="2" customWidth="1"/>
    <col min="5870" max="5870" width="9.77734375" style="2" customWidth="1"/>
    <col min="5871" max="6114" width="9" style="2"/>
    <col min="6115" max="6115" width="20.44140625" style="2" customWidth="1"/>
    <col min="6116" max="6116" width="3.33203125" style="2" customWidth="1"/>
    <col min="6117" max="6117" width="12.44140625" style="2" customWidth="1"/>
    <col min="6118" max="6118" width="13.33203125" style="2" customWidth="1"/>
    <col min="6119" max="6119" width="17.6640625" style="2" customWidth="1"/>
    <col min="6120" max="6120" width="3.88671875" style="2" customWidth="1"/>
    <col min="6121" max="6121" width="12" style="2" customWidth="1"/>
    <col min="6122" max="6122" width="12.21875" style="2" customWidth="1"/>
    <col min="6123" max="6123" width="15.6640625" style="2" customWidth="1"/>
    <col min="6124" max="6124" width="12.21875" style="2" customWidth="1"/>
    <col min="6125" max="6125" width="11.33203125" style="2" customWidth="1"/>
    <col min="6126" max="6126" width="9.77734375" style="2" customWidth="1"/>
    <col min="6127" max="6370" width="9" style="2"/>
    <col min="6371" max="6371" width="20.44140625" style="2" customWidth="1"/>
    <col min="6372" max="6372" width="3.33203125" style="2" customWidth="1"/>
    <col min="6373" max="6373" width="12.44140625" style="2" customWidth="1"/>
    <col min="6374" max="6374" width="13.33203125" style="2" customWidth="1"/>
    <col min="6375" max="6375" width="17.6640625" style="2" customWidth="1"/>
    <col min="6376" max="6376" width="3.88671875" style="2" customWidth="1"/>
    <col min="6377" max="6377" width="12" style="2" customWidth="1"/>
    <col min="6378" max="6378" width="12.21875" style="2" customWidth="1"/>
    <col min="6379" max="6379" width="15.6640625" style="2" customWidth="1"/>
    <col min="6380" max="6380" width="12.21875" style="2" customWidth="1"/>
    <col min="6381" max="6381" width="11.33203125" style="2" customWidth="1"/>
    <col min="6382" max="6382" width="9.77734375" style="2" customWidth="1"/>
    <col min="6383" max="6626" width="9" style="2"/>
    <col min="6627" max="6627" width="20.44140625" style="2" customWidth="1"/>
    <col min="6628" max="6628" width="3.33203125" style="2" customWidth="1"/>
    <col min="6629" max="6629" width="12.44140625" style="2" customWidth="1"/>
    <col min="6630" max="6630" width="13.33203125" style="2" customWidth="1"/>
    <col min="6631" max="6631" width="17.6640625" style="2" customWidth="1"/>
    <col min="6632" max="6632" width="3.88671875" style="2" customWidth="1"/>
    <col min="6633" max="6633" width="12" style="2" customWidth="1"/>
    <col min="6634" max="6634" width="12.21875" style="2" customWidth="1"/>
    <col min="6635" max="6635" width="15.6640625" style="2" customWidth="1"/>
    <col min="6636" max="6636" width="12.21875" style="2" customWidth="1"/>
    <col min="6637" max="6637" width="11.33203125" style="2" customWidth="1"/>
    <col min="6638" max="6638" width="9.77734375" style="2" customWidth="1"/>
    <col min="6639" max="6882" width="9" style="2"/>
    <col min="6883" max="6883" width="20.44140625" style="2" customWidth="1"/>
    <col min="6884" max="6884" width="3.33203125" style="2" customWidth="1"/>
    <col min="6885" max="6885" width="12.44140625" style="2" customWidth="1"/>
    <col min="6886" max="6886" width="13.33203125" style="2" customWidth="1"/>
    <col min="6887" max="6887" width="17.6640625" style="2" customWidth="1"/>
    <col min="6888" max="6888" width="3.88671875" style="2" customWidth="1"/>
    <col min="6889" max="6889" width="12" style="2" customWidth="1"/>
    <col min="6890" max="6890" width="12.21875" style="2" customWidth="1"/>
    <col min="6891" max="6891" width="15.6640625" style="2" customWidth="1"/>
    <col min="6892" max="6892" width="12.21875" style="2" customWidth="1"/>
    <col min="6893" max="6893" width="11.33203125" style="2" customWidth="1"/>
    <col min="6894" max="6894" width="9.77734375" style="2" customWidth="1"/>
    <col min="6895" max="7138" width="9" style="2"/>
    <col min="7139" max="7139" width="20.44140625" style="2" customWidth="1"/>
    <col min="7140" max="7140" width="3.33203125" style="2" customWidth="1"/>
    <col min="7141" max="7141" width="12.44140625" style="2" customWidth="1"/>
    <col min="7142" max="7142" width="13.33203125" style="2" customWidth="1"/>
    <col min="7143" max="7143" width="17.6640625" style="2" customWidth="1"/>
    <col min="7144" max="7144" width="3.88671875" style="2" customWidth="1"/>
    <col min="7145" max="7145" width="12" style="2" customWidth="1"/>
    <col min="7146" max="7146" width="12.21875" style="2" customWidth="1"/>
    <col min="7147" max="7147" width="15.6640625" style="2" customWidth="1"/>
    <col min="7148" max="7148" width="12.21875" style="2" customWidth="1"/>
    <col min="7149" max="7149" width="11.33203125" style="2" customWidth="1"/>
    <col min="7150" max="7150" width="9.77734375" style="2" customWidth="1"/>
    <col min="7151" max="7394" width="9" style="2"/>
    <col min="7395" max="7395" width="20.44140625" style="2" customWidth="1"/>
    <col min="7396" max="7396" width="3.33203125" style="2" customWidth="1"/>
    <col min="7397" max="7397" width="12.44140625" style="2" customWidth="1"/>
    <col min="7398" max="7398" width="13.33203125" style="2" customWidth="1"/>
    <col min="7399" max="7399" width="17.6640625" style="2" customWidth="1"/>
    <col min="7400" max="7400" width="3.88671875" style="2" customWidth="1"/>
    <col min="7401" max="7401" width="12" style="2" customWidth="1"/>
    <col min="7402" max="7402" width="12.21875" style="2" customWidth="1"/>
    <col min="7403" max="7403" width="15.6640625" style="2" customWidth="1"/>
    <col min="7404" max="7404" width="12.21875" style="2" customWidth="1"/>
    <col min="7405" max="7405" width="11.33203125" style="2" customWidth="1"/>
    <col min="7406" max="7406" width="9.77734375" style="2" customWidth="1"/>
    <col min="7407" max="7650" width="9" style="2"/>
    <col min="7651" max="7651" width="20.44140625" style="2" customWidth="1"/>
    <col min="7652" max="7652" width="3.33203125" style="2" customWidth="1"/>
    <col min="7653" max="7653" width="12.44140625" style="2" customWidth="1"/>
    <col min="7654" max="7654" width="13.33203125" style="2" customWidth="1"/>
    <col min="7655" max="7655" width="17.6640625" style="2" customWidth="1"/>
    <col min="7656" max="7656" width="3.88671875" style="2" customWidth="1"/>
    <col min="7657" max="7657" width="12" style="2" customWidth="1"/>
    <col min="7658" max="7658" width="12.21875" style="2" customWidth="1"/>
    <col min="7659" max="7659" width="15.6640625" style="2" customWidth="1"/>
    <col min="7660" max="7660" width="12.21875" style="2" customWidth="1"/>
    <col min="7661" max="7661" width="11.33203125" style="2" customWidth="1"/>
    <col min="7662" max="7662" width="9.77734375" style="2" customWidth="1"/>
    <col min="7663" max="7906" width="9" style="2"/>
    <col min="7907" max="7907" width="20.44140625" style="2" customWidth="1"/>
    <col min="7908" max="7908" width="3.33203125" style="2" customWidth="1"/>
    <col min="7909" max="7909" width="12.44140625" style="2" customWidth="1"/>
    <col min="7910" max="7910" width="13.33203125" style="2" customWidth="1"/>
    <col min="7911" max="7911" width="17.6640625" style="2" customWidth="1"/>
    <col min="7912" max="7912" width="3.88671875" style="2" customWidth="1"/>
    <col min="7913" max="7913" width="12" style="2" customWidth="1"/>
    <col min="7914" max="7914" width="12.21875" style="2" customWidth="1"/>
    <col min="7915" max="7915" width="15.6640625" style="2" customWidth="1"/>
    <col min="7916" max="7916" width="12.21875" style="2" customWidth="1"/>
    <col min="7917" max="7917" width="11.33203125" style="2" customWidth="1"/>
    <col min="7918" max="7918" width="9.77734375" style="2" customWidth="1"/>
    <col min="7919" max="8162" width="9" style="2"/>
    <col min="8163" max="8163" width="20.44140625" style="2" customWidth="1"/>
    <col min="8164" max="8164" width="3.33203125" style="2" customWidth="1"/>
    <col min="8165" max="8165" width="12.44140625" style="2" customWidth="1"/>
    <col min="8166" max="8166" width="13.33203125" style="2" customWidth="1"/>
    <col min="8167" max="8167" width="17.6640625" style="2" customWidth="1"/>
    <col min="8168" max="8168" width="3.88671875" style="2" customWidth="1"/>
    <col min="8169" max="8169" width="12" style="2" customWidth="1"/>
    <col min="8170" max="8170" width="12.21875" style="2" customWidth="1"/>
    <col min="8171" max="8171" width="15.6640625" style="2" customWidth="1"/>
    <col min="8172" max="8172" width="12.21875" style="2" customWidth="1"/>
    <col min="8173" max="8173" width="11.33203125" style="2" customWidth="1"/>
    <col min="8174" max="8174" width="9.77734375" style="2" customWidth="1"/>
    <col min="8175" max="8418" width="9" style="2"/>
    <col min="8419" max="8419" width="20.44140625" style="2" customWidth="1"/>
    <col min="8420" max="8420" width="3.33203125" style="2" customWidth="1"/>
    <col min="8421" max="8421" width="12.44140625" style="2" customWidth="1"/>
    <col min="8422" max="8422" width="13.33203125" style="2" customWidth="1"/>
    <col min="8423" max="8423" width="17.6640625" style="2" customWidth="1"/>
    <col min="8424" max="8424" width="3.88671875" style="2" customWidth="1"/>
    <col min="8425" max="8425" width="12" style="2" customWidth="1"/>
    <col min="8426" max="8426" width="12.21875" style="2" customWidth="1"/>
    <col min="8427" max="8427" width="15.6640625" style="2" customWidth="1"/>
    <col min="8428" max="8428" width="12.21875" style="2" customWidth="1"/>
    <col min="8429" max="8429" width="11.33203125" style="2" customWidth="1"/>
    <col min="8430" max="8430" width="9.77734375" style="2" customWidth="1"/>
    <col min="8431" max="8674" width="9" style="2"/>
    <col min="8675" max="8675" width="20.44140625" style="2" customWidth="1"/>
    <col min="8676" max="8676" width="3.33203125" style="2" customWidth="1"/>
    <col min="8677" max="8677" width="12.44140625" style="2" customWidth="1"/>
    <col min="8678" max="8678" width="13.33203125" style="2" customWidth="1"/>
    <col min="8679" max="8679" width="17.6640625" style="2" customWidth="1"/>
    <col min="8680" max="8680" width="3.88671875" style="2" customWidth="1"/>
    <col min="8681" max="8681" width="12" style="2" customWidth="1"/>
    <col min="8682" max="8682" width="12.21875" style="2" customWidth="1"/>
    <col min="8683" max="8683" width="15.6640625" style="2" customWidth="1"/>
    <col min="8684" max="8684" width="12.21875" style="2" customWidth="1"/>
    <col min="8685" max="8685" width="11.33203125" style="2" customWidth="1"/>
    <col min="8686" max="8686" width="9.77734375" style="2" customWidth="1"/>
    <col min="8687" max="8930" width="9" style="2"/>
    <col min="8931" max="8931" width="20.44140625" style="2" customWidth="1"/>
    <col min="8932" max="8932" width="3.33203125" style="2" customWidth="1"/>
    <col min="8933" max="8933" width="12.44140625" style="2" customWidth="1"/>
    <col min="8934" max="8934" width="13.33203125" style="2" customWidth="1"/>
    <col min="8935" max="8935" width="17.6640625" style="2" customWidth="1"/>
    <col min="8936" max="8936" width="3.88671875" style="2" customWidth="1"/>
    <col min="8937" max="8937" width="12" style="2" customWidth="1"/>
    <col min="8938" max="8938" width="12.21875" style="2" customWidth="1"/>
    <col min="8939" max="8939" width="15.6640625" style="2" customWidth="1"/>
    <col min="8940" max="8940" width="12.21875" style="2" customWidth="1"/>
    <col min="8941" max="8941" width="11.33203125" style="2" customWidth="1"/>
    <col min="8942" max="8942" width="9.77734375" style="2" customWidth="1"/>
    <col min="8943" max="9186" width="9" style="2"/>
    <col min="9187" max="9187" width="20.44140625" style="2" customWidth="1"/>
    <col min="9188" max="9188" width="3.33203125" style="2" customWidth="1"/>
    <col min="9189" max="9189" width="12.44140625" style="2" customWidth="1"/>
    <col min="9190" max="9190" width="13.33203125" style="2" customWidth="1"/>
    <col min="9191" max="9191" width="17.6640625" style="2" customWidth="1"/>
    <col min="9192" max="9192" width="3.88671875" style="2" customWidth="1"/>
    <col min="9193" max="9193" width="12" style="2" customWidth="1"/>
    <col min="9194" max="9194" width="12.21875" style="2" customWidth="1"/>
    <col min="9195" max="9195" width="15.6640625" style="2" customWidth="1"/>
    <col min="9196" max="9196" width="12.21875" style="2" customWidth="1"/>
    <col min="9197" max="9197" width="11.33203125" style="2" customWidth="1"/>
    <col min="9198" max="9198" width="9.77734375" style="2" customWidth="1"/>
    <col min="9199" max="9442" width="9" style="2"/>
    <col min="9443" max="9443" width="20.44140625" style="2" customWidth="1"/>
    <col min="9444" max="9444" width="3.33203125" style="2" customWidth="1"/>
    <col min="9445" max="9445" width="12.44140625" style="2" customWidth="1"/>
    <col min="9446" max="9446" width="13.33203125" style="2" customWidth="1"/>
    <col min="9447" max="9447" width="17.6640625" style="2" customWidth="1"/>
    <col min="9448" max="9448" width="3.88671875" style="2" customWidth="1"/>
    <col min="9449" max="9449" width="12" style="2" customWidth="1"/>
    <col min="9450" max="9450" width="12.21875" style="2" customWidth="1"/>
    <col min="9451" max="9451" width="15.6640625" style="2" customWidth="1"/>
    <col min="9452" max="9452" width="12.21875" style="2" customWidth="1"/>
    <col min="9453" max="9453" width="11.33203125" style="2" customWidth="1"/>
    <col min="9454" max="9454" width="9.77734375" style="2" customWidth="1"/>
    <col min="9455" max="9698" width="9" style="2"/>
    <col min="9699" max="9699" width="20.44140625" style="2" customWidth="1"/>
    <col min="9700" max="9700" width="3.33203125" style="2" customWidth="1"/>
    <col min="9701" max="9701" width="12.44140625" style="2" customWidth="1"/>
    <col min="9702" max="9702" width="13.33203125" style="2" customWidth="1"/>
    <col min="9703" max="9703" width="17.6640625" style="2" customWidth="1"/>
    <col min="9704" max="9704" width="3.88671875" style="2" customWidth="1"/>
    <col min="9705" max="9705" width="12" style="2" customWidth="1"/>
    <col min="9706" max="9706" width="12.21875" style="2" customWidth="1"/>
    <col min="9707" max="9707" width="15.6640625" style="2" customWidth="1"/>
    <col min="9708" max="9708" width="12.21875" style="2" customWidth="1"/>
    <col min="9709" max="9709" width="11.33203125" style="2" customWidth="1"/>
    <col min="9710" max="9710" width="9.77734375" style="2" customWidth="1"/>
    <col min="9711" max="9954" width="9" style="2"/>
    <col min="9955" max="9955" width="20.44140625" style="2" customWidth="1"/>
    <col min="9956" max="9956" width="3.33203125" style="2" customWidth="1"/>
    <col min="9957" max="9957" width="12.44140625" style="2" customWidth="1"/>
    <col min="9958" max="9958" width="13.33203125" style="2" customWidth="1"/>
    <col min="9959" max="9959" width="17.6640625" style="2" customWidth="1"/>
    <col min="9960" max="9960" width="3.88671875" style="2" customWidth="1"/>
    <col min="9961" max="9961" width="12" style="2" customWidth="1"/>
    <col min="9962" max="9962" width="12.21875" style="2" customWidth="1"/>
    <col min="9963" max="9963" width="15.6640625" style="2" customWidth="1"/>
    <col min="9964" max="9964" width="12.21875" style="2" customWidth="1"/>
    <col min="9965" max="9965" width="11.33203125" style="2" customWidth="1"/>
    <col min="9966" max="9966" width="9.77734375" style="2" customWidth="1"/>
    <col min="9967" max="10210" width="9" style="2"/>
    <col min="10211" max="10211" width="20.44140625" style="2" customWidth="1"/>
    <col min="10212" max="10212" width="3.33203125" style="2" customWidth="1"/>
    <col min="10213" max="10213" width="12.44140625" style="2" customWidth="1"/>
    <col min="10214" max="10214" width="13.33203125" style="2" customWidth="1"/>
    <col min="10215" max="10215" width="17.6640625" style="2" customWidth="1"/>
    <col min="10216" max="10216" width="3.88671875" style="2" customWidth="1"/>
    <col min="10217" max="10217" width="12" style="2" customWidth="1"/>
    <col min="10218" max="10218" width="12.21875" style="2" customWidth="1"/>
    <col min="10219" max="10219" width="15.6640625" style="2" customWidth="1"/>
    <col min="10220" max="10220" width="12.21875" style="2" customWidth="1"/>
    <col min="10221" max="10221" width="11.33203125" style="2" customWidth="1"/>
    <col min="10222" max="10222" width="9.77734375" style="2" customWidth="1"/>
    <col min="10223" max="10466" width="9" style="2"/>
    <col min="10467" max="10467" width="20.44140625" style="2" customWidth="1"/>
    <col min="10468" max="10468" width="3.33203125" style="2" customWidth="1"/>
    <col min="10469" max="10469" width="12.44140625" style="2" customWidth="1"/>
    <col min="10470" max="10470" width="13.33203125" style="2" customWidth="1"/>
    <col min="10471" max="10471" width="17.6640625" style="2" customWidth="1"/>
    <col min="10472" max="10472" width="3.88671875" style="2" customWidth="1"/>
    <col min="10473" max="10473" width="12" style="2" customWidth="1"/>
    <col min="10474" max="10474" width="12.21875" style="2" customWidth="1"/>
    <col min="10475" max="10475" width="15.6640625" style="2" customWidth="1"/>
    <col min="10476" max="10476" width="12.21875" style="2" customWidth="1"/>
    <col min="10477" max="10477" width="11.33203125" style="2" customWidth="1"/>
    <col min="10478" max="10478" width="9.77734375" style="2" customWidth="1"/>
    <col min="10479" max="10722" width="9" style="2"/>
    <col min="10723" max="10723" width="20.44140625" style="2" customWidth="1"/>
    <col min="10724" max="10724" width="3.33203125" style="2" customWidth="1"/>
    <col min="10725" max="10725" width="12.44140625" style="2" customWidth="1"/>
    <col min="10726" max="10726" width="13.33203125" style="2" customWidth="1"/>
    <col min="10727" max="10727" width="17.6640625" style="2" customWidth="1"/>
    <col min="10728" max="10728" width="3.88671875" style="2" customWidth="1"/>
    <col min="10729" max="10729" width="12" style="2" customWidth="1"/>
    <col min="10730" max="10730" width="12.21875" style="2" customWidth="1"/>
    <col min="10731" max="10731" width="15.6640625" style="2" customWidth="1"/>
    <col min="10732" max="10732" width="12.21875" style="2" customWidth="1"/>
    <col min="10733" max="10733" width="11.33203125" style="2" customWidth="1"/>
    <col min="10734" max="10734" width="9.77734375" style="2" customWidth="1"/>
    <col min="10735" max="10978" width="9" style="2"/>
    <col min="10979" max="10979" width="20.44140625" style="2" customWidth="1"/>
    <col min="10980" max="10980" width="3.33203125" style="2" customWidth="1"/>
    <col min="10981" max="10981" width="12.44140625" style="2" customWidth="1"/>
    <col min="10982" max="10982" width="13.33203125" style="2" customWidth="1"/>
    <col min="10983" max="10983" width="17.6640625" style="2" customWidth="1"/>
    <col min="10984" max="10984" width="3.88671875" style="2" customWidth="1"/>
    <col min="10985" max="10985" width="12" style="2" customWidth="1"/>
    <col min="10986" max="10986" width="12.21875" style="2" customWidth="1"/>
    <col min="10987" max="10987" width="15.6640625" style="2" customWidth="1"/>
    <col min="10988" max="10988" width="12.21875" style="2" customWidth="1"/>
    <col min="10989" max="10989" width="11.33203125" style="2" customWidth="1"/>
    <col min="10990" max="10990" width="9.77734375" style="2" customWidth="1"/>
    <col min="10991" max="11234" width="9" style="2"/>
    <col min="11235" max="11235" width="20.44140625" style="2" customWidth="1"/>
    <col min="11236" max="11236" width="3.33203125" style="2" customWidth="1"/>
    <col min="11237" max="11237" width="12.44140625" style="2" customWidth="1"/>
    <col min="11238" max="11238" width="13.33203125" style="2" customWidth="1"/>
    <col min="11239" max="11239" width="17.6640625" style="2" customWidth="1"/>
    <col min="11240" max="11240" width="3.88671875" style="2" customWidth="1"/>
    <col min="11241" max="11241" width="12" style="2" customWidth="1"/>
    <col min="11242" max="11242" width="12.21875" style="2" customWidth="1"/>
    <col min="11243" max="11243" width="15.6640625" style="2" customWidth="1"/>
    <col min="11244" max="11244" width="12.21875" style="2" customWidth="1"/>
    <col min="11245" max="11245" width="11.33203125" style="2" customWidth="1"/>
    <col min="11246" max="11246" width="9.77734375" style="2" customWidth="1"/>
    <col min="11247" max="11490" width="9" style="2"/>
    <col min="11491" max="11491" width="20.44140625" style="2" customWidth="1"/>
    <col min="11492" max="11492" width="3.33203125" style="2" customWidth="1"/>
    <col min="11493" max="11493" width="12.44140625" style="2" customWidth="1"/>
    <col min="11494" max="11494" width="13.33203125" style="2" customWidth="1"/>
    <col min="11495" max="11495" width="17.6640625" style="2" customWidth="1"/>
    <col min="11496" max="11496" width="3.88671875" style="2" customWidth="1"/>
    <col min="11497" max="11497" width="12" style="2" customWidth="1"/>
    <col min="11498" max="11498" width="12.21875" style="2" customWidth="1"/>
    <col min="11499" max="11499" width="15.6640625" style="2" customWidth="1"/>
    <col min="11500" max="11500" width="12.21875" style="2" customWidth="1"/>
    <col min="11501" max="11501" width="11.33203125" style="2" customWidth="1"/>
    <col min="11502" max="11502" width="9.77734375" style="2" customWidth="1"/>
    <col min="11503" max="11746" width="9" style="2"/>
    <col min="11747" max="11747" width="20.44140625" style="2" customWidth="1"/>
    <col min="11748" max="11748" width="3.33203125" style="2" customWidth="1"/>
    <col min="11749" max="11749" width="12.44140625" style="2" customWidth="1"/>
    <col min="11750" max="11750" width="13.33203125" style="2" customWidth="1"/>
    <col min="11751" max="11751" width="17.6640625" style="2" customWidth="1"/>
    <col min="11752" max="11752" width="3.88671875" style="2" customWidth="1"/>
    <col min="11753" max="11753" width="12" style="2" customWidth="1"/>
    <col min="11754" max="11754" width="12.21875" style="2" customWidth="1"/>
    <col min="11755" max="11755" width="15.6640625" style="2" customWidth="1"/>
    <col min="11756" max="11756" width="12.21875" style="2" customWidth="1"/>
    <col min="11757" max="11757" width="11.33203125" style="2" customWidth="1"/>
    <col min="11758" max="11758" width="9.77734375" style="2" customWidth="1"/>
    <col min="11759" max="12002" width="9" style="2"/>
    <col min="12003" max="12003" width="20.44140625" style="2" customWidth="1"/>
    <col min="12004" max="12004" width="3.33203125" style="2" customWidth="1"/>
    <col min="12005" max="12005" width="12.44140625" style="2" customWidth="1"/>
    <col min="12006" max="12006" width="13.33203125" style="2" customWidth="1"/>
    <col min="12007" max="12007" width="17.6640625" style="2" customWidth="1"/>
    <col min="12008" max="12008" width="3.88671875" style="2" customWidth="1"/>
    <col min="12009" max="12009" width="12" style="2" customWidth="1"/>
    <col min="12010" max="12010" width="12.21875" style="2" customWidth="1"/>
    <col min="12011" max="12011" width="15.6640625" style="2" customWidth="1"/>
    <col min="12012" max="12012" width="12.21875" style="2" customWidth="1"/>
    <col min="12013" max="12013" width="11.33203125" style="2" customWidth="1"/>
    <col min="12014" max="12014" width="9.77734375" style="2" customWidth="1"/>
    <col min="12015" max="12258" width="9" style="2"/>
    <col min="12259" max="12259" width="20.44140625" style="2" customWidth="1"/>
    <col min="12260" max="12260" width="3.33203125" style="2" customWidth="1"/>
    <col min="12261" max="12261" width="12.44140625" style="2" customWidth="1"/>
    <col min="12262" max="12262" width="13.33203125" style="2" customWidth="1"/>
    <col min="12263" max="12263" width="17.6640625" style="2" customWidth="1"/>
    <col min="12264" max="12264" width="3.88671875" style="2" customWidth="1"/>
    <col min="12265" max="12265" width="12" style="2" customWidth="1"/>
    <col min="12266" max="12266" width="12.21875" style="2" customWidth="1"/>
    <col min="12267" max="12267" width="15.6640625" style="2" customWidth="1"/>
    <col min="12268" max="12268" width="12.21875" style="2" customWidth="1"/>
    <col min="12269" max="12269" width="11.33203125" style="2" customWidth="1"/>
    <col min="12270" max="12270" width="9.77734375" style="2" customWidth="1"/>
    <col min="12271" max="12514" width="9" style="2"/>
    <col min="12515" max="12515" width="20.44140625" style="2" customWidth="1"/>
    <col min="12516" max="12516" width="3.33203125" style="2" customWidth="1"/>
    <col min="12517" max="12517" width="12.44140625" style="2" customWidth="1"/>
    <col min="12518" max="12518" width="13.33203125" style="2" customWidth="1"/>
    <col min="12519" max="12519" width="17.6640625" style="2" customWidth="1"/>
    <col min="12520" max="12520" width="3.88671875" style="2" customWidth="1"/>
    <col min="12521" max="12521" width="12" style="2" customWidth="1"/>
    <col min="12522" max="12522" width="12.21875" style="2" customWidth="1"/>
    <col min="12523" max="12523" width="15.6640625" style="2" customWidth="1"/>
    <col min="12524" max="12524" width="12.21875" style="2" customWidth="1"/>
    <col min="12525" max="12525" width="11.33203125" style="2" customWidth="1"/>
    <col min="12526" max="12526" width="9.77734375" style="2" customWidth="1"/>
    <col min="12527" max="12770" width="9" style="2"/>
    <col min="12771" max="12771" width="20.44140625" style="2" customWidth="1"/>
    <col min="12772" max="12772" width="3.33203125" style="2" customWidth="1"/>
    <col min="12773" max="12773" width="12.44140625" style="2" customWidth="1"/>
    <col min="12774" max="12774" width="13.33203125" style="2" customWidth="1"/>
    <col min="12775" max="12775" width="17.6640625" style="2" customWidth="1"/>
    <col min="12776" max="12776" width="3.88671875" style="2" customWidth="1"/>
    <col min="12777" max="12777" width="12" style="2" customWidth="1"/>
    <col min="12778" max="12778" width="12.21875" style="2" customWidth="1"/>
    <col min="12779" max="12779" width="15.6640625" style="2" customWidth="1"/>
    <col min="12780" max="12780" width="12.21875" style="2" customWidth="1"/>
    <col min="12781" max="12781" width="11.33203125" style="2" customWidth="1"/>
    <col min="12782" max="12782" width="9.77734375" style="2" customWidth="1"/>
    <col min="12783" max="13026" width="9" style="2"/>
    <col min="13027" max="13027" width="20.44140625" style="2" customWidth="1"/>
    <col min="13028" max="13028" width="3.33203125" style="2" customWidth="1"/>
    <col min="13029" max="13029" width="12.44140625" style="2" customWidth="1"/>
    <col min="13030" max="13030" width="13.33203125" style="2" customWidth="1"/>
    <col min="13031" max="13031" width="17.6640625" style="2" customWidth="1"/>
    <col min="13032" max="13032" width="3.88671875" style="2" customWidth="1"/>
    <col min="13033" max="13033" width="12" style="2" customWidth="1"/>
    <col min="13034" max="13034" width="12.21875" style="2" customWidth="1"/>
    <col min="13035" max="13035" width="15.6640625" style="2" customWidth="1"/>
    <col min="13036" max="13036" width="12.21875" style="2" customWidth="1"/>
    <col min="13037" max="13037" width="11.33203125" style="2" customWidth="1"/>
    <col min="13038" max="13038" width="9.77734375" style="2" customWidth="1"/>
    <col min="13039" max="13282" width="9" style="2"/>
    <col min="13283" max="13283" width="20.44140625" style="2" customWidth="1"/>
    <col min="13284" max="13284" width="3.33203125" style="2" customWidth="1"/>
    <col min="13285" max="13285" width="12.44140625" style="2" customWidth="1"/>
    <col min="13286" max="13286" width="13.33203125" style="2" customWidth="1"/>
    <col min="13287" max="13287" width="17.6640625" style="2" customWidth="1"/>
    <col min="13288" max="13288" width="3.88671875" style="2" customWidth="1"/>
    <col min="13289" max="13289" width="12" style="2" customWidth="1"/>
    <col min="13290" max="13290" width="12.21875" style="2" customWidth="1"/>
    <col min="13291" max="13291" width="15.6640625" style="2" customWidth="1"/>
    <col min="13292" max="13292" width="12.21875" style="2" customWidth="1"/>
    <col min="13293" max="13293" width="11.33203125" style="2" customWidth="1"/>
    <col min="13294" max="13294" width="9.77734375" style="2" customWidth="1"/>
    <col min="13295" max="13538" width="9" style="2"/>
    <col min="13539" max="13539" width="20.44140625" style="2" customWidth="1"/>
    <col min="13540" max="13540" width="3.33203125" style="2" customWidth="1"/>
    <col min="13541" max="13541" width="12.44140625" style="2" customWidth="1"/>
    <col min="13542" max="13542" width="13.33203125" style="2" customWidth="1"/>
    <col min="13543" max="13543" width="17.6640625" style="2" customWidth="1"/>
    <col min="13544" max="13544" width="3.88671875" style="2" customWidth="1"/>
    <col min="13545" max="13545" width="12" style="2" customWidth="1"/>
    <col min="13546" max="13546" width="12.21875" style="2" customWidth="1"/>
    <col min="13547" max="13547" width="15.6640625" style="2" customWidth="1"/>
    <col min="13548" max="13548" width="12.21875" style="2" customWidth="1"/>
    <col min="13549" max="13549" width="11.33203125" style="2" customWidth="1"/>
    <col min="13550" max="13550" width="9.77734375" style="2" customWidth="1"/>
    <col min="13551" max="13794" width="9" style="2"/>
    <col min="13795" max="13795" width="20.44140625" style="2" customWidth="1"/>
    <col min="13796" max="13796" width="3.33203125" style="2" customWidth="1"/>
    <col min="13797" max="13797" width="12.44140625" style="2" customWidth="1"/>
    <col min="13798" max="13798" width="13.33203125" style="2" customWidth="1"/>
    <col min="13799" max="13799" width="17.6640625" style="2" customWidth="1"/>
    <col min="13800" max="13800" width="3.88671875" style="2" customWidth="1"/>
    <col min="13801" max="13801" width="12" style="2" customWidth="1"/>
    <col min="13802" max="13802" width="12.21875" style="2" customWidth="1"/>
    <col min="13803" max="13803" width="15.6640625" style="2" customWidth="1"/>
    <col min="13804" max="13804" width="12.21875" style="2" customWidth="1"/>
    <col min="13805" max="13805" width="11.33203125" style="2" customWidth="1"/>
    <col min="13806" max="13806" width="9.77734375" style="2" customWidth="1"/>
    <col min="13807" max="14050" width="9" style="2"/>
    <col min="14051" max="14051" width="20.44140625" style="2" customWidth="1"/>
    <col min="14052" max="14052" width="3.33203125" style="2" customWidth="1"/>
    <col min="14053" max="14053" width="12.44140625" style="2" customWidth="1"/>
    <col min="14054" max="14054" width="13.33203125" style="2" customWidth="1"/>
    <col min="14055" max="14055" width="17.6640625" style="2" customWidth="1"/>
    <col min="14056" max="14056" width="3.88671875" style="2" customWidth="1"/>
    <col min="14057" max="14057" width="12" style="2" customWidth="1"/>
    <col min="14058" max="14058" width="12.21875" style="2" customWidth="1"/>
    <col min="14059" max="14059" width="15.6640625" style="2" customWidth="1"/>
    <col min="14060" max="14060" width="12.21875" style="2" customWidth="1"/>
    <col min="14061" max="14061" width="11.33203125" style="2" customWidth="1"/>
    <col min="14062" max="14062" width="9.77734375" style="2" customWidth="1"/>
    <col min="14063" max="14306" width="9" style="2"/>
    <col min="14307" max="14307" width="20.44140625" style="2" customWidth="1"/>
    <col min="14308" max="14308" width="3.33203125" style="2" customWidth="1"/>
    <col min="14309" max="14309" width="12.44140625" style="2" customWidth="1"/>
    <col min="14310" max="14310" width="13.33203125" style="2" customWidth="1"/>
    <col min="14311" max="14311" width="17.6640625" style="2" customWidth="1"/>
    <col min="14312" max="14312" width="3.88671875" style="2" customWidth="1"/>
    <col min="14313" max="14313" width="12" style="2" customWidth="1"/>
    <col min="14314" max="14314" width="12.21875" style="2" customWidth="1"/>
    <col min="14315" max="14315" width="15.6640625" style="2" customWidth="1"/>
    <col min="14316" max="14316" width="12.21875" style="2" customWidth="1"/>
    <col min="14317" max="14317" width="11.33203125" style="2" customWidth="1"/>
    <col min="14318" max="14318" width="9.77734375" style="2" customWidth="1"/>
    <col min="14319" max="14562" width="9" style="2"/>
    <col min="14563" max="14563" width="20.44140625" style="2" customWidth="1"/>
    <col min="14564" max="14564" width="3.33203125" style="2" customWidth="1"/>
    <col min="14565" max="14565" width="12.44140625" style="2" customWidth="1"/>
    <col min="14566" max="14566" width="13.33203125" style="2" customWidth="1"/>
    <col min="14567" max="14567" width="17.6640625" style="2" customWidth="1"/>
    <col min="14568" max="14568" width="3.88671875" style="2" customWidth="1"/>
    <col min="14569" max="14569" width="12" style="2" customWidth="1"/>
    <col min="14570" max="14570" width="12.21875" style="2" customWidth="1"/>
    <col min="14571" max="14571" width="15.6640625" style="2" customWidth="1"/>
    <col min="14572" max="14572" width="12.21875" style="2" customWidth="1"/>
    <col min="14573" max="14573" width="11.33203125" style="2" customWidth="1"/>
    <col min="14574" max="14574" width="9.77734375" style="2" customWidth="1"/>
    <col min="14575" max="14818" width="9" style="2"/>
    <col min="14819" max="14819" width="20.44140625" style="2" customWidth="1"/>
    <col min="14820" max="14820" width="3.33203125" style="2" customWidth="1"/>
    <col min="14821" max="14821" width="12.44140625" style="2" customWidth="1"/>
    <col min="14822" max="14822" width="13.33203125" style="2" customWidth="1"/>
    <col min="14823" max="14823" width="17.6640625" style="2" customWidth="1"/>
    <col min="14824" max="14824" width="3.88671875" style="2" customWidth="1"/>
    <col min="14825" max="14825" width="12" style="2" customWidth="1"/>
    <col min="14826" max="14826" width="12.21875" style="2" customWidth="1"/>
    <col min="14827" max="14827" width="15.6640625" style="2" customWidth="1"/>
    <col min="14828" max="14828" width="12.21875" style="2" customWidth="1"/>
    <col min="14829" max="14829" width="11.33203125" style="2" customWidth="1"/>
    <col min="14830" max="14830" width="9.77734375" style="2" customWidth="1"/>
    <col min="14831" max="15074" width="9" style="2"/>
    <col min="15075" max="15075" width="20.44140625" style="2" customWidth="1"/>
    <col min="15076" max="15076" width="3.33203125" style="2" customWidth="1"/>
    <col min="15077" max="15077" width="12.44140625" style="2" customWidth="1"/>
    <col min="15078" max="15078" width="13.33203125" style="2" customWidth="1"/>
    <col min="15079" max="15079" width="17.6640625" style="2" customWidth="1"/>
    <col min="15080" max="15080" width="3.88671875" style="2" customWidth="1"/>
    <col min="15081" max="15081" width="12" style="2" customWidth="1"/>
    <col min="15082" max="15082" width="12.21875" style="2" customWidth="1"/>
    <col min="15083" max="15083" width="15.6640625" style="2" customWidth="1"/>
    <col min="15084" max="15084" width="12.21875" style="2" customWidth="1"/>
    <col min="15085" max="15085" width="11.33203125" style="2" customWidth="1"/>
    <col min="15086" max="15086" width="9.77734375" style="2" customWidth="1"/>
    <col min="15087" max="15330" width="9" style="2"/>
    <col min="15331" max="15331" width="20.44140625" style="2" customWidth="1"/>
    <col min="15332" max="15332" width="3.33203125" style="2" customWidth="1"/>
    <col min="15333" max="15333" width="12.44140625" style="2" customWidth="1"/>
    <col min="15334" max="15334" width="13.33203125" style="2" customWidth="1"/>
    <col min="15335" max="15335" width="17.6640625" style="2" customWidth="1"/>
    <col min="15336" max="15336" width="3.88671875" style="2" customWidth="1"/>
    <col min="15337" max="15337" width="12" style="2" customWidth="1"/>
    <col min="15338" max="15338" width="12.21875" style="2" customWidth="1"/>
    <col min="15339" max="15339" width="15.6640625" style="2" customWidth="1"/>
    <col min="15340" max="15340" width="12.21875" style="2" customWidth="1"/>
    <col min="15341" max="15341" width="11.33203125" style="2" customWidth="1"/>
    <col min="15342" max="15342" width="9.77734375" style="2" customWidth="1"/>
    <col min="15343" max="15586" width="9" style="2"/>
    <col min="15587" max="15587" width="20.44140625" style="2" customWidth="1"/>
    <col min="15588" max="15588" width="3.33203125" style="2" customWidth="1"/>
    <col min="15589" max="15589" width="12.44140625" style="2" customWidth="1"/>
    <col min="15590" max="15590" width="13.33203125" style="2" customWidth="1"/>
    <col min="15591" max="15591" width="17.6640625" style="2" customWidth="1"/>
    <col min="15592" max="15592" width="3.88671875" style="2" customWidth="1"/>
    <col min="15593" max="15593" width="12" style="2" customWidth="1"/>
    <col min="15594" max="15594" width="12.21875" style="2" customWidth="1"/>
    <col min="15595" max="15595" width="15.6640625" style="2" customWidth="1"/>
    <col min="15596" max="15596" width="12.21875" style="2" customWidth="1"/>
    <col min="15597" max="15597" width="11.33203125" style="2" customWidth="1"/>
    <col min="15598" max="15598" width="9.77734375" style="2" customWidth="1"/>
    <col min="15599" max="15842" width="9" style="2"/>
    <col min="15843" max="15843" width="20.44140625" style="2" customWidth="1"/>
    <col min="15844" max="15844" width="3.33203125" style="2" customWidth="1"/>
    <col min="15845" max="15845" width="12.44140625" style="2" customWidth="1"/>
    <col min="15846" max="15846" width="13.33203125" style="2" customWidth="1"/>
    <col min="15847" max="15847" width="17.6640625" style="2" customWidth="1"/>
    <col min="15848" max="15848" width="3.88671875" style="2" customWidth="1"/>
    <col min="15849" max="15849" width="12" style="2" customWidth="1"/>
    <col min="15850" max="15850" width="12.21875" style="2" customWidth="1"/>
    <col min="15851" max="15851" width="15.6640625" style="2" customWidth="1"/>
    <col min="15852" max="15852" width="12.21875" style="2" customWidth="1"/>
    <col min="15853" max="15853" width="11.33203125" style="2" customWidth="1"/>
    <col min="15854" max="15854" width="9.77734375" style="2" customWidth="1"/>
    <col min="15855" max="16098" width="9" style="2"/>
    <col min="16099" max="16099" width="20.44140625" style="2" customWidth="1"/>
    <col min="16100" max="16100" width="3.33203125" style="2" customWidth="1"/>
    <col min="16101" max="16101" width="12.44140625" style="2" customWidth="1"/>
    <col min="16102" max="16102" width="13.33203125" style="2" customWidth="1"/>
    <col min="16103" max="16103" width="17.6640625" style="2" customWidth="1"/>
    <col min="16104" max="16104" width="3.88671875" style="2" customWidth="1"/>
    <col min="16105" max="16105" width="12" style="2" customWidth="1"/>
    <col min="16106" max="16106" width="12.21875" style="2" customWidth="1"/>
    <col min="16107" max="16107" width="15.6640625" style="2" customWidth="1"/>
    <col min="16108" max="16108" width="12.21875" style="2" customWidth="1"/>
    <col min="16109" max="16109" width="11.33203125" style="2" customWidth="1"/>
    <col min="16110" max="16110" width="9.77734375" style="2" customWidth="1"/>
    <col min="16111" max="16384" width="9" style="2"/>
  </cols>
  <sheetData>
    <row r="1" spans="1:12" ht="24" customHeight="1">
      <c r="A1" s="65" t="s">
        <v>0</v>
      </c>
      <c r="B1" s="65"/>
      <c r="C1" s="76"/>
      <c r="D1" s="76"/>
      <c r="E1" s="76"/>
      <c r="F1" s="76"/>
      <c r="G1" s="65"/>
      <c r="H1" s="65"/>
      <c r="I1" s="65"/>
      <c r="J1" s="65"/>
    </row>
    <row r="2" spans="1:12" ht="10.5" customHeight="1">
      <c r="A2" s="66">
        <v>44135</v>
      </c>
      <c r="B2" s="66"/>
      <c r="C2" s="77"/>
      <c r="D2" s="77"/>
      <c r="E2" s="77"/>
      <c r="F2" s="77"/>
      <c r="G2" s="66"/>
      <c r="H2" s="66"/>
      <c r="I2" s="66"/>
      <c r="J2" s="66"/>
    </row>
    <row r="3" spans="1:12" ht="12.75" customHeight="1">
      <c r="A3" s="67" t="s">
        <v>1</v>
      </c>
      <c r="B3" s="67"/>
      <c r="C3" s="78"/>
      <c r="G3" s="5"/>
      <c r="I3" s="2" t="s">
        <v>2</v>
      </c>
    </row>
    <row r="4" spans="1:12" ht="24" customHeight="1">
      <c r="A4" s="6" t="s">
        <v>3</v>
      </c>
      <c r="B4" s="6" t="s">
        <v>4</v>
      </c>
      <c r="C4" s="7" t="s">
        <v>5</v>
      </c>
      <c r="D4" s="8" t="s">
        <v>6</v>
      </c>
      <c r="E4" s="8"/>
      <c r="F4" s="8"/>
      <c r="G4" s="6" t="s">
        <v>7</v>
      </c>
      <c r="H4" s="9" t="s">
        <v>4</v>
      </c>
      <c r="I4" s="6" t="s">
        <v>5</v>
      </c>
      <c r="J4" s="6" t="s">
        <v>6</v>
      </c>
    </row>
    <row r="5" spans="1:12" ht="24" customHeight="1">
      <c r="A5" s="10" t="s">
        <v>8</v>
      </c>
      <c r="B5" s="6" t="s">
        <v>9</v>
      </c>
      <c r="C5" s="11"/>
      <c r="D5" s="12"/>
      <c r="E5" s="12"/>
      <c r="F5" s="12"/>
      <c r="G5" s="13" t="s">
        <v>10</v>
      </c>
      <c r="H5" s="14"/>
      <c r="I5" s="21"/>
      <c r="J5" s="28"/>
    </row>
    <row r="6" spans="1:12" ht="24" customHeight="1">
      <c r="A6" s="6" t="s">
        <v>11</v>
      </c>
      <c r="B6" s="6">
        <v>1</v>
      </c>
      <c r="C6" s="3" t="e">
        <f>(#REF!)/1000</f>
        <v>#REF!</v>
      </c>
      <c r="D6" s="3">
        <v>6384.72</v>
      </c>
      <c r="E6" s="3" t="e">
        <f>ROUND(C6,0)</f>
        <v>#REF!</v>
      </c>
      <c r="F6" s="3">
        <f>ROUND(D6,0)</f>
        <v>6385</v>
      </c>
      <c r="G6" s="15" t="s">
        <v>12</v>
      </c>
      <c r="H6" s="16">
        <v>31</v>
      </c>
      <c r="I6" s="3" t="e">
        <f>(#REF!)/1000</f>
        <v>#REF!</v>
      </c>
      <c r="J6" s="3">
        <v>25300</v>
      </c>
      <c r="K6" s="3" t="e">
        <f>ROUND(I6,0)</f>
        <v>#REF!</v>
      </c>
      <c r="L6" s="3">
        <f>ROUND(J6,0)</f>
        <v>25300</v>
      </c>
    </row>
    <row r="7" spans="1:12" ht="24" customHeight="1">
      <c r="A7" s="6" t="s">
        <v>13</v>
      </c>
      <c r="B7" s="6">
        <v>2</v>
      </c>
      <c r="C7" s="3">
        <v>0</v>
      </c>
      <c r="D7" s="3">
        <v>0</v>
      </c>
      <c r="E7" s="3">
        <f t="shared" ref="E7:E36" si="0">ROUND(C7,0)</f>
        <v>0</v>
      </c>
      <c r="F7" s="3">
        <f t="shared" ref="F7:F36" si="1">ROUND(D7,0)</f>
        <v>0</v>
      </c>
      <c r="G7" s="13" t="s">
        <v>14</v>
      </c>
      <c r="H7" s="16">
        <v>32</v>
      </c>
      <c r="I7" s="3" t="e">
        <f>(#REF!)/1000</f>
        <v>#REF!</v>
      </c>
      <c r="J7" s="3">
        <v>9543.82</v>
      </c>
      <c r="K7" s="3" t="e">
        <f t="shared" ref="K7:K17" si="2">ROUND(I7,0)</f>
        <v>#REF!</v>
      </c>
      <c r="L7" s="3">
        <f t="shared" ref="L7:L17" si="3">ROUND(J7,0)</f>
        <v>9544</v>
      </c>
    </row>
    <row r="8" spans="1:12" ht="24" customHeight="1">
      <c r="A8" s="6" t="s">
        <v>15</v>
      </c>
      <c r="B8" s="6">
        <v>3</v>
      </c>
      <c r="C8" s="3" t="e">
        <f>(#REF!)/1000</f>
        <v>#REF!</v>
      </c>
      <c r="D8" s="3">
        <v>20134.419999999998</v>
      </c>
      <c r="E8" s="3" t="e">
        <f t="shared" si="0"/>
        <v>#REF!</v>
      </c>
      <c r="F8" s="3">
        <f t="shared" si="1"/>
        <v>20134</v>
      </c>
      <c r="G8" s="15" t="s">
        <v>16</v>
      </c>
      <c r="H8" s="16">
        <v>33</v>
      </c>
      <c r="I8" s="3" t="e">
        <f>(#REF!)/1000</f>
        <v>#REF!</v>
      </c>
      <c r="J8" s="3">
        <v>81799.649999999994</v>
      </c>
      <c r="K8" s="3" t="e">
        <f t="shared" si="2"/>
        <v>#REF!</v>
      </c>
      <c r="L8" s="3">
        <f t="shared" si="3"/>
        <v>81800</v>
      </c>
    </row>
    <row r="9" spans="1:12" ht="24" customHeight="1">
      <c r="A9" s="6" t="s">
        <v>17</v>
      </c>
      <c r="B9" s="6">
        <v>4</v>
      </c>
      <c r="C9" s="3" t="e">
        <f>(#REF!)/1000</f>
        <v>#REF!</v>
      </c>
      <c r="D9" s="3">
        <v>63996.03</v>
      </c>
      <c r="E9" s="3" t="e">
        <f t="shared" si="0"/>
        <v>#REF!</v>
      </c>
      <c r="F9" s="3">
        <f t="shared" si="1"/>
        <v>63996</v>
      </c>
      <c r="G9" s="15" t="s">
        <v>18</v>
      </c>
      <c r="H9" s="16">
        <v>34</v>
      </c>
      <c r="I9" s="3" t="e">
        <f>(#REF!)/1000</f>
        <v>#REF!</v>
      </c>
      <c r="J9" s="3">
        <v>0</v>
      </c>
      <c r="K9" s="3" t="e">
        <f t="shared" si="2"/>
        <v>#REF!</v>
      </c>
      <c r="L9" s="3">
        <f t="shared" si="3"/>
        <v>0</v>
      </c>
    </row>
    <row r="10" spans="1:12" ht="24" customHeight="1">
      <c r="A10" s="6" t="s">
        <v>19</v>
      </c>
      <c r="B10" s="6">
        <v>5</v>
      </c>
      <c r="C10" s="3" t="e">
        <f>(#REF!)/1000</f>
        <v>#REF!</v>
      </c>
      <c r="D10" s="3">
        <v>8353.56</v>
      </c>
      <c r="E10" s="3" t="e">
        <f t="shared" si="0"/>
        <v>#REF!</v>
      </c>
      <c r="F10" s="3">
        <f t="shared" si="1"/>
        <v>8354</v>
      </c>
      <c r="G10" s="15" t="s">
        <v>20</v>
      </c>
      <c r="H10" s="16">
        <v>35</v>
      </c>
      <c r="I10" s="3" t="e">
        <f>(#REF!)/1000</f>
        <v>#REF!</v>
      </c>
      <c r="J10" s="3">
        <v>897.17</v>
      </c>
      <c r="K10" s="3" t="e">
        <f t="shared" si="2"/>
        <v>#REF!</v>
      </c>
      <c r="L10" s="3">
        <f t="shared" si="3"/>
        <v>897</v>
      </c>
    </row>
    <row r="11" spans="1:12" ht="24" customHeight="1">
      <c r="A11" s="6" t="s">
        <v>21</v>
      </c>
      <c r="B11" s="6">
        <v>6</v>
      </c>
      <c r="C11" s="3">
        <v>0</v>
      </c>
      <c r="D11" s="3">
        <v>0</v>
      </c>
      <c r="E11" s="3">
        <f t="shared" si="0"/>
        <v>0</v>
      </c>
      <c r="F11" s="3">
        <f t="shared" si="1"/>
        <v>0</v>
      </c>
      <c r="G11" s="15" t="s">
        <v>22</v>
      </c>
      <c r="H11" s="16">
        <v>36</v>
      </c>
      <c r="I11" s="3" t="e">
        <f>(#REF!)/1000</f>
        <v>#REF!</v>
      </c>
      <c r="J11" s="3">
        <v>-380.27</v>
      </c>
      <c r="K11" s="3" t="e">
        <f t="shared" si="2"/>
        <v>#REF!</v>
      </c>
      <c r="L11" s="3">
        <f t="shared" si="3"/>
        <v>-380</v>
      </c>
    </row>
    <row r="12" spans="1:12" ht="24" customHeight="1">
      <c r="A12" s="6" t="s">
        <v>23</v>
      </c>
      <c r="B12" s="6">
        <v>7</v>
      </c>
      <c r="C12" s="3">
        <v>0</v>
      </c>
      <c r="D12" s="3">
        <v>0</v>
      </c>
      <c r="E12" s="3">
        <f t="shared" si="0"/>
        <v>0</v>
      </c>
      <c r="F12" s="3">
        <f t="shared" si="1"/>
        <v>0</v>
      </c>
      <c r="G12" s="17" t="s">
        <v>24</v>
      </c>
      <c r="H12" s="16">
        <v>37</v>
      </c>
      <c r="I12" s="3">
        <v>0</v>
      </c>
      <c r="J12" s="3">
        <v>0</v>
      </c>
      <c r="K12" s="3">
        <f t="shared" si="2"/>
        <v>0</v>
      </c>
      <c r="L12" s="3">
        <f t="shared" si="3"/>
        <v>0</v>
      </c>
    </row>
    <row r="13" spans="1:12" ht="24" customHeight="1">
      <c r="A13" s="6" t="s">
        <v>25</v>
      </c>
      <c r="B13" s="6">
        <v>8</v>
      </c>
      <c r="C13" s="3" t="e">
        <f>(#REF!)/1000</f>
        <v>#REF!</v>
      </c>
      <c r="D13" s="3">
        <v>1857.27</v>
      </c>
      <c r="E13" s="3" t="e">
        <f t="shared" si="0"/>
        <v>#REF!</v>
      </c>
      <c r="F13" s="3">
        <f t="shared" si="1"/>
        <v>1857</v>
      </c>
      <c r="G13" s="15" t="s">
        <v>26</v>
      </c>
      <c r="H13" s="16">
        <v>38</v>
      </c>
      <c r="I13" s="3">
        <v>0</v>
      </c>
      <c r="J13" s="3">
        <v>0</v>
      </c>
      <c r="K13" s="3">
        <f t="shared" si="2"/>
        <v>0</v>
      </c>
      <c r="L13" s="3">
        <f t="shared" si="3"/>
        <v>0</v>
      </c>
    </row>
    <row r="14" spans="1:12" ht="24" customHeight="1">
      <c r="A14" s="10" t="s">
        <v>27</v>
      </c>
      <c r="B14" s="6">
        <v>9</v>
      </c>
      <c r="C14" s="3" t="e">
        <f>(#REF!)/1000</f>
        <v>#REF!</v>
      </c>
      <c r="D14" s="3">
        <v>8330.7800000000007</v>
      </c>
      <c r="E14" s="3" t="e">
        <f t="shared" si="0"/>
        <v>#REF!</v>
      </c>
      <c r="F14" s="3">
        <f t="shared" si="1"/>
        <v>8331</v>
      </c>
      <c r="G14" s="15" t="s">
        <v>28</v>
      </c>
      <c r="H14" s="16">
        <v>39</v>
      </c>
      <c r="I14" s="3" t="e">
        <f>(#REF!)/1000</f>
        <v>#REF!</v>
      </c>
      <c r="J14" s="3">
        <v>1599.19</v>
      </c>
      <c r="K14" s="3" t="e">
        <f t="shared" si="2"/>
        <v>#REF!</v>
      </c>
      <c r="L14" s="3">
        <f t="shared" si="3"/>
        <v>1599</v>
      </c>
    </row>
    <row r="15" spans="1:12" ht="24" customHeight="1">
      <c r="A15" s="6" t="s">
        <v>29</v>
      </c>
      <c r="B15" s="6">
        <v>10</v>
      </c>
      <c r="C15" s="3">
        <v>4491.76</v>
      </c>
      <c r="D15" s="3">
        <v>1625.4</v>
      </c>
      <c r="E15" s="3">
        <f t="shared" si="0"/>
        <v>4492</v>
      </c>
      <c r="F15" s="3">
        <f t="shared" si="1"/>
        <v>1625</v>
      </c>
      <c r="G15" s="15" t="s">
        <v>30</v>
      </c>
      <c r="H15" s="16">
        <v>40</v>
      </c>
      <c r="I15" s="3">
        <v>0</v>
      </c>
      <c r="J15" s="3">
        <v>0</v>
      </c>
      <c r="K15" s="3">
        <f t="shared" si="2"/>
        <v>0</v>
      </c>
      <c r="L15" s="3">
        <f t="shared" si="3"/>
        <v>0</v>
      </c>
    </row>
    <row r="16" spans="1:12" ht="24" customHeight="1">
      <c r="A16" s="18" t="s">
        <v>31</v>
      </c>
      <c r="B16" s="6">
        <v>11</v>
      </c>
      <c r="C16" s="3">
        <v>744.68</v>
      </c>
      <c r="D16" s="3">
        <v>1876.07</v>
      </c>
      <c r="E16" s="3">
        <f t="shared" si="0"/>
        <v>745</v>
      </c>
      <c r="F16" s="3">
        <f t="shared" si="1"/>
        <v>1876</v>
      </c>
      <c r="G16" s="19" t="s">
        <v>32</v>
      </c>
      <c r="H16" s="16">
        <v>41</v>
      </c>
      <c r="I16" s="3" t="e">
        <f>(#REF!)/1000</f>
        <v>#REF!</v>
      </c>
      <c r="J16" s="3">
        <v>118759.57</v>
      </c>
      <c r="K16" s="3" t="e">
        <f t="shared" si="2"/>
        <v>#REF!</v>
      </c>
      <c r="L16" s="3">
        <f t="shared" si="3"/>
        <v>118760</v>
      </c>
    </row>
    <row r="17" spans="1:12" ht="24" customHeight="1">
      <c r="A17" s="6" t="s">
        <v>33</v>
      </c>
      <c r="B17" s="6">
        <v>12</v>
      </c>
      <c r="C17" s="3">
        <v>1436.67</v>
      </c>
      <c r="D17" s="3">
        <v>2640.44</v>
      </c>
      <c r="E17" s="3">
        <f t="shared" si="0"/>
        <v>1437</v>
      </c>
      <c r="F17" s="3">
        <f t="shared" si="1"/>
        <v>2640</v>
      </c>
      <c r="G17" s="17" t="s">
        <v>34</v>
      </c>
      <c r="H17" s="14"/>
      <c r="I17" s="3">
        <v>0</v>
      </c>
      <c r="J17" s="3">
        <v>0</v>
      </c>
      <c r="K17" s="3">
        <f t="shared" si="2"/>
        <v>0</v>
      </c>
      <c r="L17" s="3">
        <f t="shared" si="3"/>
        <v>0</v>
      </c>
    </row>
    <row r="18" spans="1:12" ht="24" customHeight="1">
      <c r="A18" s="18" t="s">
        <v>35</v>
      </c>
      <c r="B18" s="6">
        <v>13</v>
      </c>
      <c r="C18" s="3">
        <v>2734.67</v>
      </c>
      <c r="D18" s="3">
        <v>2188.88</v>
      </c>
      <c r="E18" s="3">
        <f t="shared" si="0"/>
        <v>2735</v>
      </c>
      <c r="F18" s="3">
        <f t="shared" si="1"/>
        <v>2189</v>
      </c>
      <c r="G18" s="17" t="s">
        <v>36</v>
      </c>
      <c r="H18" s="16">
        <v>42</v>
      </c>
      <c r="I18" s="3" t="e">
        <f>(#REF!)/1000</f>
        <v>#REF!</v>
      </c>
      <c r="J18" s="3">
        <v>12500</v>
      </c>
      <c r="K18" s="3" t="e">
        <f t="shared" ref="K18:K36" si="4">ROUND(I18,0)</f>
        <v>#REF!</v>
      </c>
      <c r="L18" s="3">
        <f t="shared" ref="L18:L36" si="5">ROUND(J18,0)</f>
        <v>12500</v>
      </c>
    </row>
    <row r="19" spans="1:12" ht="24" customHeight="1">
      <c r="A19" s="6" t="s">
        <v>37</v>
      </c>
      <c r="B19" s="6">
        <v>14</v>
      </c>
      <c r="C19" s="3">
        <v>0</v>
      </c>
      <c r="D19" s="3">
        <v>0</v>
      </c>
      <c r="E19" s="3">
        <f t="shared" si="0"/>
        <v>0</v>
      </c>
      <c r="F19" s="3">
        <f t="shared" si="1"/>
        <v>0</v>
      </c>
      <c r="G19" s="17" t="s">
        <v>38</v>
      </c>
      <c r="H19" s="16">
        <v>43</v>
      </c>
      <c r="I19" s="3" t="e">
        <f>(#REF!)/1000</f>
        <v>#REF!</v>
      </c>
      <c r="J19" s="3">
        <v>5636.74</v>
      </c>
      <c r="K19" s="3" t="e">
        <f t="shared" si="4"/>
        <v>#REF!</v>
      </c>
      <c r="L19" s="3">
        <f t="shared" si="5"/>
        <v>5637</v>
      </c>
    </row>
    <row r="20" spans="1:12" ht="24" customHeight="1">
      <c r="A20" s="20" t="s">
        <v>39</v>
      </c>
      <c r="B20" s="6">
        <v>15</v>
      </c>
      <c r="C20" s="3" t="e">
        <f>(#REF!)/1000</f>
        <v>#REF!</v>
      </c>
      <c r="D20" s="3">
        <v>109056.78</v>
      </c>
      <c r="E20" s="3" t="e">
        <f t="shared" si="0"/>
        <v>#REF!</v>
      </c>
      <c r="F20" s="3">
        <f t="shared" si="1"/>
        <v>109057</v>
      </c>
      <c r="G20" s="17" t="s">
        <v>40</v>
      </c>
      <c r="H20" s="16">
        <v>44</v>
      </c>
      <c r="I20" s="3">
        <v>0</v>
      </c>
      <c r="J20" s="3">
        <v>0</v>
      </c>
      <c r="K20" s="3">
        <f t="shared" si="4"/>
        <v>0</v>
      </c>
      <c r="L20" s="3">
        <f t="shared" si="5"/>
        <v>0</v>
      </c>
    </row>
    <row r="21" spans="1:12" ht="24" customHeight="1">
      <c r="A21" s="6" t="s">
        <v>41</v>
      </c>
      <c r="B21" s="6" t="s">
        <v>9</v>
      </c>
      <c r="C21" s="3">
        <v>0</v>
      </c>
      <c r="D21" s="3">
        <v>0</v>
      </c>
      <c r="E21" s="3">
        <f t="shared" si="0"/>
        <v>0</v>
      </c>
      <c r="F21" s="3">
        <f t="shared" si="1"/>
        <v>0</v>
      </c>
      <c r="G21" s="17" t="s">
        <v>42</v>
      </c>
      <c r="H21" s="16">
        <v>45</v>
      </c>
      <c r="I21" s="3">
        <v>0</v>
      </c>
      <c r="J21" s="3">
        <v>0</v>
      </c>
      <c r="K21" s="3">
        <f t="shared" si="4"/>
        <v>0</v>
      </c>
      <c r="L21" s="3">
        <f t="shared" si="5"/>
        <v>0</v>
      </c>
    </row>
    <row r="22" spans="1:12" ht="24" customHeight="1">
      <c r="A22" s="6" t="s">
        <v>43</v>
      </c>
      <c r="B22" s="6">
        <v>16</v>
      </c>
      <c r="C22" s="3">
        <v>0</v>
      </c>
      <c r="D22" s="3">
        <v>0</v>
      </c>
      <c r="E22" s="3">
        <f t="shared" si="0"/>
        <v>0</v>
      </c>
      <c r="F22" s="3">
        <f t="shared" si="1"/>
        <v>0</v>
      </c>
      <c r="G22" s="19" t="s">
        <v>44</v>
      </c>
      <c r="H22" s="16">
        <v>46</v>
      </c>
      <c r="I22" s="3" t="e">
        <f>(#REF!)/1000</f>
        <v>#REF!</v>
      </c>
      <c r="J22" s="3">
        <v>18136.740000000002</v>
      </c>
      <c r="K22" s="3" t="e">
        <f t="shared" si="4"/>
        <v>#REF!</v>
      </c>
      <c r="L22" s="3">
        <f t="shared" si="5"/>
        <v>18137</v>
      </c>
    </row>
    <row r="23" spans="1:12" ht="24" customHeight="1">
      <c r="A23" s="6" t="s">
        <v>45</v>
      </c>
      <c r="B23" s="6">
        <v>17</v>
      </c>
      <c r="C23" s="3">
        <v>0</v>
      </c>
      <c r="D23" s="3">
        <v>0</v>
      </c>
      <c r="E23" s="3">
        <f t="shared" si="0"/>
        <v>0</v>
      </c>
      <c r="F23" s="3">
        <f t="shared" si="1"/>
        <v>0</v>
      </c>
      <c r="G23" s="19" t="s">
        <v>46</v>
      </c>
      <c r="H23" s="16">
        <v>47</v>
      </c>
      <c r="I23" s="3" t="e">
        <f>(#REF!)/1000</f>
        <v>#REF!</v>
      </c>
      <c r="J23" s="3">
        <v>136896.29999999999</v>
      </c>
      <c r="K23" s="3" t="e">
        <f t="shared" si="4"/>
        <v>#REF!</v>
      </c>
      <c r="L23" s="3">
        <f t="shared" si="5"/>
        <v>136896</v>
      </c>
    </row>
    <row r="24" spans="1:12" ht="24" customHeight="1">
      <c r="A24" s="6" t="s">
        <v>47</v>
      </c>
      <c r="B24" s="6">
        <v>18</v>
      </c>
      <c r="C24" s="3">
        <v>67807.72</v>
      </c>
      <c r="D24" s="3">
        <v>58132.79</v>
      </c>
      <c r="E24" s="3">
        <f t="shared" si="0"/>
        <v>67808</v>
      </c>
      <c r="F24" s="3">
        <f t="shared" si="1"/>
        <v>58133</v>
      </c>
      <c r="G24" s="21"/>
      <c r="H24" s="14"/>
      <c r="I24" s="3">
        <v>0</v>
      </c>
      <c r="J24" s="3">
        <v>0</v>
      </c>
      <c r="K24" s="3">
        <f t="shared" si="4"/>
        <v>0</v>
      </c>
      <c r="L24" s="3">
        <f t="shared" si="5"/>
        <v>0</v>
      </c>
    </row>
    <row r="25" spans="1:12" ht="24" customHeight="1">
      <c r="A25" s="6" t="s">
        <v>48</v>
      </c>
      <c r="B25" s="6">
        <v>19</v>
      </c>
      <c r="C25" s="3">
        <v>28969.85</v>
      </c>
      <c r="D25" s="3">
        <v>22553.7</v>
      </c>
      <c r="E25" s="3">
        <f t="shared" si="0"/>
        <v>28970</v>
      </c>
      <c r="F25" s="3">
        <f t="shared" si="1"/>
        <v>22554</v>
      </c>
      <c r="G25" s="21"/>
      <c r="H25" s="14"/>
      <c r="I25" s="3">
        <v>0</v>
      </c>
      <c r="J25" s="3">
        <v>0</v>
      </c>
      <c r="K25" s="3">
        <f t="shared" si="4"/>
        <v>0</v>
      </c>
      <c r="L25" s="3">
        <f t="shared" si="5"/>
        <v>0</v>
      </c>
    </row>
    <row r="26" spans="1:12" ht="24" customHeight="1">
      <c r="A26" s="6" t="s">
        <v>49</v>
      </c>
      <c r="B26" s="6">
        <v>20</v>
      </c>
      <c r="C26" s="3">
        <f>(C24-C25)/1000</f>
        <v>38.840000000000003</v>
      </c>
      <c r="D26" s="3">
        <v>35579.089999999997</v>
      </c>
      <c r="E26" s="3">
        <f t="shared" si="0"/>
        <v>39</v>
      </c>
      <c r="F26" s="3">
        <f t="shared" si="1"/>
        <v>35579</v>
      </c>
      <c r="G26" s="21"/>
      <c r="H26" s="14"/>
      <c r="I26" s="3">
        <v>0</v>
      </c>
      <c r="J26" s="3">
        <v>0</v>
      </c>
      <c r="K26" s="3">
        <f t="shared" si="4"/>
        <v>0</v>
      </c>
      <c r="L26" s="3">
        <f t="shared" si="5"/>
        <v>0</v>
      </c>
    </row>
    <row r="27" spans="1:12" ht="24" customHeight="1">
      <c r="A27" s="6" t="s">
        <v>50</v>
      </c>
      <c r="B27" s="6">
        <v>21</v>
      </c>
      <c r="C27" s="3" t="e">
        <f>(#REF!)/1000</f>
        <v>#REF!</v>
      </c>
      <c r="D27" s="3">
        <v>4966.7700000000004</v>
      </c>
      <c r="E27" s="3" t="e">
        <f t="shared" si="0"/>
        <v>#REF!</v>
      </c>
      <c r="F27" s="3">
        <f t="shared" si="1"/>
        <v>4967</v>
      </c>
      <c r="G27" s="21"/>
      <c r="H27" s="14"/>
      <c r="I27" s="3">
        <v>0</v>
      </c>
      <c r="J27" s="3">
        <v>0</v>
      </c>
      <c r="K27" s="3">
        <f t="shared" si="4"/>
        <v>0</v>
      </c>
      <c r="L27" s="3">
        <f t="shared" si="5"/>
        <v>0</v>
      </c>
    </row>
    <row r="28" spans="1:12" ht="24" customHeight="1">
      <c r="A28" s="6" t="s">
        <v>51</v>
      </c>
      <c r="B28" s="6">
        <v>22</v>
      </c>
      <c r="C28" s="3">
        <v>0</v>
      </c>
      <c r="D28" s="3">
        <v>0</v>
      </c>
      <c r="E28" s="3">
        <f t="shared" si="0"/>
        <v>0</v>
      </c>
      <c r="F28" s="3">
        <f t="shared" si="1"/>
        <v>0</v>
      </c>
      <c r="G28" s="21"/>
      <c r="H28" s="14"/>
      <c r="I28" s="3">
        <v>0</v>
      </c>
      <c r="J28" s="3">
        <v>0</v>
      </c>
      <c r="K28" s="3">
        <f t="shared" si="4"/>
        <v>0</v>
      </c>
      <c r="L28" s="3">
        <f t="shared" si="5"/>
        <v>0</v>
      </c>
    </row>
    <row r="29" spans="1:12" ht="24" customHeight="1">
      <c r="A29" s="6" t="s">
        <v>52</v>
      </c>
      <c r="B29" s="6">
        <v>23</v>
      </c>
      <c r="C29" s="3" t="e">
        <f>(#REF!)/1000</f>
        <v>#REF!</v>
      </c>
      <c r="D29" s="3">
        <v>0</v>
      </c>
      <c r="E29" s="3" t="e">
        <f t="shared" si="0"/>
        <v>#REF!</v>
      </c>
      <c r="F29" s="3">
        <f t="shared" si="1"/>
        <v>0</v>
      </c>
      <c r="G29" s="21"/>
      <c r="H29" s="14"/>
      <c r="I29" s="3">
        <v>0</v>
      </c>
      <c r="J29" s="3">
        <v>0</v>
      </c>
      <c r="K29" s="3">
        <f t="shared" si="4"/>
        <v>0</v>
      </c>
      <c r="L29" s="3">
        <f t="shared" si="5"/>
        <v>0</v>
      </c>
    </row>
    <row r="30" spans="1:12" ht="24" customHeight="1">
      <c r="A30" s="6" t="s">
        <v>53</v>
      </c>
      <c r="B30" s="6">
        <v>24</v>
      </c>
      <c r="C30" s="3">
        <v>0</v>
      </c>
      <c r="D30" s="3">
        <v>0</v>
      </c>
      <c r="E30" s="3">
        <f t="shared" si="0"/>
        <v>0</v>
      </c>
      <c r="F30" s="3">
        <f t="shared" si="1"/>
        <v>0</v>
      </c>
      <c r="G30" s="22" t="s">
        <v>54</v>
      </c>
      <c r="H30" s="14"/>
      <c r="I30" s="3">
        <v>0</v>
      </c>
      <c r="J30" s="3">
        <v>0</v>
      </c>
      <c r="K30" s="3">
        <f t="shared" si="4"/>
        <v>0</v>
      </c>
      <c r="L30" s="3">
        <f t="shared" si="5"/>
        <v>0</v>
      </c>
    </row>
    <row r="31" spans="1:12" ht="24" customHeight="1">
      <c r="A31" s="6" t="s">
        <v>55</v>
      </c>
      <c r="B31" s="6">
        <v>25</v>
      </c>
      <c r="C31" s="3" t="e">
        <f>(#REF!)/1000</f>
        <v>#REF!</v>
      </c>
      <c r="D31" s="3">
        <v>0</v>
      </c>
      <c r="E31" s="3" t="e">
        <f t="shared" si="0"/>
        <v>#REF!</v>
      </c>
      <c r="F31" s="3">
        <f t="shared" si="1"/>
        <v>0</v>
      </c>
      <c r="G31" s="15" t="s">
        <v>56</v>
      </c>
      <c r="H31" s="16">
        <v>48</v>
      </c>
      <c r="I31" s="3" t="e">
        <f>(#REF!)/1000</f>
        <v>#REF!</v>
      </c>
      <c r="J31" s="3">
        <v>26000</v>
      </c>
      <c r="K31" s="3" t="e">
        <f t="shared" si="4"/>
        <v>#REF!</v>
      </c>
      <c r="L31" s="3">
        <f t="shared" si="5"/>
        <v>26000</v>
      </c>
    </row>
    <row r="32" spans="1:12" ht="19.5" customHeight="1">
      <c r="A32" s="6" t="s">
        <v>57</v>
      </c>
      <c r="B32" s="6">
        <v>26</v>
      </c>
      <c r="C32" s="3">
        <v>0</v>
      </c>
      <c r="D32" s="3">
        <v>0</v>
      </c>
      <c r="E32" s="3">
        <f t="shared" si="0"/>
        <v>0</v>
      </c>
      <c r="F32" s="3">
        <f t="shared" si="1"/>
        <v>0</v>
      </c>
      <c r="G32" s="15" t="s">
        <v>58</v>
      </c>
      <c r="H32" s="16">
        <v>49</v>
      </c>
      <c r="I32" s="3">
        <v>0</v>
      </c>
      <c r="J32" s="3">
        <v>0</v>
      </c>
      <c r="K32" s="3">
        <f t="shared" si="4"/>
        <v>0</v>
      </c>
      <c r="L32" s="3">
        <f t="shared" si="5"/>
        <v>0</v>
      </c>
    </row>
    <row r="33" spans="1:12" ht="21" customHeight="1">
      <c r="A33" s="6" t="s">
        <v>59</v>
      </c>
      <c r="B33" s="6">
        <v>27</v>
      </c>
      <c r="C33" s="3" t="e">
        <f>(#REF!)/1000</f>
        <v>#REF!</v>
      </c>
      <c r="D33" s="3">
        <v>834.13</v>
      </c>
      <c r="E33" s="3" t="e">
        <f t="shared" si="0"/>
        <v>#REF!</v>
      </c>
      <c r="F33" s="3">
        <f t="shared" si="1"/>
        <v>834</v>
      </c>
      <c r="G33" s="15" t="s">
        <v>60</v>
      </c>
      <c r="H33" s="16">
        <v>50</v>
      </c>
      <c r="I33" s="3" t="e">
        <f>(#REF!)/1000</f>
        <v>#REF!</v>
      </c>
      <c r="J33" s="3">
        <v>521.38</v>
      </c>
      <c r="K33" s="3" t="e">
        <f t="shared" si="4"/>
        <v>#REF!</v>
      </c>
      <c r="L33" s="3">
        <f t="shared" si="5"/>
        <v>521</v>
      </c>
    </row>
    <row r="34" spans="1:12" ht="24" customHeight="1">
      <c r="A34" s="6" t="s">
        <v>61</v>
      </c>
      <c r="B34" s="6">
        <v>28</v>
      </c>
      <c r="C34" s="3">
        <v>0</v>
      </c>
      <c r="D34" s="3">
        <v>0</v>
      </c>
      <c r="E34" s="3">
        <f t="shared" si="0"/>
        <v>0</v>
      </c>
      <c r="F34" s="3">
        <f t="shared" si="1"/>
        <v>0</v>
      </c>
      <c r="G34" s="15" t="s">
        <v>62</v>
      </c>
      <c r="H34" s="16">
        <v>51</v>
      </c>
      <c r="I34" s="3" t="e">
        <f>(#REF!)/1000</f>
        <v>#REF!</v>
      </c>
      <c r="J34" s="3">
        <v>-12980.91</v>
      </c>
      <c r="K34" s="3" t="e">
        <f t="shared" si="4"/>
        <v>#REF!</v>
      </c>
      <c r="L34" s="3">
        <f t="shared" si="5"/>
        <v>-12981</v>
      </c>
    </row>
    <row r="35" spans="1:12" ht="24" customHeight="1">
      <c r="A35" s="20" t="s">
        <v>63</v>
      </c>
      <c r="B35" s="6">
        <v>29</v>
      </c>
      <c r="C35" s="3" t="e">
        <f>(#REF!)/1000</f>
        <v>#REF!</v>
      </c>
      <c r="D35" s="3">
        <v>41379.99</v>
      </c>
      <c r="E35" s="3" t="e">
        <f t="shared" si="0"/>
        <v>#REF!</v>
      </c>
      <c r="F35" s="3">
        <f t="shared" si="1"/>
        <v>41380</v>
      </c>
      <c r="G35" s="23" t="s">
        <v>64</v>
      </c>
      <c r="H35" s="16">
        <v>52</v>
      </c>
      <c r="I35" s="3" t="e">
        <f>(#REF!)/1000</f>
        <v>#REF!</v>
      </c>
      <c r="J35" s="3">
        <v>13540.47</v>
      </c>
      <c r="K35" s="3" t="e">
        <f t="shared" si="4"/>
        <v>#REF!</v>
      </c>
      <c r="L35" s="3">
        <f t="shared" si="5"/>
        <v>13540</v>
      </c>
    </row>
    <row r="36" spans="1:12" ht="24" customHeight="1">
      <c r="A36" s="20" t="s">
        <v>65</v>
      </c>
      <c r="B36" s="6">
        <v>30</v>
      </c>
      <c r="C36" s="3" t="e">
        <f>(#REF!)/1000</f>
        <v>#REF!</v>
      </c>
      <c r="D36" s="3">
        <v>150436.76999999999</v>
      </c>
      <c r="E36" s="3" t="e">
        <f t="shared" si="0"/>
        <v>#REF!</v>
      </c>
      <c r="F36" s="3">
        <f t="shared" si="1"/>
        <v>150437</v>
      </c>
      <c r="G36" s="23" t="s">
        <v>66</v>
      </c>
      <c r="H36" s="16">
        <v>53</v>
      </c>
      <c r="I36" s="3" t="e">
        <f>(#REF!)/1000</f>
        <v>#REF!</v>
      </c>
      <c r="J36" s="3">
        <v>150436.76999999999</v>
      </c>
      <c r="K36" s="3" t="e">
        <f t="shared" si="4"/>
        <v>#REF!</v>
      </c>
      <c r="L36" s="3">
        <f t="shared" si="5"/>
        <v>150437</v>
      </c>
    </row>
    <row r="37" spans="1:12" s="1" customFormat="1" ht="24" customHeight="1">
      <c r="A37" s="24" t="s">
        <v>67</v>
      </c>
      <c r="B37" s="24"/>
      <c r="C37" s="25"/>
      <c r="D37" s="25"/>
      <c r="E37" s="3"/>
      <c r="F37" s="3"/>
      <c r="G37" s="24"/>
      <c r="H37" s="24"/>
      <c r="I37" s="24"/>
      <c r="J37" s="24"/>
    </row>
    <row r="39" spans="1:12">
      <c r="J39" s="27"/>
    </row>
    <row r="40" spans="1:12">
      <c r="G40" s="26"/>
      <c r="I40" s="27"/>
      <c r="J40" s="29"/>
    </row>
    <row r="41" spans="1:12">
      <c r="J41" s="30"/>
    </row>
    <row r="42" spans="1:12" ht="12">
      <c r="I42" s="27"/>
      <c r="J42" s="31"/>
    </row>
    <row r="43" spans="1:12">
      <c r="I43" s="27"/>
      <c r="J43" s="30"/>
    </row>
    <row r="44" spans="1:12">
      <c r="J44" s="30"/>
    </row>
    <row r="45" spans="1:12">
      <c r="I45" s="26"/>
      <c r="J45" s="29"/>
    </row>
    <row r="46" spans="1:12">
      <c r="G46" s="27"/>
      <c r="I46" s="27"/>
      <c r="J46" s="27"/>
    </row>
    <row r="47" spans="1:12">
      <c r="I47" s="27"/>
    </row>
    <row r="48" spans="1:12">
      <c r="J48" s="27"/>
    </row>
    <row r="49" spans="9:10">
      <c r="I49" s="27"/>
      <c r="J49" s="27"/>
    </row>
    <row r="50" spans="9:10">
      <c r="I50" s="26"/>
    </row>
    <row r="56" spans="9:10">
      <c r="J56" s="32"/>
    </row>
    <row r="63" spans="9:10">
      <c r="I63" s="2">
        <f>-12980906.12</f>
        <v>-12980906.119999999</v>
      </c>
      <c r="J63" s="3">
        <v>-12173387</v>
      </c>
    </row>
    <row r="66" spans="10:10">
      <c r="J66" s="2">
        <f>I63+J63</f>
        <v>-25154293.120000001</v>
      </c>
    </row>
  </sheetData>
  <mergeCells count="3">
    <mergeCell ref="A1:J1"/>
    <mergeCell ref="A2:J2"/>
    <mergeCell ref="A3:C3"/>
  </mergeCells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</vt:i4>
      </vt:variant>
    </vt:vector>
  </HeadingPairs>
  <TitlesOfParts>
    <vt:vector size="9" baseType="lpstr">
      <vt:lpstr>资产负债表 </vt:lpstr>
      <vt:lpstr>利润表</vt:lpstr>
      <vt:lpstr>现金流量表</vt:lpstr>
      <vt:lpstr>Sheet5</vt:lpstr>
      <vt:lpstr>Sheet1</vt:lpstr>
      <vt:lpstr>Sheet2</vt:lpstr>
      <vt:lpstr>Sheet3</vt:lpstr>
      <vt:lpstr>现金流量表!Print_Area</vt:lpstr>
      <vt:lpstr>'资产负债表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2021-12-29T07:20:53Z</cp:lastPrinted>
  <dcterms:created xsi:type="dcterms:W3CDTF">2006-09-13T11:21:00Z</dcterms:created>
  <dcterms:modified xsi:type="dcterms:W3CDTF">2021-12-29T07:25:13Z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ubyTemplateID" linkTarget="0">
    <vt:lpwstr>14</vt:lpwstr>
  </property>
  <property fmtid="{D5CDD505-2E9C-101B-9397-08002B2CF9AE}" pid="4" name="ICV">
    <vt:lpwstr>CAF6E0C584274949B44713A9BD538AA0</vt:lpwstr>
  </property>
</Properties>
</file>