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T15"/>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S10" i="2"/>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<sst xmlns="http://schemas.openxmlformats.org/spreadsheetml/2006/main" count="225" uniqueCount="154">
  <si>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</si>
  <si>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</si>
  <si>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</si>
  <si>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</si>
  <si>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</si>
  <si>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</si>
  <si>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</si>
  <si>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</si>
  <si>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</si>
  <si>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</si>
  <si>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</si>
  <si>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</si>
  <si>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</si>
  <si>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</si>
  <si>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</si>
  <si>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</si>
  <si>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</si>
  <si>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</si>
  <si>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</si>
  <si>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</si>
  <si>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</si>
  <si>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</si>
  <si>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</si>
  <si>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</si>
  <si>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</si>
  <si>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</si>
  <si>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</si>
  <si>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</si>
  <si>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</si>
  <si>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</si>
  <si>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</si>
  <si>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</si>
  <si>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</si>
  <si>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</si>
  <si>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</si>
  <si>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</si>
  <si>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</si>
  <si>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</si>
  <si>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</si>
  <si>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</si>
  <si>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</si>
  <si>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</si>
  <si>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</si>
  <si>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</si>
  <si>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</si>
  <si>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</si>
  <si>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</si>
  <si>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</si>
  <si>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</si>
  <si>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</si>
  <si>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</si>
  <si>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</si>
  <si>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</si>
  <si>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</si>
  <si>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</si>
  <si>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</si>
  <si>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</si>
  <si>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</si>
  <si>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</si>
  <si>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</si>
  <si>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</si>
  <si>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</si>
  <si>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</si>
  <si>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</si>
  <si>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</si>
  <si>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</si>
  <si>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</si>
  <si>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</si>
  <si>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</si>
  <si>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</si>
  <si>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</si>
  <si>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</si>
  <si>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</si>
  <si>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</si>
  <si>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</si>
  <si>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</si>
  <si>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</si>
  <si>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</si>
  <si>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</si>
  <si>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</si>
  <si>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</si>
  <si>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</si>
  <si>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</si>
  <si>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</si>
  <si>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</si>
  <si>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</si>
  <si>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</si>
  <si>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</si>
  <si>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</si>
  <si>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</si>
  <si>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</si>
  <si>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</si>
  <si>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</si>
  <si>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</si>
  <si>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</si>
  <si>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</si>
  <si>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</si>
  <si>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</si>
  <si>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</si>
  <si>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</si>
  <si>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</si>
  <si>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</si>
  <si>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</si>
  <si>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</si>
  <si>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</si>
  <si>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</si>
  <si>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</si>
  <si>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</si>
  <si>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</si>
  <si>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</si>
  <si>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</si>
  <si>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</si>
  <si>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</si>
  <si>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</si>
  <si>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</si>
  <si>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</si>
  <si>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</si>
  <si>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</si>
  <si>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</si>
  <si>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</si>
  <si>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</si>
  <si>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</si>
  <si>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</si>
  <si>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</si>
  <si>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</si>
  <si>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</si>
  <si>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</si>
  <si>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</si>
  <si>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</si>
  <si>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</si>
  <si>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</si>
  <si>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</si>
  <si>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</si>
  <si>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</si>
  <si>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</si>
  <si>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</si>
  <si>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</si>
  <si>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</si>
  <si>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</si>
  <si>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</si>
  <si>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</si>
  <si>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</si>
  <si>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</si>
  <si>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</si>
  <si>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</si>
  <si>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</si>
  <si>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姚明阳</t>
  </si>
  <si>
    <t>6214 6800 2646 2638</t>
  </si>
  <si>
    <t>北京银行学知支行</t>
  </si>
  <si>
    <t>姚明阳</t>
    <phoneticPr fontId="0" type="noConversion"/>
  </si>
  <si>
    <t>气控产品开发部</t>
    <phoneticPr fontId="0" type="noConversion"/>
  </si>
  <si>
    <t xml:space="preserve"> 轴承</t>
    <phoneticPr fontId="37" type="noConversion"/>
  </si>
  <si>
    <t>报销人：姚明阳</t>
    <phoneticPr fontId="2" type="noConversion"/>
  </si>
  <si>
    <t>张加-用于重汽座椅换挡扶手-样件</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</si>
</sst>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4">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38" fillId="0" borderId="21" xfId="0" applyFont="1" applyFill="1" applyBorder="1" applyAlignment="1">
      <alignment horizontal="center" vertical="center" wrapText="1"/>
    </xf>
    <xf numFmtId="183" fontId="38" fillId="0" borderId="21" xfId="0" applyNumberFormat="1" applyFont="1" applyFill="1" applyBorder="1" applyAlignment="1">
      <alignment horizontal="center" vertical="center" wrapText="1"/>
    </xf>
    <xf numFmtId="183" fontId="38" fillId="0" borderId="21" xfId="0" applyNumberFormat="1" applyFont="1" applyFill="1" applyBorder="1" applyAlignment="1">
      <alignment vertical="center" wrapText="1"/>
    </xf>
    <xf numFmtId="0" fontId="38" fillId="0" borderId="21" xfId="0" applyFont="1" applyFill="1" applyBorder="1" applyAlignment="1">
      <alignment vertical="center" wrapText="1"/>
    </xf>
    <xf numFmtId="0" fontId="38" fillId="0" borderId="24" xfId="0" applyFont="1" applyFill="1" applyBorder="1" applyAlignment="1">
      <alignment vertical="center" wrapText="1"/>
    </xf>
    <xf numFmtId="0" fontId="0" fillId="0" borderId="21" xfId="0" applyBorder="1" applyAlignment="1">
      <alignment horizontal="center" vertical="center"/>
    </xf>
    <xf numFmtId="0" fontId="38" fillId="0" borderId="21" xfId="0" applyFont="1" applyFill="1"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vertical="center"/>
    </xf>
    <xf numFmtId="0" fontId="0" fillId="0" borderId="21" xfId="0" applyBorder="1" applyAlignment="1">
      <alignment vertical="center"/>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8" priority="6" stopIfTrue="1">
      <formula>"q42&gt;1"</formula>
    </cfRule>
  </conditionalFormatting>
  <conditionalFormatting sqref="Q40:Q46 Q14:Q38 B9:C13 A1:A13 D1:Q13 B1:C7 A14:P46 A16:Q16">
    <cfRule type="expression" dxfId="17" priority="7" stopIfTrue="1">
      <formula>$Q$39=1</formula>
    </cfRule>
  </conditionalFormatting>
  <conditionalFormatting sqref="Q39">
    <cfRule type="expression" dxfId="16" priority="8" stopIfTrue="1">
      <formula>$Q$39&gt;0</formula>
    </cfRule>
  </conditionalFormatting>
  <conditionalFormatting sqref="F21 H21 G20:G37 I17:I37 A18:A33 B16:B33 D20:D32 A15:I20">
    <cfRule type="expression" dxfId="15" priority="17" stopIfTrue="1">
      <formula>$Q$35=1</formula>
    </cfRule>
  </conditionalFormatting>
  <conditionalFormatting sqref="C21">
    <cfRule type="expression" dxfId="14" priority="3" stopIfTrue="1">
      <formula>$Q$35=1</formula>
    </cfRule>
  </conditionalFormatting>
  <conditionalFormatting sqref="E28:F38 A15:G37">
    <cfRule type="expression" dxfId="13" priority="2" stopIfTrue="1">
      <formula>$Q$38=1</formula>
    </cfRule>
  </conditionalFormatting>
  <conditionalFormatting sqref="B36">
    <cfRule type="expression" dxfId="1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topLeftCell="A7" zoomScale="70" zoomScaleNormal="75" zoomScalePageLayoutView="70" workbookViewId="0">
      <selection activeCell="B13" sqref="B13"/>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54"/>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44559</v>
      </c>
      <c r="C6" s="125" t="s">
        <v>152</v>
      </c>
      <c r="D6" s="126"/>
      <c r="E6" s="127" t="s">
        <v>127</v>
      </c>
      <c r="F6" s="143" t="s">
        <v>150</v>
      </c>
      <c r="G6" s="126"/>
      <c r="H6" s="126"/>
      <c r="I6" s="126"/>
      <c r="J6" s="126"/>
      <c r="K6" s="126"/>
      <c r="L6" s="127" t="s">
        <v>115</v>
      </c>
      <c r="M6" s="126"/>
    </row>
    <row r="7" spans="1:19" ht="22.5" customHeight="1">
      <c r="A7" s="151"/>
      <c r="B7" s="151"/>
      <c r="C7" s="151"/>
      <c r="D7" s="165" t="s">
        <v>135</v>
      </c>
      <c r="E7" s="165" t="s">
        <v>122</v>
      </c>
      <c r="F7" s="165" t="s">
        <v>123</v>
      </c>
      <c r="G7" s="165" t="s">
        <v>117</v>
      </c>
      <c r="H7" s="165" t="s">
        <v>136</v>
      </c>
      <c r="I7" s="165" t="s">
        <v>125</v>
      </c>
      <c r="J7" s="165" t="s">
        <v>137</v>
      </c>
      <c r="K7" s="165" t="s">
        <v>138</v>
      </c>
      <c r="L7" s="165" t="s">
        <v>139</v>
      </c>
      <c r="M7" s="165" t="s">
        <v>126</v>
      </c>
      <c r="N7" s="165" t="s">
        <v>124</v>
      </c>
      <c r="O7" s="165" t="s">
        <v>118</v>
      </c>
      <c r="P7" s="58"/>
      <c r="Q7" s="58"/>
      <c r="R7" s="58"/>
    </row>
    <row r="8" spans="1:19" ht="22.5" customHeight="1">
      <c r="A8" s="152" t="s">
        <v>116</v>
      </c>
      <c r="B8" s="152" t="s">
        <v>133</v>
      </c>
      <c r="C8" s="152" t="s">
        <v>134</v>
      </c>
      <c r="D8" s="165"/>
      <c r="E8" s="165"/>
      <c r="F8" s="165"/>
      <c r="G8" s="165"/>
      <c r="H8" s="165"/>
      <c r="I8" s="165"/>
      <c r="J8" s="165"/>
      <c r="K8" s="165"/>
      <c r="L8" s="165"/>
      <c r="M8" s="165"/>
      <c r="N8" s="165"/>
      <c r="O8" s="165"/>
      <c r="P8" s="58"/>
      <c r="Q8" s="58"/>
      <c r="R8" s="58"/>
    </row>
    <row r="9" spans="1:19">
      <c r="A9" s="153"/>
      <c r="B9" s="153"/>
      <c r="C9" s="153"/>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2">
        <v>1</v>
      </c>
      <c r="B10" s="159" t="s">
        <v>153</v>
      </c>
      <c r="C10" s="161" t="s">
        <v>151</v>
      </c>
      <c r="D10" s="156"/>
      <c r="E10" s="156"/>
      <c r="F10" s="156"/>
      <c r="G10" s="156"/>
      <c r="H10" s="156"/>
      <c r="I10" s="156"/>
      <c r="J10" s="156"/>
      <c r="K10" s="156"/>
      <c r="L10" s="156"/>
      <c r="M10" s="156"/>
      <c r="N10" s="156">
        <v>126.36</v>
      </c>
      <c r="O10" s="130">
        <f t="shared" ref="O10" si="0">SUM(D10,N10)</f>
        <v>126.36</v>
      </c>
      <c r="Q10" s="103" t="e">
        <f>IF(#REF!&lt;&gt;SUM(G10:O10),"ERROR","O.K.")</f>
        <v>#REF!</v>
      </c>
      <c r="S10" s="103">
        <f>Input!Q15</f>
        <v>0</v>
      </c>
    </row>
    <row r="11" spans="1:19" s="103" customFormat="1" ht="33.950000000000003" customHeight="1">
      <c r="A11" s="164"/>
      <c r="B11" s="159"/>
      <c r="C11" s="161"/>
      <c r="D11" s="156"/>
      <c r="E11" s="156"/>
      <c r="F11" s="156"/>
      <c r="G11" s="156"/>
      <c r="H11" s="156"/>
      <c r="I11" s="156"/>
      <c r="J11" s="156"/>
      <c r="K11" s="156"/>
      <c r="L11" s="156"/>
      <c r="M11" s="156"/>
      <c r="N11" s="156"/>
      <c r="O11" s="130"/>
      <c r="Q11" s="103" t="e">
        <f>IF(#REF!&lt;&gt;SUM(G11:O11),"ERROR","O.K.")</f>
        <v>#REF!</v>
      </c>
      <c r="S11" s="103">
        <f>Input!Q16</f>
        <v>0</v>
      </c>
    </row>
    <row r="12" spans="1:19" s="103" customFormat="1" ht="33.950000000000003" customHeight="1">
      <c r="A12" s="163"/>
      <c r="B12" s="159"/>
      <c r="C12" s="161"/>
      <c r="D12" s="156"/>
      <c r="E12" s="156"/>
      <c r="F12" s="156"/>
      <c r="G12" s="156"/>
      <c r="H12" s="156"/>
      <c r="I12" s="156"/>
      <c r="J12" s="156"/>
      <c r="K12" s="156"/>
      <c r="L12" s="156"/>
      <c r="M12" s="156"/>
      <c r="N12" s="156"/>
      <c r="O12" s="130"/>
    </row>
    <row r="13" spans="1:19" s="103" customFormat="1" ht="33.950000000000003" customHeight="1">
      <c r="A13" s="162"/>
      <c r="B13" s="159"/>
      <c r="C13" s="161"/>
      <c r="D13" s="156"/>
      <c r="E13" s="156"/>
      <c r="F13" s="156"/>
      <c r="G13" s="156"/>
      <c r="H13" s="156"/>
      <c r="I13" s="156"/>
      <c r="J13" s="156"/>
      <c r="K13" s="156"/>
      <c r="L13" s="156"/>
      <c r="M13" s="156"/>
      <c r="N13" s="156"/>
      <c r="O13" s="130"/>
      <c r="Q13" s="103" t="e">
        <f>IF(#REF!&lt;&gt;SUM(G13:O13),"ERROR","O.K.")</f>
        <v>#REF!</v>
      </c>
      <c r="S13" s="103">
        <f>Input!Q17</f>
        <v>0</v>
      </c>
    </row>
    <row r="14" spans="1:19" s="103" customFormat="1" ht="33.950000000000003" customHeight="1">
      <c r="A14" s="162"/>
      <c r="B14" s="159"/>
      <c r="C14" s="161"/>
      <c r="D14" s="156"/>
      <c r="E14" s="156"/>
      <c r="F14" s="156"/>
      <c r="G14" s="156"/>
      <c r="H14" s="156"/>
      <c r="I14" s="156"/>
      <c r="J14" s="156"/>
      <c r="K14" s="156"/>
      <c r="L14" s="156"/>
      <c r="M14" s="156"/>
      <c r="N14" s="156"/>
      <c r="O14" s="130"/>
      <c r="Q14" s="103" t="e">
        <f>IF(#REF!&lt;&gt;SUM(G14:O14),"ERROR","O.K.")</f>
        <v>#REF!</v>
      </c>
    </row>
    <row r="15" spans="1:19" s="103" customFormat="1" ht="33.950000000000003" customHeight="1">
      <c r="A15" s="162"/>
      <c r="B15" s="159"/>
      <c r="C15" s="161"/>
      <c r="D15" s="156"/>
      <c r="E15" s="156"/>
      <c r="F15" s="156"/>
      <c r="G15" s="156"/>
      <c r="H15" s="156"/>
      <c r="I15" s="156"/>
      <c r="J15" s="156"/>
      <c r="K15" s="156"/>
      <c r="L15" s="156"/>
      <c r="M15" s="156"/>
      <c r="N15" s="156"/>
      <c r="O15" s="130"/>
      <c r="Q15" s="103" t="e">
        <f>IF(#REF!&lt;&gt;SUM(G15:O15),"ERROR","O.K.")</f>
        <v>#REF!</v>
      </c>
    </row>
    <row r="16" spans="1:19" s="103" customFormat="1" ht="33.950000000000003" customHeight="1">
      <c r="A16" s="162"/>
      <c r="B16" s="159"/>
      <c r="C16" s="161"/>
      <c r="D16" s="156"/>
      <c r="E16" s="156"/>
      <c r="F16" s="156"/>
      <c r="G16" s="156"/>
      <c r="H16" s="156"/>
      <c r="I16" s="156"/>
      <c r="J16" s="156"/>
      <c r="K16" s="156"/>
      <c r="L16" s="156"/>
      <c r="M16" s="156"/>
      <c r="N16" s="156"/>
      <c r="O16" s="130"/>
      <c r="Q16" s="103" t="e">
        <f>IF(#REF!&lt;&gt;SUM(G16:O16),"ERROR","O.K.")</f>
        <v>#REF!</v>
      </c>
    </row>
    <row r="17" spans="1:19" s="103" customFormat="1" ht="33.950000000000003" customHeight="1">
      <c r="A17" s="162"/>
      <c r="B17" s="159"/>
      <c r="C17" s="161"/>
      <c r="D17" s="156"/>
      <c r="E17" s="156"/>
      <c r="F17" s="156"/>
      <c r="G17" s="156"/>
      <c r="H17" s="156"/>
      <c r="I17" s="156"/>
      <c r="J17" s="156"/>
      <c r="K17" s="156"/>
      <c r="L17" s="156"/>
      <c r="M17" s="156"/>
      <c r="N17" s="156"/>
      <c r="O17" s="130"/>
    </row>
    <row r="18" spans="1:19" s="103" customFormat="1" ht="33.950000000000003" customHeight="1">
      <c r="A18" s="162"/>
      <c r="B18" s="159"/>
      <c r="C18" s="161"/>
      <c r="D18" s="156"/>
      <c r="E18" s="156"/>
      <c r="F18" s="156"/>
      <c r="G18" s="156"/>
      <c r="H18" s="156"/>
      <c r="I18" s="156"/>
      <c r="J18" s="156"/>
      <c r="K18" s="156"/>
      <c r="L18" s="156"/>
      <c r="M18" s="156"/>
      <c r="N18" s="156"/>
      <c r="O18" s="130"/>
    </row>
    <row r="19" spans="1:19" s="103" customFormat="1" ht="33.950000000000003" customHeight="1">
      <c r="A19" s="162"/>
      <c r="B19" s="159"/>
      <c r="C19" s="161"/>
      <c r="D19" s="156"/>
      <c r="E19" s="156"/>
      <c r="F19" s="156"/>
      <c r="G19" s="156"/>
      <c r="H19" s="156"/>
      <c r="I19" s="156"/>
      <c r="J19" s="156"/>
      <c r="K19" s="156"/>
      <c r="L19" s="156"/>
      <c r="M19" s="156"/>
      <c r="N19" s="156"/>
      <c r="O19" s="130"/>
    </row>
    <row r="20" spans="1:19" s="103" customFormat="1" ht="33.950000000000003" customHeight="1">
      <c r="A20" s="162"/>
      <c r="B20" s="159"/>
      <c r="C20" s="161"/>
      <c r="D20" s="156"/>
      <c r="E20" s="156"/>
      <c r="F20" s="156"/>
      <c r="G20" s="156"/>
      <c r="H20" s="156"/>
      <c r="I20" s="156"/>
      <c r="J20" s="156"/>
      <c r="K20" s="156"/>
      <c r="L20" s="156"/>
      <c r="M20" s="156"/>
      <c r="N20" s="156"/>
      <c r="O20" s="130"/>
    </row>
    <row r="21" spans="1:19" s="103" customFormat="1" ht="33.950000000000003" customHeight="1">
      <c r="A21" s="162"/>
      <c r="B21" s="159"/>
      <c r="C21" s="161"/>
      <c r="D21" s="156"/>
      <c r="E21" s="156"/>
      <c r="F21" s="156"/>
      <c r="G21" s="156"/>
      <c r="H21" s="156"/>
      <c r="I21" s="156"/>
      <c r="J21" s="156"/>
      <c r="K21" s="156"/>
      <c r="L21" s="156"/>
      <c r="M21" s="156"/>
      <c r="N21" s="156"/>
      <c r="O21" s="130"/>
    </row>
    <row r="22" spans="1:19" s="103" customFormat="1" ht="33.950000000000003" customHeight="1">
      <c r="A22" s="162"/>
      <c r="B22" s="159"/>
      <c r="C22" s="161"/>
      <c r="D22" s="156"/>
      <c r="E22" s="156"/>
      <c r="F22" s="156"/>
      <c r="G22" s="156"/>
      <c r="H22" s="156"/>
      <c r="I22" s="156"/>
      <c r="J22" s="156"/>
      <c r="K22" s="156"/>
      <c r="L22" s="156"/>
      <c r="M22" s="156"/>
      <c r="N22" s="156"/>
      <c r="O22" s="130"/>
    </row>
    <row r="23" spans="1:19" s="103" customFormat="1" ht="33.950000000000003" customHeight="1">
      <c r="A23" s="160"/>
      <c r="B23" s="159"/>
      <c r="C23" s="155"/>
      <c r="D23" s="156"/>
      <c r="E23" s="156"/>
      <c r="F23" s="156"/>
      <c r="G23" s="156"/>
      <c r="H23" s="156"/>
      <c r="I23" s="156"/>
      <c r="J23" s="156"/>
      <c r="K23" s="156"/>
      <c r="L23" s="156"/>
      <c r="M23" s="156"/>
      <c r="N23" s="156"/>
      <c r="O23" s="130"/>
    </row>
    <row r="24" spans="1:19" s="103" customFormat="1" ht="33.950000000000003" customHeight="1">
      <c r="A24" s="160"/>
      <c r="B24" s="159"/>
      <c r="C24" s="155"/>
      <c r="D24" s="156"/>
      <c r="E24" s="156"/>
      <c r="F24" s="156"/>
      <c r="G24" s="156"/>
      <c r="H24" s="156"/>
      <c r="I24" s="156"/>
      <c r="J24" s="156"/>
      <c r="K24" s="156"/>
      <c r="L24" s="156"/>
      <c r="M24" s="156"/>
      <c r="N24" s="156"/>
      <c r="O24" s="130"/>
    </row>
    <row r="25" spans="1:19" s="103" customFormat="1" ht="33.950000000000003" customHeight="1">
      <c r="A25" s="160"/>
      <c r="B25" s="158"/>
      <c r="C25" s="155"/>
      <c r="D25" s="157"/>
      <c r="E25" s="157"/>
      <c r="F25" s="157"/>
      <c r="G25" s="157"/>
      <c r="H25" s="157"/>
      <c r="I25" s="157"/>
      <c r="J25" s="157"/>
      <c r="K25" s="157"/>
      <c r="L25" s="157"/>
      <c r="M25" s="157"/>
      <c r="N25" s="157"/>
      <c r="O25" s="130"/>
    </row>
    <row r="26" spans="1:19" s="103" customFormat="1" ht="33.950000000000003" customHeight="1">
      <c r="A26" s="160"/>
      <c r="B26" s="158"/>
      <c r="C26" s="155"/>
      <c r="D26" s="157"/>
      <c r="E26" s="157"/>
      <c r="F26" s="157"/>
      <c r="G26" s="157"/>
      <c r="H26" s="157"/>
      <c r="I26" s="157"/>
      <c r="J26" s="157"/>
      <c r="K26" s="157"/>
      <c r="L26" s="157"/>
      <c r="M26" s="157"/>
      <c r="N26" s="157"/>
      <c r="O26" s="130"/>
    </row>
    <row r="27" spans="1:19" s="103" customFormat="1" ht="27.75" hidden="1" customHeight="1">
      <c r="A27" s="145">
        <v>11</v>
      </c>
      <c r="B27" s="146"/>
      <c r="C27" s="147" t="str">
        <f>T(Input!C25)</f>
        <v/>
      </c>
      <c r="D27" s="148"/>
      <c r="E27" s="148"/>
      <c r="F27" s="148"/>
      <c r="G27" s="148">
        <f>IF(Input!$D25="Travel",F27,0)</f>
        <v>0</v>
      </c>
      <c r="H27" s="148">
        <f>IF(Input!$D25="Hotel  Accommodation",F27,0)</f>
        <v>0</v>
      </c>
      <c r="I27" s="148">
        <f>IF(Input!$D25="Hotel Food",F27,0)</f>
        <v>0</v>
      </c>
      <c r="J27" s="148">
        <f>IF(Input!$D25="Hotel  Telephone",F27,0)</f>
        <v>0</v>
      </c>
      <c r="K27" s="148">
        <f>IF(Input!$D25="Hotel  Other",F27,0)</f>
        <v>0</v>
      </c>
      <c r="L27" s="148">
        <f>IF(Input!$D25="Non-hotel Subsistence",F27,0)</f>
        <v>0</v>
      </c>
      <c r="M27" s="149">
        <f>IF(Input!$D25="Entertaining",F27,0)</f>
        <v>0</v>
      </c>
      <c r="N27" s="148">
        <f>IF(Input!$D25="Training",F27,0)</f>
        <v>0</v>
      </c>
      <c r="O27" s="150">
        <f t="shared" ref="O27:O34" si="1">SUM(D27,N27)</f>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1"/>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1"/>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1"/>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1"/>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1"/>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1"/>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1"/>
        <v>0</v>
      </c>
      <c r="Q34" s="103" t="e">
        <f>IF(#REF!&lt;&gt;SUM(G34:O34),"ERROR","O.K.")</f>
        <v>#REF!</v>
      </c>
      <c r="S34" s="103">
        <f>Input!Q32</f>
        <v>0</v>
      </c>
    </row>
    <row r="35" spans="1:19" ht="18.75" customHeight="1">
      <c r="A35" s="59"/>
      <c r="B35" s="128" t="s">
        <v>119</v>
      </c>
      <c r="C35" s="129"/>
      <c r="D35" s="130"/>
      <c r="E35" s="130"/>
      <c r="F35" s="131"/>
      <c r="G35" s="131">
        <f t="shared" ref="G35:N35" si="2">SUM(G10:G34)</f>
        <v>0</v>
      </c>
      <c r="H35" s="131">
        <f t="shared" si="2"/>
        <v>0</v>
      </c>
      <c r="I35" s="131">
        <f t="shared" si="2"/>
        <v>0</v>
      </c>
      <c r="J35" s="131">
        <f t="shared" si="2"/>
        <v>0</v>
      </c>
      <c r="K35" s="131">
        <f t="shared" si="2"/>
        <v>0</v>
      </c>
      <c r="L35" s="131">
        <f t="shared" si="2"/>
        <v>0</v>
      </c>
      <c r="M35" s="131">
        <f t="shared" si="2"/>
        <v>0</v>
      </c>
      <c r="N35" s="131">
        <f t="shared" si="2"/>
        <v>126.36</v>
      </c>
      <c r="O35" s="131">
        <f>SUM(O10:O26)</f>
        <v>126.36</v>
      </c>
      <c r="Q35" s="54" t="e">
        <f>IF(#REF!&lt;&gt;Input!I40,"ERROR","O.K.")</f>
        <v>#REF!</v>
      </c>
    </row>
    <row r="36" spans="1:19" s="85" customFormat="1" ht="22.5" customHeight="1">
      <c r="A36" s="168" t="s">
        <v>144</v>
      </c>
      <c r="B36" s="168"/>
      <c r="C36" s="141" t="s">
        <v>145</v>
      </c>
      <c r="D36" s="168" t="s">
        <v>141</v>
      </c>
      <c r="E36" s="168"/>
      <c r="F36" s="169"/>
      <c r="G36" s="168" t="s">
        <v>142</v>
      </c>
      <c r="H36" s="168"/>
      <c r="I36" s="169"/>
      <c r="J36" s="168" t="s">
        <v>143</v>
      </c>
      <c r="K36" s="168"/>
      <c r="L36" s="169"/>
      <c r="M36" s="170" t="s">
        <v>120</v>
      </c>
      <c r="N36" s="170"/>
      <c r="O36" s="170"/>
      <c r="S36" s="85">
        <f>SUM(S10:S35)</f>
        <v>0</v>
      </c>
    </row>
    <row r="37" spans="1:19" ht="20.25" customHeight="1">
      <c r="A37" s="168"/>
      <c r="B37" s="168"/>
      <c r="C37" s="168"/>
      <c r="D37" s="168"/>
      <c r="E37" s="168"/>
      <c r="F37" s="168"/>
      <c r="G37" s="174"/>
      <c r="H37" s="175"/>
      <c r="I37" s="175"/>
      <c r="J37" s="168"/>
      <c r="K37" s="168"/>
      <c r="L37" s="168"/>
      <c r="M37" s="180"/>
      <c r="N37" s="180"/>
      <c r="O37" s="180"/>
    </row>
    <row r="38" spans="1:19" ht="21.75" hidden="1" customHeight="1">
      <c r="A38" s="168"/>
      <c r="B38" s="168"/>
      <c r="C38" s="168"/>
      <c r="D38" s="168"/>
      <c r="E38" s="168"/>
      <c r="F38" s="168"/>
      <c r="G38" s="176"/>
      <c r="H38" s="177"/>
      <c r="I38" s="177"/>
      <c r="J38" s="168"/>
      <c r="K38" s="168"/>
      <c r="L38" s="168"/>
      <c r="M38" s="180"/>
      <c r="N38" s="180"/>
      <c r="O38" s="180"/>
    </row>
    <row r="39" spans="1:19" ht="21.75" hidden="1" customHeight="1">
      <c r="A39" s="168"/>
      <c r="B39" s="168"/>
      <c r="C39" s="168"/>
      <c r="D39" s="168"/>
      <c r="E39" s="168"/>
      <c r="F39" s="168"/>
      <c r="G39" s="176"/>
      <c r="H39" s="177"/>
      <c r="I39" s="177"/>
      <c r="J39" s="168"/>
      <c r="K39" s="168"/>
      <c r="L39" s="168"/>
      <c r="M39" s="180"/>
      <c r="N39" s="180"/>
      <c r="O39" s="180"/>
    </row>
    <row r="40" spans="1:19" ht="21.75" customHeight="1">
      <c r="A40" s="168"/>
      <c r="B40" s="168"/>
      <c r="C40" s="168"/>
      <c r="D40" s="168"/>
      <c r="E40" s="168"/>
      <c r="F40" s="168"/>
      <c r="G40" s="176"/>
      <c r="H40" s="177"/>
      <c r="I40" s="177"/>
      <c r="J40" s="168"/>
      <c r="K40" s="168"/>
      <c r="L40" s="168"/>
      <c r="M40" s="180"/>
      <c r="N40" s="180"/>
      <c r="O40" s="180"/>
    </row>
    <row r="41" spans="1:19" ht="19.5" customHeight="1">
      <c r="A41" s="168"/>
      <c r="B41" s="168"/>
      <c r="C41" s="168"/>
      <c r="D41" s="168"/>
      <c r="E41" s="168"/>
      <c r="F41" s="168"/>
      <c r="G41" s="176"/>
      <c r="H41" s="177"/>
      <c r="I41" s="177"/>
      <c r="J41" s="168"/>
      <c r="K41" s="168"/>
      <c r="L41" s="168"/>
      <c r="M41" s="180"/>
      <c r="N41" s="180"/>
      <c r="O41" s="180"/>
    </row>
    <row r="42" spans="1:19" ht="7.5" customHeight="1">
      <c r="A42" s="168"/>
      <c r="B42" s="168"/>
      <c r="C42" s="168"/>
      <c r="D42" s="168"/>
      <c r="E42" s="168"/>
      <c r="F42" s="168"/>
      <c r="G42" s="178"/>
      <c r="H42" s="179"/>
      <c r="I42" s="179"/>
      <c r="J42" s="168"/>
      <c r="K42" s="168"/>
      <c r="L42" s="168"/>
      <c r="M42" s="180"/>
      <c r="N42" s="180"/>
      <c r="O42" s="180"/>
    </row>
    <row r="43" spans="1:19" ht="41.25" customHeight="1">
      <c r="A43" s="64"/>
      <c r="B43" s="65"/>
      <c r="D43" s="60"/>
      <c r="E43" s="60"/>
      <c r="F43" s="60"/>
      <c r="G43" s="60"/>
      <c r="H43" s="60"/>
      <c r="I43" s="60"/>
      <c r="J43" s="60"/>
      <c r="K43" s="135" t="s">
        <v>128</v>
      </c>
      <c r="L43" s="135"/>
      <c r="M43" s="171" t="s">
        <v>146</v>
      </c>
      <c r="N43" s="171"/>
      <c r="O43" s="171"/>
    </row>
    <row r="44" spans="1:19" ht="36.75" customHeight="1">
      <c r="A44" s="64"/>
      <c r="B44" s="64"/>
      <c r="C44" s="121" t="s">
        <v>140</v>
      </c>
      <c r="K44" s="136" t="s">
        <v>129</v>
      </c>
      <c r="L44" s="136"/>
      <c r="M44" s="172" t="s">
        <v>147</v>
      </c>
      <c r="N44" s="172"/>
      <c r="O44" s="172"/>
    </row>
    <row r="45" spans="1:19" ht="42.75" customHeight="1">
      <c r="A45" s="122"/>
      <c r="B45" s="123"/>
      <c r="C45" s="124"/>
      <c r="D45" s="132" t="s">
        <v>121</v>
      </c>
      <c r="E45" s="166" t="s">
        <v>149</v>
      </c>
      <c r="F45" s="167"/>
      <c r="G45" s="134"/>
      <c r="H45" s="133"/>
      <c r="I45" s="133"/>
      <c r="J45" s="133"/>
      <c r="K45" s="136" t="s">
        <v>130</v>
      </c>
      <c r="L45" s="136"/>
      <c r="M45" s="173" t="s">
        <v>148</v>
      </c>
      <c r="N45" s="173"/>
      <c r="O45" s="173"/>
    </row>
    <row r="46" spans="1:19">
      <c r="A46" s="64"/>
      <c r="B46" s="64"/>
      <c r="C46" s="64"/>
      <c r="D46" s="64"/>
      <c r="E46" s="64"/>
      <c r="F46" s="64"/>
      <c r="G46" s="64"/>
      <c r="H46" s="64"/>
      <c r="I46" s="64"/>
      <c r="J46" s="64"/>
      <c r="K46" s="64"/>
      <c r="L46" s="64"/>
      <c r="M46" s="64"/>
      <c r="N46" s="64"/>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B7:B9 C1:C9 A6:A10 A13:A35 O9:O34 D9:N26">
    <cfRule type="expression" dxfId="11" priority="81" stopIfTrue="1">
      <formula>$S$36&gt;0</formula>
    </cfRule>
  </conditionalFormatting>
  <conditionalFormatting sqref="H12 E6 B2:B3 A2 A6 C2:C6 L6 D9:O9 D7:O7 A4">
    <cfRule type="expression" dxfId="10" priority="153" stopIfTrue="1">
      <formula>$R$34&gt;0</formula>
    </cfRule>
  </conditionalFormatting>
  <conditionalFormatting sqref="N13:N23">
    <cfRule type="duplicateValues" dxfId="9" priority="10"/>
  </conditionalFormatting>
  <conditionalFormatting sqref="N10:N26">
    <cfRule type="duplicateValues" dxfId="8" priority="9"/>
  </conditionalFormatting>
  <conditionalFormatting sqref="D14:M14">
    <cfRule type="duplicateValues" dxfId="7" priority="8"/>
  </conditionalFormatting>
  <conditionalFormatting sqref="D13:M13">
    <cfRule type="duplicateValues" dxfId="6" priority="7"/>
  </conditionalFormatting>
  <conditionalFormatting sqref="A18 A20">
    <cfRule type="expression" dxfId="5" priority="6" stopIfTrue="1">
      <formula>$S$36&gt;0</formula>
    </cfRule>
  </conditionalFormatting>
  <conditionalFormatting sqref="D15:M17">
    <cfRule type="duplicateValues" dxfId="4" priority="5"/>
  </conditionalFormatting>
  <conditionalFormatting sqref="D15:M17">
    <cfRule type="duplicateValues" dxfId="3" priority="4"/>
  </conditionalFormatting>
  <conditionalFormatting sqref="D13:M23">
    <cfRule type="duplicateValues" dxfId="2" priority="3"/>
  </conditionalFormatting>
  <conditionalFormatting sqref="D13:M26">
    <cfRule type="duplicateValues" dxfId="1" priority="2"/>
  </conditionalFormatting>
  <conditionalFormatting sqref="D10:M12">
    <cfRule type="duplicateValues" dxfId="0" priority="1"/>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3" t="s">
        <v>89</v>
      </c>
      <c r="B1" s="183"/>
      <c r="C1" s="183"/>
    </row>
    <row r="3" spans="1:3" ht="37.5" customHeight="1">
      <c r="A3" s="91">
        <v>1</v>
      </c>
      <c r="B3" s="182" t="s">
        <v>88</v>
      </c>
      <c r="C3" s="182"/>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1" t="s">
        <v>90</v>
      </c>
      <c r="C14" s="181"/>
    </row>
    <row r="15" spans="1:3">
      <c r="A15" s="91"/>
    </row>
    <row r="16" spans="1:3">
      <c r="A16" s="91">
        <v>3</v>
      </c>
      <c r="B16" t="s">
        <v>85</v>
      </c>
    </row>
    <row r="17" spans="1:3">
      <c r="A17" s="91"/>
    </row>
    <row r="18" spans="1:3">
      <c r="A18" s="91">
        <v>4</v>
      </c>
      <c r="B18" t="s">
        <v>86</v>
      </c>
    </row>
    <row r="19" spans="1:3">
      <c r="A19" s="91"/>
    </row>
    <row r="20" spans="1:3" ht="26.25" customHeight="1">
      <c r="A20" s="91">
        <v>5</v>
      </c>
      <c r="B20" s="181" t="s">
        <v>93</v>
      </c>
      <c r="C20" s="181"/>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2021-12-30T01:12:00Z</dcterms:modified>
</cp:coreProperties>
</file>