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13_ncr:1_{EEBA82E9-0E2F-4940-9010-782D7E8217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捷润1" sheetId="17" r:id="rId1"/>
    <sheet name="Sheet1" sheetId="1" r:id="rId2"/>
    <sheet name="Sheet2" sheetId="2" r:id="rId3"/>
    <sheet name="Sheet3" sheetId="3" r:id="rId4"/>
  </sheets>
  <definedNames>
    <definedName name="_xlnm.Print_Area" localSheetId="0">捷润1!$A$1:$L$21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7" l="1"/>
  <c r="K9" i="17"/>
  <c r="J14" i="2"/>
  <c r="I14" i="2"/>
  <c r="H4" i="2"/>
  <c r="H5" i="2"/>
  <c r="H6" i="2"/>
  <c r="H7" i="2"/>
  <c r="H8" i="2"/>
  <c r="H9" i="2"/>
  <c r="H10" i="2"/>
  <c r="H11" i="2"/>
  <c r="H12" i="2"/>
  <c r="H13" i="2"/>
  <c r="H3" i="2"/>
  <c r="G4" i="2"/>
  <c r="G5" i="2"/>
  <c r="G6" i="2"/>
  <c r="G7" i="2"/>
  <c r="G8" i="2"/>
  <c r="G9" i="2"/>
  <c r="G10" i="2"/>
  <c r="G11" i="2"/>
  <c r="G12" i="2"/>
  <c r="G13" i="2"/>
  <c r="G3" i="2"/>
  <c r="J4" i="2"/>
  <c r="J5" i="2"/>
  <c r="J6" i="2"/>
  <c r="J7" i="2"/>
  <c r="J8" i="2"/>
  <c r="J9" i="2"/>
  <c r="J10" i="2"/>
  <c r="J11" i="2"/>
  <c r="J12" i="2"/>
  <c r="J13" i="2"/>
  <c r="J3" i="2"/>
  <c r="E13" i="1"/>
  <c r="D13" i="1"/>
  <c r="I9" i="17"/>
  <c r="K10" i="17" l="1"/>
</calcChain>
</file>

<file path=xl/sharedStrings.xml><?xml version="1.0" encoding="utf-8"?>
<sst xmlns="http://schemas.openxmlformats.org/spreadsheetml/2006/main" count="155" uniqueCount="73">
  <si>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</si>
  <si>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</si>
  <si>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</si>
  <si>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</si>
  <si>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</si>
  <si>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</si>
  <si>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</si>
  <si>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</si>
  <si>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</si>
  <si>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</si>
  <si>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</si>
  <si>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</si>
  <si>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2021年</t>
    <phoneticPr fontId="1" type="noConversion"/>
  </si>
  <si>
    <t>件</t>
    <phoneticPr fontId="1" type="noConversion"/>
  </si>
  <si>
    <t>摊销费</t>
    <phoneticPr fontId="1" type="noConversion"/>
  </si>
  <si>
    <t>摊销方式</t>
    <phoneticPr fontId="1" type="noConversion"/>
  </si>
  <si>
    <t>甲方：河北光华荣昌汽车部件有限公司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</si>
  <si>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</si>
  <si>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>乙方：</t>
    </r>
    <r>
      <rPr>
        <u/>
        <sz val="12"/>
        <rFont val="Microsoft YaHei UI"/>
        <family val="3"/>
        <charset val="134"/>
      </rPr>
      <t>泊头市捷润五金制品有限公司</t>
    </r>
    <phoneticPr fontId="1" type="noConversion"/>
  </si>
  <si>
    <t>未税产品价格
（不含摊销费）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</si>
  <si>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</si>
  <si>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未税产品价格
（含模摊费）</t>
    <phoneticPr fontId="1" type="noConversion"/>
  </si>
  <si>
    <t>备注</t>
    <phoneticPr fontId="1" type="noConversion"/>
  </si>
  <si>
    <t>模检焊具总价</t>
    <phoneticPr fontId="1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</si>
  <si>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</si>
  <si>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</si>
  <si>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——</t>
  </si>
  <si>
    <t>SHT0014100</t>
    <phoneticPr fontId="1" type="noConversion"/>
  </si>
  <si>
    <t>H6右侧立板加强板</t>
    <phoneticPr fontId="1" type="noConversion"/>
  </si>
  <si>
    <t>SHT0014099</t>
    <phoneticPr fontId="1" type="noConversion"/>
  </si>
  <si>
    <t>H6左侧立板加强板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</si>
  <si>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协议编号：HBZYXY-2022-095</t>
    </r>
    <r>
      <rPr>
        <b/>
        <sz val="12"/>
        <rFont val="微软雅黑"/>
        <family val="3"/>
        <charset val="134"/>
      </rPr>
      <t>-01</t>
    </r>
    <phoneticPr fontId="1" type="noConversion"/>
  </si>
  <si>
    <t>1.模具费100%分摊至10万件产品
2.模具费详见CG-20220225-01ZC《模具制造合同》</t>
    <phoneticPr fontId="1" type="noConversion"/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</si>
  <si>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</si>
  <si>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</si>
  <si>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</si>
  <si>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</si>
  <si>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</si>
  <si>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</si>
  <si>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r>
      <t>左</t>
    </r>
    <r>
      <rPr>
        <sz val="12"/>
        <color theme="1"/>
        <rFont val="Times New Roman"/>
        <family val="1"/>
      </rPr>
      <t>/</t>
    </r>
    <r>
      <rPr>
        <sz val="12"/>
        <color theme="1"/>
        <rFont val="宋体"/>
        <family val="3"/>
        <charset val="134"/>
      </rPr>
      <t>右侧立板加强板落料冲孔模具</t>
    </r>
  </si>
  <si>
    <t>付</t>
  </si>
  <si>
    <t>SHT0014099/SHT0014100</t>
  </si>
  <si>
    <r>
      <t>左侧立板加强板</t>
    </r>
    <r>
      <rPr>
        <sz val="12"/>
        <color theme="1"/>
        <rFont val="Times New Roman"/>
        <family val="1"/>
      </rPr>
      <t>/</t>
    </r>
    <r>
      <rPr>
        <sz val="12"/>
        <color theme="1"/>
        <rFont val="宋体"/>
        <family val="3"/>
        <charset val="134"/>
      </rPr>
      <t>右侧立板加强板</t>
    </r>
  </si>
  <si>
    <t>左右件通用</t>
  </si>
  <si>
    <r>
      <t>左侧立板加强板压筋</t>
    </r>
    <r>
      <rPr>
        <sz val="10.5"/>
        <color theme="1"/>
        <rFont val="宋体"/>
        <family val="3"/>
        <charset val="134"/>
      </rPr>
      <t>模具</t>
    </r>
  </si>
  <si>
    <t>SHT0014099</t>
  </si>
  <si>
    <t>左侧立板加强板</t>
  </si>
  <si>
    <t>左侧立板加强板成型模具</t>
  </si>
  <si>
    <t>含旧状态模具修改</t>
  </si>
  <si>
    <t>左侧立板加强板冲孔模具</t>
  </si>
  <si>
    <t>左侧立板加强板方孔翻边模具</t>
  </si>
  <si>
    <t>左侧立板加强板检具</t>
  </si>
  <si>
    <r>
      <t>右侧立板加强板压筋</t>
    </r>
    <r>
      <rPr>
        <sz val="10.5"/>
        <color theme="1"/>
        <rFont val="宋体"/>
        <family val="3"/>
        <charset val="134"/>
      </rPr>
      <t>模具</t>
    </r>
  </si>
  <si>
    <t>SHT0014100</t>
  </si>
  <si>
    <t>右侧立板加强板</t>
  </si>
  <si>
    <t>右侧立板加强板成型模具</t>
  </si>
  <si>
    <t>右侧立板加强板冲孔模具</t>
  </si>
  <si>
    <t>右侧立板加强板方孔翻边模具</t>
  </si>
  <si>
    <t>右侧立板加强板检具</t>
  </si>
  <si>
    <t>合计（未税）：</t>
  </si>
  <si>
    <r>
      <t>含13%增值税金额：</t>
    </r>
    <r>
      <rPr>
        <u/>
        <sz val="10.5"/>
        <color theme="1"/>
        <rFont val="宋体"/>
        <family val="3"/>
        <charset val="134"/>
      </rPr>
      <t xml:space="preserve">11865.00 </t>
    </r>
    <r>
      <rPr>
        <sz val="10.5"/>
        <color theme="1"/>
        <rFont val="宋体"/>
        <family val="3"/>
        <charset val="134"/>
      </rPr>
      <t>；金额大写：</t>
    </r>
    <r>
      <rPr>
        <u/>
        <sz val="10.5"/>
        <color theme="1"/>
        <rFont val="宋体"/>
        <family val="3"/>
        <charset val="134"/>
      </rPr>
      <t xml:space="preserve"> 壹万壹仟捌佰陆拾伍元零角零分               </t>
    </r>
    <r>
      <rPr>
        <sz val="10.5"/>
        <color theme="1"/>
        <rFont val="宋体"/>
        <family val="3"/>
        <charset val="134"/>
      </rPr>
      <t xml:space="preserve"> </t>
    </r>
  </si>
  <si>
    <t>分摊数量</t>
  </si>
  <si>
    <t>分摊单价</t>
  </si>
  <si>
    <t>模具分摊总价</t>
  </si>
  <si>
    <t>未税</t>
  </si>
  <si>
    <t>含税</t>
  </si>
  <si>
    <r>
      <t>左侧立板加强板</t>
    </r>
    <r>
      <rPr>
        <sz val="10"/>
        <color rgb="FF000000"/>
        <rFont val="Times New Roman"/>
        <family val="1"/>
      </rPr>
      <t>/</t>
    </r>
    <r>
      <rPr>
        <sz val="10"/>
        <color rgb="FF000000"/>
        <rFont val="宋体"/>
        <family val="3"/>
        <charset val="134"/>
      </rPr>
      <t>右侧立板加强板</t>
    </r>
  </si>
  <si>
    <r>
      <t>左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右侧立板加强板落料冲孔模具</t>
    </r>
  </si>
  <si>
    <t>左侧立板加强板压筋模具</t>
  </si>
  <si>
    <t>右侧立板加强板压筋模具</t>
  </si>
  <si>
    <t>合计</t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</si>
  <si>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楷体_GB2312"/>
        <family val="3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 xml:space="preserve">1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</si>
  <si>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t>2022年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</si>
</sst>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_);[Red]\(0.0000\)"/>
    <numFmt numFmtId="177" formatCode="0.00_);[Red]\(0.00\)"/>
    <numFmt numFmtId="178" formatCode="0.0000_ "/>
    <numFmt numFmtId="179" formatCode="0_ "/>
    <numFmt numFmtId="180" formatCode="0_);[Red]\(0\)"/>
    <numFmt numFmtId="181" formatCode="0.000_);[Red]\(0.000\)"/>
    <numFmt numFmtId="186" formatCode="0.000"/>
  </numFmts>
  <fonts count="4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u/>
      <sz val="12"/>
      <name val="Microsoft YaHei UI"/>
      <family val="3"/>
      <charset val="134"/>
    </font>
    <font>
      <b/>
      <sz val="9"/>
      <name val="微软雅黑"/>
      <family val="3"/>
      <charset val="134"/>
    </font>
    <font>
      <b/>
      <sz val="12"/>
      <name val="微软雅黑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u/>
      <sz val="12"/>
      <name val="楷体_GB2312"/>
      <family val="3"/>
    </font>
    <font>
      <sz val="12"/>
      <name val="楷体_GB2312"/>
      <family val="3"/>
    </font>
    <font>
      <sz val="10"/>
      <color theme="1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10.5"/>
      <color rgb="FF000000"/>
      <name val="宋体"/>
      <family val="3"/>
      <charset val="134"/>
    </font>
    <font>
      <sz val="10.5"/>
      <color rgb="FF000000"/>
      <name val="Times New Roman"/>
      <family val="1"/>
    </font>
    <font>
      <u/>
      <sz val="10.5"/>
      <color theme="1"/>
      <name val="宋体"/>
      <family val="3"/>
      <charset val="134"/>
    </font>
    <font>
      <sz val="10.5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10"/>
      <color rgb="FF000000"/>
      <name val="仿宋"/>
      <family val="3"/>
      <charset val="134"/>
    </font>
    <font>
      <sz val="10"/>
      <color rgb="FF000000"/>
      <name val="Times New Roman"/>
      <family val="1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Times New Roman"/>
      <family val="1"/>
    </font>
    <font>
      <sz val="9"/>
      <color rgb="FF000000"/>
      <name val="宋体"/>
      <family val="3"/>
      <charset val="134"/>
    </font>
    <font>
      <b/>
      <sz val="11"/>
      <color rgb="FF000000"/>
      <name val="仿宋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0" borderId="0"/>
    <xf numFmtId="178" fontId="13" fillId="0" borderId="0"/>
    <xf numFmtId="0" fontId="13" fillId="0" borderId="0"/>
    <xf numFmtId="0" fontId="13" fillId="0" borderId="0"/>
  </cellStyleXfs>
  <cellXfs count="107">
    <xf numFmtId="0" fontId="0" fillId="0" borderId="0" xfId="0">
      <alignment vertical="center"/>
    </xf>
    <xf numFmtId="0" fontId="2" fillId="0" borderId="0" xfId="1">
      <alignment vertical="center"/>
    </xf>
    <xf numFmtId="0" fontId="5" fillId="3" borderId="0" xfId="1" applyFont="1" applyFill="1" applyAlignment="1">
      <alignment horizontal="center" vertical="center"/>
    </xf>
    <xf numFmtId="176" fontId="14" fillId="5" borderId="6" xfId="2" applyNumberFormat="1" applyFont="1" applyFill="1" applyBorder="1" applyAlignment="1">
      <alignment horizontal="center" vertical="center" wrapText="1"/>
    </xf>
    <xf numFmtId="176" fontId="14" fillId="0" borderId="9" xfId="2" applyNumberFormat="1" applyFont="1" applyBorder="1" applyAlignment="1">
      <alignment horizontal="center" vertical="center" wrapText="1"/>
    </xf>
    <xf numFmtId="177" fontId="26" fillId="4" borderId="9" xfId="0" applyNumberFormat="1" applyFont="1" applyFill="1" applyBorder="1" applyAlignment="1">
      <alignment horizontal="center" vertical="center" wrapText="1"/>
    </xf>
    <xf numFmtId="176" fontId="14" fillId="5" borderId="9" xfId="2" applyNumberFormat="1" applyFont="1" applyFill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179" fontId="27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176" fontId="15" fillId="0" borderId="4" xfId="1" applyNumberFormat="1" applyFont="1" applyBorder="1" applyAlignment="1">
      <alignment horizontal="center" vertical="center" wrapText="1"/>
    </xf>
    <xf numFmtId="176" fontId="15" fillId="0" borderId="12" xfId="1" applyNumberFormat="1" applyFont="1" applyBorder="1" applyAlignment="1">
      <alignment horizontal="center" vertical="center" wrapText="1"/>
    </xf>
    <xf numFmtId="176" fontId="15" fillId="0" borderId="12" xfId="1" applyNumberFormat="1" applyFont="1" applyBorder="1" applyAlignment="1">
      <alignment horizontal="left" vertical="center" wrapText="1"/>
    </xf>
    <xf numFmtId="176" fontId="15" fillId="0" borderId="13" xfId="1" applyNumberFormat="1" applyFont="1" applyBorder="1" applyAlignment="1">
      <alignment horizontal="center" vertical="center" wrapText="1" shrinkToFit="1"/>
    </xf>
    <xf numFmtId="0" fontId="5" fillId="0" borderId="0" xfId="1" applyFont="1" applyAlignment="1">
      <alignment horizontal="center" vertical="center"/>
    </xf>
    <xf numFmtId="0" fontId="27" fillId="0" borderId="1" xfId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176" fontId="15" fillId="0" borderId="2" xfId="1" applyNumberFormat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176" fontId="15" fillId="0" borderId="3" xfId="1" applyNumberFormat="1" applyFont="1" applyBorder="1" applyAlignment="1">
      <alignment horizontal="center" vertical="center" wrapText="1"/>
    </xf>
    <xf numFmtId="176" fontId="15" fillId="0" borderId="13" xfId="1" applyNumberFormat="1" applyFont="1" applyBorder="1" applyAlignment="1">
      <alignment horizontal="left" vertical="center" wrapText="1" shrinkToFit="1"/>
    </xf>
    <xf numFmtId="176" fontId="16" fillId="0" borderId="1" xfId="1" applyNumberFormat="1" applyFont="1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 wrapText="1" shrinkToFit="1"/>
    </xf>
    <xf numFmtId="176" fontId="16" fillId="0" borderId="2" xfId="1" applyNumberFormat="1" applyFont="1" applyBorder="1" applyAlignment="1">
      <alignment horizontal="center" vertical="center"/>
    </xf>
    <xf numFmtId="176" fontId="15" fillId="0" borderId="14" xfId="1" applyNumberFormat="1" applyFont="1" applyBorder="1" applyAlignment="1">
      <alignment horizontal="center" vertical="center" wrapText="1" shrinkToFit="1"/>
    </xf>
    <xf numFmtId="0" fontId="5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8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0" fillId="3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 wrapText="1"/>
    </xf>
    <xf numFmtId="0" fontId="17" fillId="3" borderId="0" xfId="1" applyFont="1" applyFill="1" applyAlignment="1">
      <alignment horizontal="center" vertical="center"/>
    </xf>
    <xf numFmtId="176" fontId="5" fillId="3" borderId="0" xfId="1" applyNumberFormat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 shrinkToFit="1"/>
    </xf>
    <xf numFmtId="49" fontId="6" fillId="3" borderId="0" xfId="1" applyNumberFormat="1" applyFont="1" applyFill="1" applyAlignment="1">
      <alignment horizontal="center" vertical="center"/>
    </xf>
    <xf numFmtId="180" fontId="28" fillId="0" borderId="3" xfId="0" applyNumberFormat="1" applyFont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181" fontId="15" fillId="0" borderId="12" xfId="1" applyNumberFormat="1" applyFont="1" applyBorder="1" applyAlignment="1">
      <alignment horizontal="center" vertical="center" wrapText="1"/>
    </xf>
    <xf numFmtId="0" fontId="8" fillId="0" borderId="0" xfId="1" applyFont="1">
      <alignment vertical="center"/>
    </xf>
    <xf numFmtId="0" fontId="8" fillId="3" borderId="0" xfId="1" applyFont="1" applyFill="1" applyAlignment="1">
      <alignment horizontal="left" vertical="center" shrinkToFit="1"/>
    </xf>
    <xf numFmtId="0" fontId="3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left" vertical="center"/>
    </xf>
    <xf numFmtId="0" fontId="8" fillId="3" borderId="0" xfId="1" applyFont="1" applyFill="1" applyAlignment="1">
      <alignment horizontal="left" vertical="center" wrapText="1"/>
    </xf>
    <xf numFmtId="0" fontId="8" fillId="0" borderId="0" xfId="1" applyFont="1">
      <alignment vertical="center"/>
    </xf>
    <xf numFmtId="0" fontId="10" fillId="3" borderId="5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49" fontId="11" fillId="3" borderId="6" xfId="1" applyNumberFormat="1" applyFont="1" applyFill="1" applyBorder="1" applyAlignment="1">
      <alignment horizontal="center" vertical="center" wrapText="1"/>
    </xf>
    <xf numFmtId="49" fontId="11" fillId="3" borderId="9" xfId="1" applyNumberFormat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176" fontId="14" fillId="0" borderId="6" xfId="2" applyNumberFormat="1" applyFont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177" fontId="11" fillId="3" borderId="7" xfId="1" applyNumberFormat="1" applyFont="1" applyFill="1" applyBorder="1" applyAlignment="1">
      <alignment horizontal="center" vertical="center" shrinkToFit="1"/>
    </xf>
    <xf numFmtId="177" fontId="11" fillId="3" borderId="10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177" fontId="15" fillId="0" borderId="15" xfId="1" applyNumberFormat="1" applyFont="1" applyBorder="1" applyAlignment="1">
      <alignment horizontal="center" vertical="center" wrapText="1"/>
    </xf>
    <xf numFmtId="177" fontId="15" fillId="0" borderId="4" xfId="1" applyNumberFormat="1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left" vertical="center" wrapText="1"/>
    </xf>
    <xf numFmtId="0" fontId="33" fillId="0" borderId="21" xfId="0" applyFont="1" applyBorder="1" applyAlignment="1">
      <alignment horizontal="left" vertical="center" wrapText="1"/>
    </xf>
    <xf numFmtId="0" fontId="33" fillId="0" borderId="17" xfId="0" applyFont="1" applyBorder="1" applyAlignment="1">
      <alignment horizontal="left" vertical="center" wrapText="1"/>
    </xf>
    <xf numFmtId="0" fontId="33" fillId="2" borderId="18" xfId="0" applyFont="1" applyFill="1" applyBorder="1" applyAlignment="1">
      <alignment horizontal="center" vertical="center" wrapText="1"/>
    </xf>
    <xf numFmtId="0" fontId="34" fillId="2" borderId="19" xfId="0" applyFont="1" applyFill="1" applyBorder="1" applyAlignment="1">
      <alignment horizontal="center" vertical="center" wrapText="1"/>
    </xf>
    <xf numFmtId="0" fontId="33" fillId="2" borderId="19" xfId="0" applyFont="1" applyFill="1" applyBorder="1" applyAlignment="1">
      <alignment horizontal="center" vertical="center" wrapText="1"/>
    </xf>
    <xf numFmtId="0" fontId="35" fillId="2" borderId="19" xfId="0" applyFont="1" applyFill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41" fillId="6" borderId="18" xfId="0" applyFont="1" applyFill="1" applyBorder="1" applyAlignment="1">
      <alignment horizontal="center" vertical="center"/>
    </xf>
    <xf numFmtId="0" fontId="42" fillId="0" borderId="19" xfId="0" applyFont="1" applyBorder="1" applyAlignment="1">
      <alignment horizontal="center" vertical="center"/>
    </xf>
    <xf numFmtId="0" fontId="43" fillId="0" borderId="19" xfId="0" applyFont="1" applyBorder="1" applyAlignment="1">
      <alignment horizontal="left" vertical="center"/>
    </xf>
    <xf numFmtId="0" fontId="44" fillId="0" borderId="19" xfId="0" applyFont="1" applyBorder="1" applyAlignment="1">
      <alignment horizontal="left" vertical="center"/>
    </xf>
    <xf numFmtId="0" fontId="45" fillId="0" borderId="19" xfId="0" applyFont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0" fontId="45" fillId="0" borderId="19" xfId="0" applyFont="1" applyBorder="1" applyAlignment="1">
      <alignment horizontal="left" vertical="center"/>
    </xf>
    <xf numFmtId="0" fontId="39" fillId="6" borderId="22" xfId="0" applyFont="1" applyFill="1" applyBorder="1" applyAlignment="1">
      <alignment horizontal="center" vertical="center" wrapText="1"/>
    </xf>
    <xf numFmtId="0" fontId="39" fillId="6" borderId="18" xfId="0" applyFont="1" applyFill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8" fillId="0" borderId="20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/>
    </xf>
    <xf numFmtId="0" fontId="48" fillId="0" borderId="17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186" fontId="47" fillId="0" borderId="19" xfId="0" applyNumberFormat="1" applyFont="1" applyBorder="1" applyAlignment="1">
      <alignment horizontal="center" vertical="center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C139-4C90-42C4-90B3-230E751D412F}">
  <dimension ref="A1:IJ44"/>
  <sheetViews>
    <sheetView tabSelected="1" view="pageBreakPreview" zoomScale="90" zoomScaleSheetLayoutView="90" workbookViewId="0">
      <selection activeCell="J10" sqref="J10"/>
    </sheetView>
  </sheetViews>
  <sheetFormatPr defaultRowHeight="15.6"/>
  <cols>
    <col min="1" max="1" width="5.44140625" style="2" customWidth="1"/>
    <col min="2" max="2" width="13.88671875" style="42" customWidth="1"/>
    <col min="3" max="3" width="24.33203125" style="2" customWidth="1"/>
    <col min="4" max="4" width="12.77734375" style="38" customWidth="1"/>
    <col min="5" max="5" width="5.6640625" style="39" customWidth="1"/>
    <col min="6" max="6" width="8.77734375" style="40" customWidth="1"/>
    <col min="7" max="7" width="11.21875" style="40" customWidth="1"/>
    <col min="8" max="8" width="11.88671875" style="40" customWidth="1"/>
    <col min="9" max="9" width="8.33203125" style="40" customWidth="1"/>
    <col min="10" max="10" width="28.44140625" style="40" customWidth="1"/>
    <col min="11" max="11" width="14.44140625" style="40" customWidth="1"/>
    <col min="12" max="12" width="8.88671875" style="41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48" t="s">
        <v>17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49" t="s">
        <v>31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50" t="s">
        <v>16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50" t="s">
        <v>18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51" t="s">
        <v>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47" t="s">
        <v>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53" t="s">
        <v>2</v>
      </c>
      <c r="B7" s="55" t="s">
        <v>3</v>
      </c>
      <c r="C7" s="57" t="s">
        <v>4</v>
      </c>
      <c r="D7" s="57" t="s">
        <v>5</v>
      </c>
      <c r="E7" s="59" t="s">
        <v>6</v>
      </c>
      <c r="F7" s="61" t="s">
        <v>19</v>
      </c>
      <c r="G7" s="61"/>
      <c r="H7" s="62" t="s">
        <v>20</v>
      </c>
      <c r="I7" s="62"/>
      <c r="J7" s="62"/>
      <c r="K7" s="3" t="s">
        <v>21</v>
      </c>
      <c r="L7" s="63" t="s">
        <v>22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54"/>
      <c r="B8" s="56"/>
      <c r="C8" s="58"/>
      <c r="D8" s="58"/>
      <c r="E8" s="60"/>
      <c r="F8" s="4" t="s">
        <v>12</v>
      </c>
      <c r="G8" s="4" t="s">
        <v>72</v>
      </c>
      <c r="H8" s="5" t="s">
        <v>23</v>
      </c>
      <c r="I8" s="5" t="s">
        <v>14</v>
      </c>
      <c r="J8" s="5" t="s">
        <v>15</v>
      </c>
      <c r="K8" s="6" t="s">
        <v>72</v>
      </c>
      <c r="L8" s="6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5" customFormat="1" ht="50.4" customHeight="1">
      <c r="A9" s="7">
        <v>1</v>
      </c>
      <c r="B9" s="43" t="s">
        <v>27</v>
      </c>
      <c r="C9" s="43" t="s">
        <v>28</v>
      </c>
      <c r="D9" s="9"/>
      <c r="E9" s="10" t="s">
        <v>13</v>
      </c>
      <c r="F9" s="11"/>
      <c r="G9" s="11">
        <v>4.9000000000000004</v>
      </c>
      <c r="H9" s="67">
        <v>29200</v>
      </c>
      <c r="I9" s="45">
        <f>H9/2/100000</f>
        <v>0.14599999999999999</v>
      </c>
      <c r="J9" s="13" t="s">
        <v>32</v>
      </c>
      <c r="K9" s="12">
        <f>G9+I9</f>
        <v>5.0460000000000003</v>
      </c>
      <c r="L9" s="1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5" customFormat="1" ht="50.4" customHeight="1">
      <c r="A10" s="7">
        <v>2</v>
      </c>
      <c r="B10" s="43" t="s">
        <v>29</v>
      </c>
      <c r="C10" s="43" t="s">
        <v>30</v>
      </c>
      <c r="D10" s="9"/>
      <c r="E10" s="10" t="s">
        <v>13</v>
      </c>
      <c r="F10" s="17"/>
      <c r="G10" s="11">
        <v>4.9000000000000004</v>
      </c>
      <c r="H10" s="68"/>
      <c r="I10" s="45">
        <f>H9/2/100000</f>
        <v>0.14599999999999999</v>
      </c>
      <c r="J10" s="13" t="s">
        <v>32</v>
      </c>
      <c r="K10" s="12">
        <f>G10+I10</f>
        <v>5.0460000000000003</v>
      </c>
      <c r="L10" s="1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5" customFormat="1" ht="31.2" customHeight="1">
      <c r="A11" s="7"/>
      <c r="B11" s="43"/>
      <c r="C11" s="43"/>
      <c r="D11" s="19"/>
      <c r="E11" s="10"/>
      <c r="F11" s="20"/>
      <c r="G11" s="20"/>
      <c r="H11" s="44"/>
      <c r="I11" s="45"/>
      <c r="J11" s="12"/>
      <c r="K11" s="12"/>
      <c r="L11" s="2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15" customFormat="1" ht="31.2" customHeight="1">
      <c r="A12" s="7"/>
      <c r="B12" s="8"/>
      <c r="C12" s="16"/>
      <c r="D12" s="9"/>
      <c r="E12" s="10"/>
      <c r="F12" s="17"/>
      <c r="G12" s="22"/>
      <c r="H12" s="23"/>
      <c r="I12" s="24"/>
      <c r="J12" s="13"/>
      <c r="K12" s="12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15" customFormat="1" ht="31.2" customHeight="1">
      <c r="A13" s="7"/>
      <c r="B13" s="8"/>
      <c r="C13" s="16"/>
      <c r="D13" s="9"/>
      <c r="E13" s="10"/>
      <c r="F13" s="17"/>
      <c r="G13" s="17"/>
      <c r="H13" s="18"/>
      <c r="I13" s="18"/>
      <c r="J13" s="13"/>
      <c r="K13" s="12"/>
      <c r="L13" s="1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</row>
    <row r="14" spans="1:244" s="26" customFormat="1" ht="30.75" customHeight="1">
      <c r="A14" s="65" t="s">
        <v>8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</row>
    <row r="15" spans="1:244" s="26" customFormat="1" ht="34.5" customHeight="1">
      <c r="A15" s="66" t="s">
        <v>71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</row>
    <row r="16" spans="1:244" s="26" customFormat="1" ht="41.25" customHeight="1">
      <c r="A16" s="66" t="s">
        <v>24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</row>
    <row r="17" spans="1:12" s="26" customFormat="1" ht="17.25" customHeight="1">
      <c r="A17" s="52" t="s">
        <v>25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 s="26" customFormat="1">
      <c r="A18" s="46"/>
      <c r="B18" s="27"/>
      <c r="C18" s="46"/>
      <c r="D18" s="46"/>
      <c r="E18" s="46"/>
      <c r="F18" s="28"/>
      <c r="G18" s="28"/>
      <c r="H18" s="28"/>
      <c r="I18" s="28"/>
      <c r="J18" s="28"/>
      <c r="K18" s="28"/>
      <c r="L18" s="29"/>
    </row>
    <row r="19" spans="1:12" s="26" customFormat="1">
      <c r="A19" s="30" t="s">
        <v>9</v>
      </c>
      <c r="B19" s="31"/>
      <c r="C19" s="32"/>
      <c r="D19" s="33" t="s">
        <v>10</v>
      </c>
      <c r="E19" s="32"/>
      <c r="F19" s="34"/>
      <c r="G19" s="34"/>
      <c r="H19" s="34"/>
      <c r="I19" s="34"/>
      <c r="J19" s="34"/>
      <c r="K19" s="34"/>
      <c r="L19" s="35"/>
    </row>
    <row r="20" spans="1:12" s="26" customFormat="1">
      <c r="A20" s="30"/>
      <c r="B20" s="31"/>
      <c r="C20" s="32"/>
      <c r="D20" s="33"/>
      <c r="E20" s="32"/>
      <c r="F20" s="34"/>
      <c r="G20" s="34"/>
      <c r="H20" s="34"/>
      <c r="I20" s="34"/>
      <c r="J20" s="34"/>
      <c r="K20" s="34"/>
      <c r="L20" s="35"/>
    </row>
    <row r="21" spans="1:12" s="26" customFormat="1">
      <c r="A21" s="30" t="s">
        <v>11</v>
      </c>
      <c r="B21" s="30"/>
      <c r="C21" s="46"/>
      <c r="D21" s="30" t="s">
        <v>11</v>
      </c>
      <c r="E21" s="46"/>
      <c r="F21" s="34"/>
      <c r="G21" s="34"/>
      <c r="H21" s="34"/>
      <c r="I21" s="34"/>
      <c r="J21" s="34"/>
      <c r="K21" s="34"/>
      <c r="L21" s="35"/>
    </row>
    <row r="22" spans="1:12" s="26" customFormat="1" ht="14.4">
      <c r="B22" s="36"/>
      <c r="F22" s="34"/>
      <c r="G22" s="34"/>
      <c r="H22" s="34"/>
      <c r="I22" s="34"/>
      <c r="J22" s="34"/>
      <c r="K22" s="34"/>
      <c r="L22" s="35"/>
    </row>
    <row r="23" spans="1:12">
      <c r="B23" s="37"/>
    </row>
    <row r="24" spans="1:12">
      <c r="B24" s="37"/>
    </row>
    <row r="25" spans="1:12">
      <c r="B25" s="37"/>
    </row>
    <row r="26" spans="1:12">
      <c r="B26" s="37"/>
    </row>
    <row r="27" spans="1:12">
      <c r="B27" s="37"/>
    </row>
    <row r="28" spans="1:12">
      <c r="B28" s="37"/>
    </row>
    <row r="29" spans="1:12">
      <c r="B29" s="37"/>
    </row>
    <row r="30" spans="1:12">
      <c r="B30" s="37"/>
    </row>
    <row r="31" spans="1:12">
      <c r="B31" s="37"/>
    </row>
    <row r="32" spans="1:12">
      <c r="B32" s="37"/>
    </row>
    <row r="33" spans="2:2">
      <c r="B33" s="37"/>
    </row>
    <row r="34" spans="2:2">
      <c r="B34" s="37"/>
    </row>
    <row r="35" spans="2:2">
      <c r="B35" s="37"/>
    </row>
    <row r="36" spans="2:2">
      <c r="B36" s="37"/>
    </row>
    <row r="37" spans="2:2">
      <c r="B37" s="37"/>
    </row>
    <row r="38" spans="2:2">
      <c r="B38" s="37"/>
    </row>
    <row r="39" spans="2:2">
      <c r="B39" s="37"/>
    </row>
    <row r="40" spans="2:2">
      <c r="B40" s="37"/>
    </row>
    <row r="41" spans="2:2">
      <c r="B41" s="37"/>
    </row>
    <row r="42" spans="2:2">
      <c r="B42" s="37"/>
    </row>
    <row r="43" spans="2:2">
      <c r="B43" s="37"/>
    </row>
    <row r="44" spans="2:2">
      <c r="B44" s="37"/>
    </row>
  </sheetData>
  <mergeCells count="19">
    <mergeCell ref="A6:L6"/>
    <mergeCell ref="H9:H10"/>
    <mergeCell ref="A1:L1"/>
    <mergeCell ref="A2:L2"/>
    <mergeCell ref="A3:L3"/>
    <mergeCell ref="A4:L4"/>
    <mergeCell ref="A5:L5"/>
    <mergeCell ref="A17:L17"/>
    <mergeCell ref="A7:A8"/>
    <mergeCell ref="B7:B8"/>
    <mergeCell ref="C7:C8"/>
    <mergeCell ref="D7:D8"/>
    <mergeCell ref="E7:E8"/>
    <mergeCell ref="F7:G7"/>
    <mergeCell ref="H7:J7"/>
    <mergeCell ref="L7:L8"/>
    <mergeCell ref="A14:L14"/>
    <mergeCell ref="A15:L15"/>
    <mergeCell ref="A16:L16"/>
  </mergeCells>
  <phoneticPr fontId="1" type="noConversion"/>
  <conditionalFormatting sqref="D1:D10 D12:D1048576">
    <cfRule type="duplicateValues" dxfId="2" priority="3"/>
  </conditionalFormatting>
  <conditionalFormatting sqref="D11">
    <cfRule type="duplicateValues" dxfId="1" priority="1"/>
  </conditionalFormatting>
  <conditionalFormatting sqref="D11">
    <cfRule type="duplicateValues" dxfId="0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workbookViewId="0">
      <selection activeCell="F2" sqref="F2:G12"/>
    </sheetView>
  </sheetViews>
  <sheetFormatPr defaultRowHeight="14.4"/>
  <cols>
    <col min="2" max="2" width="34.109375" customWidth="1"/>
    <col min="6" max="6" width="37.77734375" customWidth="1"/>
    <col min="7" max="7" width="21.33203125" customWidth="1"/>
  </cols>
  <sheetData>
    <row r="1" spans="1:8" ht="43.8" thickBot="1">
      <c r="A1" s="69" t="s">
        <v>2</v>
      </c>
      <c r="B1" s="70" t="s">
        <v>33</v>
      </c>
      <c r="C1" s="70" t="s">
        <v>34</v>
      </c>
      <c r="D1" s="70" t="s">
        <v>35</v>
      </c>
      <c r="E1" s="70" t="s">
        <v>36</v>
      </c>
      <c r="F1" s="70" t="s">
        <v>37</v>
      </c>
      <c r="G1" s="70" t="s">
        <v>38</v>
      </c>
      <c r="H1" s="70" t="s">
        <v>7</v>
      </c>
    </row>
    <row r="2" spans="1:8" ht="25.2" customHeight="1" thickBot="1">
      <c r="A2" s="71">
        <v>1</v>
      </c>
      <c r="B2" s="72" t="s">
        <v>39</v>
      </c>
      <c r="C2" s="73" t="s">
        <v>40</v>
      </c>
      <c r="D2" s="73">
        <v>1</v>
      </c>
      <c r="E2" s="74">
        <v>5000</v>
      </c>
      <c r="F2" s="75" t="s">
        <v>41</v>
      </c>
      <c r="G2" s="72" t="s">
        <v>42</v>
      </c>
      <c r="H2" s="73" t="s">
        <v>43</v>
      </c>
    </row>
    <row r="3" spans="1:8" ht="25.2" customHeight="1" thickBot="1">
      <c r="A3" s="71">
        <v>2</v>
      </c>
      <c r="B3" s="72" t="s">
        <v>44</v>
      </c>
      <c r="C3" s="73" t="s">
        <v>40</v>
      </c>
      <c r="D3" s="73">
        <v>1</v>
      </c>
      <c r="E3" s="76">
        <v>2000</v>
      </c>
      <c r="F3" s="75" t="s">
        <v>45</v>
      </c>
      <c r="G3" s="72" t="s">
        <v>46</v>
      </c>
      <c r="H3" s="73"/>
    </row>
    <row r="4" spans="1:8" ht="25.2" customHeight="1" thickBot="1">
      <c r="A4" s="71">
        <v>3</v>
      </c>
      <c r="B4" s="72" t="s">
        <v>47</v>
      </c>
      <c r="C4" s="73" t="s">
        <v>40</v>
      </c>
      <c r="D4" s="73">
        <v>1</v>
      </c>
      <c r="E4" s="76">
        <v>3300</v>
      </c>
      <c r="F4" s="75" t="s">
        <v>45</v>
      </c>
      <c r="G4" s="72" t="s">
        <v>46</v>
      </c>
      <c r="H4" s="73" t="s">
        <v>48</v>
      </c>
    </row>
    <row r="5" spans="1:8" ht="25.2" customHeight="1" thickBot="1">
      <c r="A5" s="71">
        <v>4</v>
      </c>
      <c r="B5" s="72" t="s">
        <v>49</v>
      </c>
      <c r="C5" s="73" t="s">
        <v>40</v>
      </c>
      <c r="D5" s="73">
        <v>1</v>
      </c>
      <c r="E5" s="76">
        <v>2000</v>
      </c>
      <c r="F5" s="75" t="s">
        <v>45</v>
      </c>
      <c r="G5" s="72" t="s">
        <v>46</v>
      </c>
      <c r="H5" s="73"/>
    </row>
    <row r="6" spans="1:8" ht="25.2" customHeight="1" thickBot="1">
      <c r="A6" s="71">
        <v>5</v>
      </c>
      <c r="B6" s="72" t="s">
        <v>50</v>
      </c>
      <c r="C6" s="73" t="s">
        <v>40</v>
      </c>
      <c r="D6" s="73">
        <v>1</v>
      </c>
      <c r="E6" s="76">
        <v>2000</v>
      </c>
      <c r="F6" s="75" t="s">
        <v>45</v>
      </c>
      <c r="G6" s="72" t="s">
        <v>46</v>
      </c>
      <c r="H6" s="73"/>
    </row>
    <row r="7" spans="1:8" ht="25.2" customHeight="1" thickBot="1">
      <c r="A7" s="71"/>
      <c r="B7" s="72" t="s">
        <v>51</v>
      </c>
      <c r="C7" s="73" t="s">
        <v>40</v>
      </c>
      <c r="D7" s="73">
        <v>1</v>
      </c>
      <c r="E7" s="76">
        <v>1500</v>
      </c>
      <c r="F7" s="75" t="s">
        <v>45</v>
      </c>
      <c r="G7" s="72" t="s">
        <v>46</v>
      </c>
      <c r="H7" s="73"/>
    </row>
    <row r="8" spans="1:8" ht="16.2" thickBot="1">
      <c r="A8" s="84">
        <v>6</v>
      </c>
      <c r="B8" s="85" t="s">
        <v>52</v>
      </c>
      <c r="C8" s="86" t="s">
        <v>40</v>
      </c>
      <c r="D8" s="86">
        <v>1</v>
      </c>
      <c r="E8" s="76">
        <v>2000</v>
      </c>
      <c r="F8" s="87" t="s">
        <v>53</v>
      </c>
      <c r="G8" s="85" t="s">
        <v>54</v>
      </c>
      <c r="H8" s="86"/>
    </row>
    <row r="9" spans="1:8" ht="29.4" thickBot="1">
      <c r="A9" s="84">
        <v>7</v>
      </c>
      <c r="B9" s="85" t="s">
        <v>55</v>
      </c>
      <c r="C9" s="86" t="s">
        <v>40</v>
      </c>
      <c r="D9" s="86">
        <v>1</v>
      </c>
      <c r="E9" s="76">
        <v>3300</v>
      </c>
      <c r="F9" s="87" t="s">
        <v>53</v>
      </c>
      <c r="G9" s="85" t="s">
        <v>54</v>
      </c>
      <c r="H9" s="86" t="s">
        <v>48</v>
      </c>
    </row>
    <row r="10" spans="1:8" ht="16.2" thickBot="1">
      <c r="A10" s="84">
        <v>8</v>
      </c>
      <c r="B10" s="85" t="s">
        <v>56</v>
      </c>
      <c r="C10" s="86" t="s">
        <v>40</v>
      </c>
      <c r="D10" s="86">
        <v>1</v>
      </c>
      <c r="E10" s="76">
        <v>2000</v>
      </c>
      <c r="F10" s="87" t="s">
        <v>53</v>
      </c>
      <c r="G10" s="85" t="s">
        <v>54</v>
      </c>
      <c r="H10" s="86"/>
    </row>
    <row r="11" spans="1:8" ht="16.2" thickBot="1">
      <c r="A11" s="84">
        <v>9</v>
      </c>
      <c r="B11" s="85" t="s">
        <v>57</v>
      </c>
      <c r="C11" s="86" t="s">
        <v>40</v>
      </c>
      <c r="D11" s="86">
        <v>1</v>
      </c>
      <c r="E11" s="76">
        <v>2000</v>
      </c>
      <c r="F11" s="87" t="s">
        <v>53</v>
      </c>
      <c r="G11" s="85" t="s">
        <v>54</v>
      </c>
      <c r="H11" s="86"/>
    </row>
    <row r="12" spans="1:8" ht="16.2" thickBot="1">
      <c r="A12" s="84"/>
      <c r="B12" s="85" t="s">
        <v>58</v>
      </c>
      <c r="C12" s="86" t="s">
        <v>40</v>
      </c>
      <c r="D12" s="86">
        <v>1</v>
      </c>
      <c r="E12" s="76">
        <v>1500</v>
      </c>
      <c r="F12" s="87" t="s">
        <v>53</v>
      </c>
      <c r="G12" s="85" t="s">
        <v>54</v>
      </c>
      <c r="H12" s="86"/>
    </row>
    <row r="13" spans="1:8" ht="15" thickBot="1">
      <c r="A13" s="78" t="s">
        <v>59</v>
      </c>
      <c r="B13" s="79"/>
      <c r="C13" s="80"/>
      <c r="D13" s="73">
        <f>SUM(D2:D12)</f>
        <v>11</v>
      </c>
      <c r="E13" s="77">
        <f>SUM(E2:E12)</f>
        <v>26600</v>
      </c>
      <c r="F13" s="73" t="s">
        <v>26</v>
      </c>
      <c r="G13" s="73" t="s">
        <v>26</v>
      </c>
      <c r="H13" s="73" t="s">
        <v>26</v>
      </c>
    </row>
    <row r="14" spans="1:8" ht="15" thickBot="1">
      <c r="A14" s="81" t="s">
        <v>60</v>
      </c>
      <c r="B14" s="82"/>
      <c r="C14" s="82"/>
      <c r="D14" s="82"/>
      <c r="E14" s="82"/>
      <c r="F14" s="82"/>
      <c r="G14" s="82"/>
      <c r="H14" s="83"/>
    </row>
  </sheetData>
  <mergeCells count="2">
    <mergeCell ref="A13:C13"/>
    <mergeCell ref="A14:H1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4"/>
  <sheetViews>
    <sheetView workbookViewId="0">
      <selection activeCell="I14" sqref="I14"/>
    </sheetView>
  </sheetViews>
  <sheetFormatPr defaultRowHeight="14.4"/>
  <sheetData>
    <row r="1" spans="1:11" ht="28.2" customHeight="1" thickBot="1">
      <c r="A1" s="96" t="s">
        <v>2</v>
      </c>
      <c r="B1" s="96" t="s">
        <v>3</v>
      </c>
      <c r="C1" s="96" t="s">
        <v>4</v>
      </c>
      <c r="D1" s="96" t="s">
        <v>33</v>
      </c>
      <c r="E1" s="96" t="s">
        <v>6</v>
      </c>
      <c r="F1" s="98" t="s">
        <v>61</v>
      </c>
      <c r="G1" s="100" t="s">
        <v>62</v>
      </c>
      <c r="H1" s="101"/>
      <c r="I1" s="100" t="s">
        <v>63</v>
      </c>
      <c r="J1" s="101"/>
      <c r="K1" s="96" t="s">
        <v>7</v>
      </c>
    </row>
    <row r="2" spans="1:11" ht="15" thickBot="1">
      <c r="A2" s="97"/>
      <c r="B2" s="97"/>
      <c r="C2" s="97"/>
      <c r="D2" s="97"/>
      <c r="E2" s="97"/>
      <c r="F2" s="99"/>
      <c r="G2" s="88" t="s">
        <v>64</v>
      </c>
      <c r="H2" s="88" t="s">
        <v>65</v>
      </c>
      <c r="I2" s="88" t="s">
        <v>64</v>
      </c>
      <c r="J2" s="88" t="s">
        <v>65</v>
      </c>
      <c r="K2" s="97"/>
    </row>
    <row r="3" spans="1:11" ht="15" thickBot="1">
      <c r="A3" s="89">
        <v>1</v>
      </c>
      <c r="B3" s="90" t="s">
        <v>41</v>
      </c>
      <c r="C3" s="91" t="s">
        <v>66</v>
      </c>
      <c r="D3" s="92" t="s">
        <v>67</v>
      </c>
      <c r="E3" s="93" t="s">
        <v>40</v>
      </c>
      <c r="F3" s="93">
        <v>100000</v>
      </c>
      <c r="G3" s="105">
        <f>I3/F3</f>
        <v>0.05</v>
      </c>
      <c r="H3" s="106">
        <f>G3*1.13</f>
        <v>5.6499999999999995E-2</v>
      </c>
      <c r="I3" s="94">
        <v>5000</v>
      </c>
      <c r="J3" s="105">
        <f>I3*1.13</f>
        <v>5649.9999999999991</v>
      </c>
      <c r="K3" s="95"/>
    </row>
    <row r="4" spans="1:11" ht="15" thickBot="1">
      <c r="A4" s="89">
        <v>2</v>
      </c>
      <c r="B4" s="90" t="s">
        <v>45</v>
      </c>
      <c r="C4" s="91" t="s">
        <v>46</v>
      </c>
      <c r="D4" s="92" t="s">
        <v>68</v>
      </c>
      <c r="E4" s="93" t="s">
        <v>40</v>
      </c>
      <c r="F4" s="93">
        <v>100000</v>
      </c>
      <c r="G4" s="105">
        <f t="shared" ref="G4:G13" si="0">I4/F4</f>
        <v>0.02</v>
      </c>
      <c r="H4" s="106">
        <f t="shared" ref="H4:H13" si="1">G4*1.13</f>
        <v>2.2599999999999999E-2</v>
      </c>
      <c r="I4" s="94">
        <v>2000</v>
      </c>
      <c r="J4" s="105">
        <f t="shared" ref="J4:J13" si="2">I4*1.13</f>
        <v>2260</v>
      </c>
      <c r="K4" s="95"/>
    </row>
    <row r="5" spans="1:11" ht="15" thickBot="1">
      <c r="A5" s="89">
        <v>3</v>
      </c>
      <c r="B5" s="90" t="s">
        <v>45</v>
      </c>
      <c r="C5" s="91" t="s">
        <v>46</v>
      </c>
      <c r="D5" s="92" t="s">
        <v>47</v>
      </c>
      <c r="E5" s="93" t="s">
        <v>40</v>
      </c>
      <c r="F5" s="93">
        <v>100000</v>
      </c>
      <c r="G5" s="105">
        <f t="shared" si="0"/>
        <v>3.3000000000000002E-2</v>
      </c>
      <c r="H5" s="106">
        <f t="shared" si="1"/>
        <v>3.7289999999999997E-2</v>
      </c>
      <c r="I5" s="94">
        <v>3300</v>
      </c>
      <c r="J5" s="105">
        <f t="shared" si="2"/>
        <v>3728.9999999999995</v>
      </c>
      <c r="K5" s="95"/>
    </row>
    <row r="6" spans="1:11" ht="15" thickBot="1">
      <c r="A6" s="89">
        <v>4</v>
      </c>
      <c r="B6" s="90" t="s">
        <v>45</v>
      </c>
      <c r="C6" s="91" t="s">
        <v>46</v>
      </c>
      <c r="D6" s="92" t="s">
        <v>49</v>
      </c>
      <c r="E6" s="93" t="s">
        <v>40</v>
      </c>
      <c r="F6" s="93">
        <v>100000</v>
      </c>
      <c r="G6" s="105">
        <f t="shared" si="0"/>
        <v>0.02</v>
      </c>
      <c r="H6" s="106">
        <f t="shared" si="1"/>
        <v>2.2599999999999999E-2</v>
      </c>
      <c r="I6" s="94">
        <v>2000</v>
      </c>
      <c r="J6" s="105">
        <f t="shared" si="2"/>
        <v>2260</v>
      </c>
      <c r="K6" s="95"/>
    </row>
    <row r="7" spans="1:11" ht="15" thickBot="1">
      <c r="A7" s="89">
        <v>5</v>
      </c>
      <c r="B7" s="90" t="s">
        <v>45</v>
      </c>
      <c r="C7" s="91" t="s">
        <v>46</v>
      </c>
      <c r="D7" s="92" t="s">
        <v>50</v>
      </c>
      <c r="E7" s="93" t="s">
        <v>40</v>
      </c>
      <c r="F7" s="93">
        <v>100000</v>
      </c>
      <c r="G7" s="105">
        <f t="shared" si="0"/>
        <v>0.02</v>
      </c>
      <c r="H7" s="106">
        <f t="shared" si="1"/>
        <v>2.2599999999999999E-2</v>
      </c>
      <c r="I7" s="94">
        <v>2000</v>
      </c>
      <c r="J7" s="105">
        <f t="shared" si="2"/>
        <v>2260</v>
      </c>
      <c r="K7" s="95"/>
    </row>
    <row r="8" spans="1:11" ht="15" thickBot="1">
      <c r="A8" s="89">
        <v>6</v>
      </c>
      <c r="B8" s="90" t="s">
        <v>45</v>
      </c>
      <c r="C8" s="91" t="s">
        <v>46</v>
      </c>
      <c r="D8" s="92" t="s">
        <v>51</v>
      </c>
      <c r="E8" s="93" t="s">
        <v>40</v>
      </c>
      <c r="F8" s="93">
        <v>100000</v>
      </c>
      <c r="G8" s="105">
        <f t="shared" si="0"/>
        <v>1.4999999999999999E-2</v>
      </c>
      <c r="H8" s="106">
        <f t="shared" si="1"/>
        <v>1.6949999999999996E-2</v>
      </c>
      <c r="I8" s="94">
        <v>1500</v>
      </c>
      <c r="J8" s="105">
        <f t="shared" si="2"/>
        <v>1694.9999999999998</v>
      </c>
      <c r="K8" s="95"/>
    </row>
    <row r="9" spans="1:11" ht="15" thickBot="1">
      <c r="A9" s="89">
        <v>7</v>
      </c>
      <c r="B9" s="90" t="s">
        <v>53</v>
      </c>
      <c r="C9" s="91" t="s">
        <v>54</v>
      </c>
      <c r="D9" s="92" t="s">
        <v>69</v>
      </c>
      <c r="E9" s="93" t="s">
        <v>40</v>
      </c>
      <c r="F9" s="93">
        <v>100000</v>
      </c>
      <c r="G9" s="105">
        <f t="shared" si="0"/>
        <v>0.02</v>
      </c>
      <c r="H9" s="106">
        <f t="shared" si="1"/>
        <v>2.2599999999999999E-2</v>
      </c>
      <c r="I9" s="94">
        <v>2000</v>
      </c>
      <c r="J9" s="105">
        <f t="shared" si="2"/>
        <v>2260</v>
      </c>
      <c r="K9" s="95"/>
    </row>
    <row r="10" spans="1:11" ht="15" thickBot="1">
      <c r="A10" s="89">
        <v>8</v>
      </c>
      <c r="B10" s="90" t="s">
        <v>53</v>
      </c>
      <c r="C10" s="91" t="s">
        <v>54</v>
      </c>
      <c r="D10" s="92" t="s">
        <v>55</v>
      </c>
      <c r="E10" s="93" t="s">
        <v>40</v>
      </c>
      <c r="F10" s="93">
        <v>100000</v>
      </c>
      <c r="G10" s="105">
        <f t="shared" si="0"/>
        <v>3.3000000000000002E-2</v>
      </c>
      <c r="H10" s="106">
        <f t="shared" si="1"/>
        <v>3.7289999999999997E-2</v>
      </c>
      <c r="I10" s="94">
        <v>3300</v>
      </c>
      <c r="J10" s="105">
        <f t="shared" si="2"/>
        <v>3728.9999999999995</v>
      </c>
      <c r="K10" s="95"/>
    </row>
    <row r="11" spans="1:11" ht="15" thickBot="1">
      <c r="A11" s="89">
        <v>9</v>
      </c>
      <c r="B11" s="90" t="s">
        <v>53</v>
      </c>
      <c r="C11" s="91" t="s">
        <v>54</v>
      </c>
      <c r="D11" s="92" t="s">
        <v>56</v>
      </c>
      <c r="E11" s="93" t="s">
        <v>40</v>
      </c>
      <c r="F11" s="93">
        <v>100000</v>
      </c>
      <c r="G11" s="105">
        <f t="shared" si="0"/>
        <v>0.02</v>
      </c>
      <c r="H11" s="106">
        <f t="shared" si="1"/>
        <v>2.2599999999999999E-2</v>
      </c>
      <c r="I11" s="94">
        <v>2000</v>
      </c>
      <c r="J11" s="105">
        <f t="shared" si="2"/>
        <v>2260</v>
      </c>
      <c r="K11" s="95"/>
    </row>
    <row r="12" spans="1:11" ht="15" thickBot="1">
      <c r="A12" s="89">
        <v>10</v>
      </c>
      <c r="B12" s="90" t="s">
        <v>53</v>
      </c>
      <c r="C12" s="91" t="s">
        <v>54</v>
      </c>
      <c r="D12" s="92" t="s">
        <v>57</v>
      </c>
      <c r="E12" s="93" t="s">
        <v>40</v>
      </c>
      <c r="F12" s="93">
        <v>100000</v>
      </c>
      <c r="G12" s="105">
        <f t="shared" si="0"/>
        <v>0.02</v>
      </c>
      <c r="H12" s="106">
        <f t="shared" si="1"/>
        <v>2.2599999999999999E-2</v>
      </c>
      <c r="I12" s="94">
        <v>2000</v>
      </c>
      <c r="J12" s="105">
        <f t="shared" si="2"/>
        <v>2260</v>
      </c>
      <c r="K12" s="95"/>
    </row>
    <row r="13" spans="1:11" ht="15" thickBot="1">
      <c r="A13" s="89"/>
      <c r="B13" s="90" t="s">
        <v>53</v>
      </c>
      <c r="C13" s="91" t="s">
        <v>54</v>
      </c>
      <c r="D13" s="92" t="s">
        <v>58</v>
      </c>
      <c r="E13" s="93" t="s">
        <v>40</v>
      </c>
      <c r="F13" s="93">
        <v>100000</v>
      </c>
      <c r="G13" s="105">
        <f t="shared" si="0"/>
        <v>1.4999999999999999E-2</v>
      </c>
      <c r="H13" s="106">
        <f t="shared" si="1"/>
        <v>1.6949999999999996E-2</v>
      </c>
      <c r="I13" s="94">
        <v>1500</v>
      </c>
      <c r="J13" s="105">
        <f t="shared" si="2"/>
        <v>1694.9999999999998</v>
      </c>
      <c r="K13" s="95"/>
    </row>
    <row r="14" spans="1:11" ht="15" thickBot="1">
      <c r="A14" s="102" t="s">
        <v>70</v>
      </c>
      <c r="B14" s="103"/>
      <c r="C14" s="103"/>
      <c r="D14" s="103"/>
      <c r="E14" s="103"/>
      <c r="F14" s="103"/>
      <c r="G14" s="103"/>
      <c r="H14" s="104"/>
      <c r="I14" s="93">
        <f>SUM(I3:I13)</f>
        <v>26600</v>
      </c>
      <c r="J14" s="93">
        <f>SUM(J3:J13)</f>
        <v>30057.999999999996</v>
      </c>
      <c r="K14" s="95"/>
    </row>
  </sheetData>
  <mergeCells count="10">
    <mergeCell ref="G1:H1"/>
    <mergeCell ref="I1:J1"/>
    <mergeCell ref="K1:K2"/>
    <mergeCell ref="A14:H14"/>
    <mergeCell ref="A1:A2"/>
    <mergeCell ref="B1:B2"/>
    <mergeCell ref="C1:C2"/>
    <mergeCell ref="D1:D2"/>
    <mergeCell ref="E1:E2"/>
    <mergeCell ref="F1:F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捷润1</vt:lpstr>
      <vt:lpstr>Sheet1</vt:lpstr>
      <vt:lpstr>Sheet2</vt:lpstr>
      <vt:lpstr>Sheet3</vt:lpstr>
      <vt:lpstr>捷润1!Print_Area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2022-02-25T09:41:48Z</dcterms:modified>
</cp:coreProperties>
</file>