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长城HT01报价\"/>
    </mc:Choice>
  </mc:AlternateContent>
  <bookViews>
    <workbookView xWindow="0" yWindow="0" windowWidth="19425" windowHeight="7230" tabRatio="850" activeTab="1"/>
  </bookViews>
  <sheets>
    <sheet name="1.说明" sheetId="18" r:id="rId1"/>
    <sheet name="2.汇总表" sheetId="31" r:id="rId2"/>
    <sheet name="附表1-出厂价明细" sheetId="32" r:id="rId3"/>
    <sheet name="附表2-开发费" sheetId="22" r:id="rId4"/>
    <sheet name="附表3-模具费" sheetId="23" r:id="rId5"/>
    <sheet name="附表4包装运输仓储费" sheetId="34" r:id="rId6"/>
    <sheet name="附表5-设备清单" sheetId="33" r:id="rId7"/>
  </sheets>
  <definedNames>
    <definedName name="_xlnm.Print_Area" localSheetId="0">'1.说明'!$A$1:$I$27</definedName>
    <definedName name="_xlnm.Print_Area" localSheetId="1">'2.汇总表'!$A$1:$F$36</definedName>
    <definedName name="_xlnm.Print_Area" localSheetId="4">'附表3-模具费'!$A$1:$N$19</definedName>
    <definedName name="_xlnm.Print_Area" localSheetId="5">附表4包装运输仓储费!$A$1:$CW$87</definedName>
    <definedName name="_xlnm.Print_Titles" localSheetId="4">'附表3-模具费'!$1:$3</definedName>
  </definedNames>
  <calcPr calcId="162913"/>
</workbook>
</file>

<file path=xl/calcChain.xml><?xml version="1.0" encoding="utf-8"?>
<calcChain xmlns="http://schemas.openxmlformats.org/spreadsheetml/2006/main">
  <c r="D21" i="31" l="1"/>
  <c r="K27" i="32"/>
  <c r="H27" i="32"/>
  <c r="Q27" i="32" s="1"/>
  <c r="R27" i="32" s="1"/>
  <c r="S27" i="32" s="1"/>
  <c r="T27" i="32" l="1"/>
  <c r="U27" i="32"/>
  <c r="R5" i="32"/>
  <c r="V27" i="32" l="1"/>
  <c r="I13" i="22"/>
  <c r="K23" i="32"/>
  <c r="K24" i="32"/>
  <c r="K25" i="32"/>
  <c r="K26" i="32"/>
  <c r="H24" i="32"/>
  <c r="U24" i="32" s="1"/>
  <c r="H25" i="32"/>
  <c r="Q25" i="32" s="1"/>
  <c r="R25" i="32" s="1"/>
  <c r="H26" i="32"/>
  <c r="Q26" i="32" s="1"/>
  <c r="R26" i="32" s="1"/>
  <c r="H23" i="32"/>
  <c r="U23" i="32" s="1"/>
  <c r="U25" i="32" l="1"/>
  <c r="T24" i="32"/>
  <c r="U26" i="32"/>
  <c r="T25" i="32"/>
  <c r="Q24" i="32"/>
  <c r="R24" i="32" s="1"/>
  <c r="S24" i="32" s="1"/>
  <c r="V24" i="32" s="1"/>
  <c r="T26" i="32"/>
  <c r="S25" i="32"/>
  <c r="S26" i="32"/>
  <c r="V25" i="32" l="1"/>
  <c r="V26" i="32"/>
  <c r="V18" i="32" l="1"/>
  <c r="V14" i="32"/>
  <c r="V15" i="32"/>
  <c r="V16" i="32"/>
  <c r="V17" i="32"/>
  <c r="R8" i="32"/>
  <c r="T8" i="32"/>
  <c r="U8" i="32" s="1"/>
  <c r="T6" i="32"/>
  <c r="U6" i="32" s="1"/>
  <c r="T7" i="32"/>
  <c r="U7" i="32" s="1"/>
  <c r="R6" i="32"/>
  <c r="R7" i="32"/>
  <c r="T5" i="32"/>
  <c r="U5" i="32" s="1"/>
  <c r="R4" i="32"/>
  <c r="V8" i="32" l="1"/>
  <c r="V6" i="32"/>
  <c r="V5" i="32"/>
  <c r="V7" i="32"/>
  <c r="CP40" i="34"/>
  <c r="B60" i="34" s="1"/>
  <c r="AH28" i="34"/>
  <c r="AH27" i="34"/>
  <c r="AH23" i="34"/>
  <c r="CK20" i="34"/>
  <c r="AH18" i="34"/>
  <c r="AH21" i="34" s="1"/>
  <c r="CK22" i="34" s="1"/>
  <c r="AH30" i="34" s="1"/>
  <c r="AH17" i="34"/>
  <c r="A12" i="34"/>
  <c r="AH29" i="34" l="1"/>
  <c r="F14" i="31"/>
  <c r="F19" i="31" l="1"/>
  <c r="F18" i="31"/>
  <c r="C4" i="33"/>
  <c r="B4" i="33"/>
  <c r="A4" i="33"/>
  <c r="F6" i="22"/>
  <c r="F10" i="22" s="1"/>
  <c r="E26" i="31" s="1"/>
  <c r="N6" i="23"/>
  <c r="N19" i="23" s="1"/>
  <c r="E28" i="31" s="1"/>
  <c r="I20" i="22"/>
  <c r="E27" i="31" s="1"/>
  <c r="Q23" i="32"/>
  <c r="V13" i="32"/>
  <c r="V20" i="32" s="1"/>
  <c r="T4" i="32"/>
  <c r="U4" i="32" s="1"/>
  <c r="Q29" i="32" l="1"/>
  <c r="R23" i="32"/>
  <c r="R29" i="32" s="1"/>
  <c r="V4" i="32"/>
  <c r="V10" i="32" s="1"/>
  <c r="T23" i="32"/>
  <c r="T29" i="32" s="1"/>
  <c r="U29" i="32"/>
  <c r="D28" i="31"/>
  <c r="D27" i="31"/>
  <c r="D26" i="31"/>
  <c r="S23" i="32" l="1"/>
  <c r="S29" i="32" s="1"/>
  <c r="D14" i="31" s="1"/>
  <c r="D25" i="31"/>
  <c r="D16" i="31"/>
  <c r="D15" i="31"/>
  <c r="D13" i="31"/>
  <c r="D12" i="31"/>
  <c r="D11" i="31" s="1"/>
  <c r="D10" i="31"/>
  <c r="D9" i="31"/>
  <c r="V23" i="32" l="1"/>
  <c r="V29" i="32" s="1"/>
  <c r="D8" i="31"/>
  <c r="E33" i="32" l="1"/>
  <c r="D19" i="31" s="1"/>
  <c r="E32" i="32"/>
  <c r="D18" i="31" s="1"/>
  <c r="D17" i="31" s="1"/>
  <c r="D20" i="31" s="1"/>
  <c r="D29" i="31" s="1"/>
</calcChain>
</file>

<file path=xl/comments1.xml><?xml version="1.0" encoding="utf-8"?>
<comments xmlns="http://schemas.openxmlformats.org/spreadsheetml/2006/main">
  <authors>
    <author>周荣华</author>
  </authors>
  <commentList>
    <comment ref="D9" authorId="0" shapeId="0">
      <text>
        <r>
          <rPr>
            <b/>
            <sz val="9"/>
            <color indexed="81"/>
            <rFont val="宋体"/>
            <family val="3"/>
            <charset val="134"/>
          </rPr>
          <t>周荣华:
附表引用，保留2位小数</t>
        </r>
      </text>
    </comment>
    <comment ref="E18" authorId="0" shapeId="0">
      <text>
        <r>
          <rPr>
            <b/>
            <sz val="9"/>
            <color indexed="81"/>
            <rFont val="宋体"/>
            <family val="3"/>
            <charset val="134"/>
          </rPr>
          <t>周荣华:</t>
        </r>
        <r>
          <rPr>
            <sz val="9"/>
            <color indexed="81"/>
            <rFont val="宋体"/>
            <family val="3"/>
            <charset val="134"/>
          </rPr>
          <t xml:space="preserve">
附表1引用</t>
        </r>
      </text>
    </comment>
    <comment ref="E19" authorId="0" shapeId="0">
      <text>
        <r>
          <rPr>
            <b/>
            <sz val="9"/>
            <color indexed="81"/>
            <rFont val="宋体"/>
            <family val="3"/>
            <charset val="134"/>
          </rPr>
          <t>周荣华:</t>
        </r>
        <r>
          <rPr>
            <sz val="9"/>
            <color indexed="81"/>
            <rFont val="宋体"/>
            <family val="3"/>
            <charset val="134"/>
          </rPr>
          <t xml:space="preserve">
附表1引用</t>
        </r>
      </text>
    </comment>
    <comment ref="D26" authorId="0" shapeId="0">
      <text>
        <r>
          <rPr>
            <b/>
            <sz val="9"/>
            <color indexed="81"/>
            <rFont val="宋体"/>
            <family val="3"/>
            <charset val="134"/>
          </rPr>
          <t>周荣华:</t>
        </r>
        <r>
          <rPr>
            <sz val="9"/>
            <color indexed="81"/>
            <rFont val="宋体"/>
            <family val="3"/>
            <charset val="134"/>
          </rPr>
          <t xml:space="preserve">
=总金额/摊销量</t>
        </r>
      </text>
    </comment>
    <comment ref="E26" authorId="0" shapeId="0">
      <text>
        <r>
          <rPr>
            <b/>
            <sz val="9"/>
            <color indexed="81"/>
            <rFont val="宋体"/>
            <family val="3"/>
            <charset val="134"/>
          </rPr>
          <t>周荣华:</t>
        </r>
        <r>
          <rPr>
            <sz val="9"/>
            <color indexed="81"/>
            <rFont val="宋体"/>
            <family val="3"/>
            <charset val="134"/>
          </rPr>
          <t xml:space="preserve">
附表引用</t>
        </r>
      </text>
    </comment>
    <comment ref="F26" authorId="0" shapeId="0">
      <text>
        <r>
          <rPr>
            <b/>
            <sz val="9"/>
            <color indexed="81"/>
            <rFont val="宋体"/>
            <family val="3"/>
            <charset val="134"/>
          </rPr>
          <t>周荣华:</t>
        </r>
        <r>
          <rPr>
            <sz val="9"/>
            <color indexed="81"/>
            <rFont val="宋体"/>
            <family val="3"/>
            <charset val="134"/>
          </rPr>
          <t xml:space="preserve">
输入 - 数量，整数</t>
        </r>
      </text>
    </comment>
    <comment ref="F27" authorId="0" shapeId="0">
      <text>
        <r>
          <rPr>
            <b/>
            <sz val="9"/>
            <color indexed="81"/>
            <rFont val="宋体"/>
            <family val="3"/>
            <charset val="134"/>
          </rPr>
          <t>周荣华:</t>
        </r>
        <r>
          <rPr>
            <sz val="9"/>
            <color indexed="81"/>
            <rFont val="宋体"/>
            <family val="3"/>
            <charset val="134"/>
          </rPr>
          <t xml:space="preserve">
输入 - 数量，整数</t>
        </r>
      </text>
    </comment>
    <comment ref="F28" authorId="0" shapeId="0">
      <text>
        <r>
          <rPr>
            <b/>
            <sz val="9"/>
            <color indexed="81"/>
            <rFont val="宋体"/>
            <family val="3"/>
            <charset val="134"/>
          </rPr>
          <t>周荣华:</t>
        </r>
        <r>
          <rPr>
            <sz val="9"/>
            <color indexed="81"/>
            <rFont val="宋体"/>
            <family val="3"/>
            <charset val="134"/>
          </rPr>
          <t xml:space="preserve">
输入 - 数量，整数</t>
        </r>
      </text>
    </comment>
  </commentList>
</comments>
</file>

<file path=xl/comments2.xml><?xml version="1.0" encoding="utf-8"?>
<comments xmlns="http://schemas.openxmlformats.org/spreadsheetml/2006/main">
  <authors>
    <author>周荣华</author>
  </authors>
  <commentList>
    <comment ref="A3" authorId="0" shapeId="0">
      <text>
        <r>
          <rPr>
            <b/>
            <sz val="9"/>
            <color indexed="81"/>
            <rFont val="宋体"/>
            <family val="3"/>
            <charset val="134"/>
          </rPr>
          <t>周荣华:</t>
        </r>
        <r>
          <rPr>
            <sz val="9"/>
            <color indexed="81"/>
            <rFont val="宋体"/>
            <family val="3"/>
            <charset val="134"/>
          </rPr>
          <t xml:space="preserve">
必填，文本</t>
        </r>
      </text>
    </comment>
    <comment ref="C3" authorId="0" shapeId="0">
      <text>
        <r>
          <rPr>
            <b/>
            <sz val="9"/>
            <color indexed="81"/>
            <rFont val="宋体"/>
            <family val="3"/>
            <charset val="134"/>
          </rPr>
          <t>周荣华:</t>
        </r>
        <r>
          <rPr>
            <sz val="9"/>
            <color indexed="81"/>
            <rFont val="宋体"/>
            <family val="3"/>
            <charset val="134"/>
          </rPr>
          <t xml:space="preserve">
必填，文本</t>
        </r>
      </text>
    </comment>
    <comment ref="E3" authorId="0" shapeId="0">
      <text>
        <r>
          <rPr>
            <b/>
            <sz val="9"/>
            <color indexed="81"/>
            <rFont val="宋体"/>
            <family val="3"/>
            <charset val="134"/>
          </rPr>
          <t>周荣华:</t>
        </r>
        <r>
          <rPr>
            <sz val="9"/>
            <color indexed="81"/>
            <rFont val="宋体"/>
            <family val="3"/>
            <charset val="134"/>
          </rPr>
          <t xml:space="preserve">
必填，文本</t>
        </r>
      </text>
    </comment>
    <comment ref="G3" authorId="0" shapeId="0">
      <text>
        <r>
          <rPr>
            <b/>
            <sz val="9"/>
            <color indexed="81"/>
            <rFont val="宋体"/>
            <family val="3"/>
            <charset val="134"/>
          </rPr>
          <t>周荣华:</t>
        </r>
        <r>
          <rPr>
            <sz val="9"/>
            <color indexed="81"/>
            <rFont val="宋体"/>
            <family val="3"/>
            <charset val="134"/>
          </rPr>
          <t xml:space="preserve">
必填，文本</t>
        </r>
      </text>
    </comment>
    <comment ref="I3" authorId="0" shapeId="0">
      <text>
        <r>
          <rPr>
            <b/>
            <sz val="9"/>
            <color indexed="81"/>
            <rFont val="宋体"/>
            <family val="3"/>
            <charset val="134"/>
          </rPr>
          <t>周荣华:</t>
        </r>
        <r>
          <rPr>
            <sz val="9"/>
            <color indexed="81"/>
            <rFont val="宋体"/>
            <family val="3"/>
            <charset val="134"/>
          </rPr>
          <t xml:space="preserve">
必填，文本</t>
        </r>
      </text>
    </comment>
    <comment ref="K3"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L3" authorId="0" shapeId="0">
      <text>
        <r>
          <rPr>
            <b/>
            <sz val="9"/>
            <color indexed="81"/>
            <rFont val="宋体"/>
            <family val="3"/>
            <charset val="134"/>
          </rPr>
          <t>周荣华:</t>
        </r>
        <r>
          <rPr>
            <sz val="9"/>
            <color indexed="81"/>
            <rFont val="宋体"/>
            <family val="3"/>
            <charset val="134"/>
          </rPr>
          <t xml:space="preserve">
必填，最好根据项目可以根据结算币种自动引用</t>
        </r>
      </text>
    </comment>
    <comment ref="M3" authorId="0" shapeId="0">
      <text>
        <r>
          <rPr>
            <b/>
            <sz val="9"/>
            <color indexed="81"/>
            <rFont val="宋体"/>
            <family val="3"/>
            <charset val="134"/>
          </rPr>
          <t>周荣华:</t>
        </r>
        <r>
          <rPr>
            <sz val="9"/>
            <color indexed="81"/>
            <rFont val="宋体"/>
            <family val="3"/>
            <charset val="134"/>
          </rPr>
          <t xml:space="preserve">
必填，选择，是或否</t>
        </r>
      </text>
    </comment>
    <comment ref="N3" authorId="0" shapeId="0">
      <text>
        <r>
          <rPr>
            <b/>
            <sz val="9"/>
            <color indexed="81"/>
            <rFont val="宋体"/>
            <family val="3"/>
            <charset val="134"/>
          </rPr>
          <t>周荣华:</t>
        </r>
        <r>
          <rPr>
            <sz val="9"/>
            <color indexed="81"/>
            <rFont val="宋体"/>
            <family val="3"/>
            <charset val="134"/>
          </rPr>
          <t xml:space="preserve">
必填，选择，千克，米，平方米，升等计量单位</t>
        </r>
      </text>
    </comment>
    <comment ref="O3" authorId="0" shapeId="0">
      <text>
        <r>
          <rPr>
            <b/>
            <sz val="9"/>
            <color indexed="81"/>
            <rFont val="宋体"/>
            <family val="3"/>
            <charset val="134"/>
          </rPr>
          <t>周荣华:</t>
        </r>
        <r>
          <rPr>
            <sz val="9"/>
            <color indexed="81"/>
            <rFont val="宋体"/>
            <family val="3"/>
            <charset val="134"/>
          </rPr>
          <t xml:space="preserve">
必填，数值，保留2位小数</t>
        </r>
      </text>
    </comment>
    <comment ref="P3" authorId="0" shapeId="0">
      <text>
        <r>
          <rPr>
            <b/>
            <sz val="9"/>
            <color indexed="81"/>
            <rFont val="宋体"/>
            <family val="3"/>
            <charset val="134"/>
          </rPr>
          <t>周荣华:</t>
        </r>
        <r>
          <rPr>
            <sz val="9"/>
            <color indexed="81"/>
            <rFont val="宋体"/>
            <family val="3"/>
            <charset val="134"/>
          </rPr>
          <t xml:space="preserve">
必填，数值，保留2位小数</t>
        </r>
      </text>
    </comment>
    <comment ref="Q3" authorId="0" shapeId="0">
      <text>
        <r>
          <rPr>
            <b/>
            <sz val="9"/>
            <color indexed="81"/>
            <rFont val="宋体"/>
            <family val="3"/>
            <charset val="134"/>
          </rPr>
          <t>周荣华:</t>
        </r>
        <r>
          <rPr>
            <sz val="9"/>
            <color indexed="81"/>
            <rFont val="宋体"/>
            <family val="3"/>
            <charset val="134"/>
          </rPr>
          <t xml:space="preserve">
必填，数值，保留2位小数</t>
        </r>
      </text>
    </comment>
    <comment ref="R3" authorId="0" shapeId="0">
      <text>
        <r>
          <rPr>
            <b/>
            <sz val="9"/>
            <color indexed="81"/>
            <rFont val="宋体"/>
            <family val="3"/>
            <charset val="134"/>
          </rPr>
          <t>周荣华:</t>
        </r>
        <r>
          <rPr>
            <sz val="9"/>
            <color indexed="81"/>
            <rFont val="宋体"/>
            <family val="3"/>
            <charset val="134"/>
          </rPr>
          <t xml:space="preserve">
公式计算，=单价*毛用量，数值，保留2位小数</t>
        </r>
      </text>
    </comment>
    <comment ref="S3" authorId="0" shapeId="0">
      <text>
        <r>
          <rPr>
            <b/>
            <sz val="9"/>
            <color indexed="81"/>
            <rFont val="宋体"/>
            <family val="3"/>
            <charset val="134"/>
          </rPr>
          <t>周荣华:</t>
        </r>
        <r>
          <rPr>
            <sz val="9"/>
            <color indexed="81"/>
            <rFont val="宋体"/>
            <family val="3"/>
            <charset val="134"/>
          </rPr>
          <t xml:space="preserve">
必填，数值，保留2位小数</t>
        </r>
      </text>
    </comment>
    <comment ref="T3" authorId="0" shapeId="0">
      <text>
        <r>
          <rPr>
            <b/>
            <sz val="9"/>
            <color indexed="81"/>
            <rFont val="宋体"/>
            <family val="3"/>
            <charset val="134"/>
          </rPr>
          <t>周荣华:</t>
        </r>
        <r>
          <rPr>
            <sz val="9"/>
            <color indexed="81"/>
            <rFont val="宋体"/>
            <family val="3"/>
            <charset val="134"/>
          </rPr>
          <t xml:space="preserve">
公式计算，=毛用量-净用量，数值，保留两位小数</t>
        </r>
      </text>
    </comment>
    <comment ref="U3" authorId="0" shapeId="0">
      <text>
        <r>
          <rPr>
            <b/>
            <sz val="9"/>
            <color indexed="81"/>
            <rFont val="宋体"/>
            <family val="3"/>
            <charset val="134"/>
          </rPr>
          <t>周荣华:</t>
        </r>
        <r>
          <rPr>
            <sz val="9"/>
            <color indexed="81"/>
            <rFont val="宋体"/>
            <family val="3"/>
            <charset val="134"/>
          </rPr>
          <t xml:space="preserve">
公式计算，=废料回收价格*废料重量，数值，保留2位小数</t>
        </r>
      </text>
    </comment>
    <comment ref="V3" authorId="0" shapeId="0">
      <text>
        <r>
          <rPr>
            <b/>
            <sz val="9"/>
            <color indexed="81"/>
            <rFont val="宋体"/>
            <family val="3"/>
            <charset val="134"/>
          </rPr>
          <t>周荣华:</t>
        </r>
        <r>
          <rPr>
            <sz val="9"/>
            <color indexed="81"/>
            <rFont val="宋体"/>
            <family val="3"/>
            <charset val="134"/>
          </rPr>
          <t xml:space="preserve">
公式计算，=原材料成本-废料回收费，数值，保留2位小数</t>
        </r>
      </text>
    </comment>
    <comment ref="A12" authorId="0" shapeId="0">
      <text>
        <r>
          <rPr>
            <b/>
            <sz val="9"/>
            <color indexed="81"/>
            <rFont val="宋体"/>
            <family val="3"/>
            <charset val="134"/>
          </rPr>
          <t>周荣华:</t>
        </r>
        <r>
          <rPr>
            <sz val="9"/>
            <color indexed="81"/>
            <rFont val="宋体"/>
            <family val="3"/>
            <charset val="134"/>
          </rPr>
          <t xml:space="preserve">
必填，文本</t>
        </r>
      </text>
    </comment>
    <comment ref="C12" authorId="0" shapeId="0">
      <text>
        <r>
          <rPr>
            <b/>
            <sz val="9"/>
            <color indexed="81"/>
            <rFont val="宋体"/>
            <family val="3"/>
            <charset val="134"/>
          </rPr>
          <t>周荣华:</t>
        </r>
        <r>
          <rPr>
            <sz val="9"/>
            <color indexed="81"/>
            <rFont val="宋体"/>
            <family val="3"/>
            <charset val="134"/>
          </rPr>
          <t xml:space="preserve">
必填，文本</t>
        </r>
      </text>
    </comment>
    <comment ref="E12" authorId="0" shapeId="0">
      <text>
        <r>
          <rPr>
            <b/>
            <sz val="9"/>
            <color indexed="81"/>
            <rFont val="宋体"/>
            <family val="3"/>
            <charset val="134"/>
          </rPr>
          <t>周荣华:</t>
        </r>
        <r>
          <rPr>
            <sz val="9"/>
            <color indexed="81"/>
            <rFont val="宋体"/>
            <family val="3"/>
            <charset val="134"/>
          </rPr>
          <t xml:space="preserve">
必填，选择，是或者否</t>
        </r>
      </text>
    </comment>
    <comment ref="F12" authorId="0" shapeId="0">
      <text>
        <r>
          <rPr>
            <b/>
            <sz val="9"/>
            <color indexed="81"/>
            <rFont val="宋体"/>
            <family val="3"/>
            <charset val="134"/>
          </rPr>
          <t>周荣华:</t>
        </r>
        <r>
          <rPr>
            <sz val="9"/>
            <color indexed="81"/>
            <rFont val="宋体"/>
            <family val="3"/>
            <charset val="134"/>
          </rPr>
          <t xml:space="preserve">
选填，如果客户制定选择是，则此处必填</t>
        </r>
      </text>
    </comment>
    <comment ref="H12" authorId="0" shapeId="0">
      <text>
        <r>
          <rPr>
            <b/>
            <sz val="9"/>
            <color indexed="81"/>
            <rFont val="宋体"/>
            <family val="3"/>
            <charset val="134"/>
          </rPr>
          <t>周荣华:</t>
        </r>
        <r>
          <rPr>
            <sz val="9"/>
            <color indexed="81"/>
            <rFont val="宋体"/>
            <family val="3"/>
            <charset val="134"/>
          </rPr>
          <t xml:space="preserve">
必填，文本</t>
        </r>
      </text>
    </comment>
    <comment ref="J12" authorId="0" shapeId="0">
      <text>
        <r>
          <rPr>
            <b/>
            <sz val="9"/>
            <color indexed="81"/>
            <rFont val="宋体"/>
            <family val="3"/>
            <charset val="134"/>
          </rPr>
          <t>周荣华:</t>
        </r>
        <r>
          <rPr>
            <sz val="9"/>
            <color indexed="81"/>
            <rFont val="宋体"/>
            <family val="3"/>
            <charset val="134"/>
          </rPr>
          <t xml:space="preserve">
必填，文本</t>
        </r>
      </text>
    </comment>
    <comment ref="L12" authorId="0" shapeId="0">
      <text>
        <r>
          <rPr>
            <b/>
            <sz val="9"/>
            <color indexed="81"/>
            <rFont val="宋体"/>
            <family val="3"/>
            <charset val="134"/>
          </rPr>
          <t>周荣华:</t>
        </r>
        <r>
          <rPr>
            <sz val="9"/>
            <color indexed="81"/>
            <rFont val="宋体"/>
            <family val="3"/>
            <charset val="134"/>
          </rPr>
          <t xml:space="preserve">
必填，文本</t>
        </r>
      </text>
    </comment>
    <comment ref="N12"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P12" authorId="0" shapeId="0">
      <text>
        <r>
          <rPr>
            <b/>
            <sz val="9"/>
            <color indexed="81"/>
            <rFont val="宋体"/>
            <family val="3"/>
            <charset val="134"/>
          </rPr>
          <t>周荣华:</t>
        </r>
        <r>
          <rPr>
            <sz val="9"/>
            <color indexed="81"/>
            <rFont val="宋体"/>
            <family val="3"/>
            <charset val="134"/>
          </rPr>
          <t xml:space="preserve">
必填，可根据结算币种自动选择</t>
        </r>
      </text>
    </comment>
    <comment ref="R12" authorId="0" shapeId="0">
      <text>
        <r>
          <rPr>
            <b/>
            <sz val="9"/>
            <color indexed="81"/>
            <rFont val="宋体"/>
            <family val="3"/>
            <charset val="134"/>
          </rPr>
          <t>周荣华:</t>
        </r>
        <r>
          <rPr>
            <sz val="9"/>
            <color indexed="81"/>
            <rFont val="宋体"/>
            <family val="3"/>
            <charset val="134"/>
          </rPr>
          <t xml:space="preserve">
必填，数值，整数</t>
        </r>
      </text>
    </comment>
    <comment ref="S12" authorId="0" shapeId="0">
      <text>
        <r>
          <rPr>
            <b/>
            <sz val="9"/>
            <color indexed="81"/>
            <rFont val="宋体"/>
            <family val="3"/>
            <charset val="134"/>
          </rPr>
          <t>周荣华:</t>
        </r>
        <r>
          <rPr>
            <sz val="9"/>
            <color indexed="81"/>
            <rFont val="宋体"/>
            <family val="3"/>
            <charset val="134"/>
          </rPr>
          <t xml:space="preserve">
必填，一般为个，可选择平米，米，千克，升等</t>
        </r>
      </text>
    </comment>
    <comment ref="T12" authorId="0" shapeId="0">
      <text>
        <r>
          <rPr>
            <b/>
            <sz val="9"/>
            <color indexed="81"/>
            <rFont val="宋体"/>
            <family val="3"/>
            <charset val="134"/>
          </rPr>
          <t>周荣华:</t>
        </r>
        <r>
          <rPr>
            <sz val="9"/>
            <color indexed="81"/>
            <rFont val="宋体"/>
            <family val="3"/>
            <charset val="134"/>
          </rPr>
          <t xml:space="preserve">
必填，数值，保留2位小数</t>
        </r>
      </text>
    </comment>
    <comment ref="U12" authorId="0" shapeId="0">
      <text>
        <r>
          <rPr>
            <b/>
            <sz val="9"/>
            <color indexed="81"/>
            <rFont val="宋体"/>
            <family val="3"/>
            <charset val="134"/>
          </rPr>
          <t>周荣华:</t>
        </r>
        <r>
          <rPr>
            <sz val="9"/>
            <color indexed="81"/>
            <rFont val="宋体"/>
            <family val="3"/>
            <charset val="134"/>
          </rPr>
          <t xml:space="preserve">
必填，数值，保留2位小数</t>
        </r>
      </text>
    </comment>
    <comment ref="V12" authorId="0" shapeId="0">
      <text>
        <r>
          <rPr>
            <b/>
            <sz val="9"/>
            <color indexed="81"/>
            <rFont val="宋体"/>
            <family val="3"/>
            <charset val="134"/>
          </rPr>
          <t>周荣华:</t>
        </r>
        <r>
          <rPr>
            <sz val="9"/>
            <color indexed="81"/>
            <rFont val="宋体"/>
            <family val="3"/>
            <charset val="134"/>
          </rPr>
          <t xml:space="preserve">
公式计算，=购买单价*单车用量，数值，保留2位小数</t>
        </r>
      </text>
    </comment>
    <comment ref="A22" authorId="0" shapeId="0">
      <text>
        <r>
          <rPr>
            <b/>
            <sz val="9"/>
            <color indexed="81"/>
            <rFont val="宋体"/>
            <family val="3"/>
            <charset val="134"/>
          </rPr>
          <t>周荣华:</t>
        </r>
        <r>
          <rPr>
            <sz val="9"/>
            <color indexed="81"/>
            <rFont val="宋体"/>
            <family val="3"/>
            <charset val="134"/>
          </rPr>
          <t xml:space="preserve">
必填，文本</t>
        </r>
      </text>
    </comment>
    <comment ref="B22" authorId="0" shapeId="0">
      <text>
        <r>
          <rPr>
            <b/>
            <sz val="9"/>
            <color indexed="81"/>
            <rFont val="宋体"/>
            <family val="3"/>
            <charset val="134"/>
          </rPr>
          <t>周荣华:</t>
        </r>
        <r>
          <rPr>
            <sz val="9"/>
            <color indexed="81"/>
            <rFont val="宋体"/>
            <family val="3"/>
            <charset val="134"/>
          </rPr>
          <t xml:space="preserve">
必填，文本</t>
        </r>
      </text>
    </comment>
    <comment ref="C22" authorId="0" shapeId="0">
      <text>
        <r>
          <rPr>
            <b/>
            <sz val="9"/>
            <color indexed="81"/>
            <rFont val="宋体"/>
            <family val="3"/>
            <charset val="134"/>
          </rPr>
          <t>周荣华:</t>
        </r>
        <r>
          <rPr>
            <sz val="9"/>
            <color indexed="81"/>
            <rFont val="宋体"/>
            <family val="3"/>
            <charset val="134"/>
          </rPr>
          <t xml:space="preserve">
必填，文本</t>
        </r>
      </text>
    </comment>
    <comment ref="D22" authorId="0" shapeId="0">
      <text>
        <r>
          <rPr>
            <b/>
            <sz val="9"/>
            <color indexed="81"/>
            <rFont val="宋体"/>
            <family val="3"/>
            <charset val="134"/>
          </rPr>
          <t>周荣华:</t>
        </r>
        <r>
          <rPr>
            <sz val="9"/>
            <color indexed="81"/>
            <rFont val="宋体"/>
            <family val="3"/>
            <charset val="134"/>
          </rPr>
          <t xml:space="preserve">
必填，文本</t>
        </r>
      </text>
    </comment>
    <comment ref="E22" authorId="0" shapeId="0">
      <text>
        <r>
          <rPr>
            <b/>
            <sz val="9"/>
            <color indexed="81"/>
            <rFont val="宋体"/>
            <family val="3"/>
            <charset val="134"/>
          </rPr>
          <t>周荣华:</t>
        </r>
        <r>
          <rPr>
            <sz val="9"/>
            <color indexed="81"/>
            <rFont val="宋体"/>
            <family val="3"/>
            <charset val="134"/>
          </rPr>
          <t xml:space="preserve">
必填，数值，整数</t>
        </r>
      </text>
    </comment>
    <comment ref="F22" authorId="0" shapeId="0">
      <text>
        <r>
          <rPr>
            <b/>
            <sz val="9"/>
            <color indexed="81"/>
            <rFont val="宋体"/>
            <family val="3"/>
            <charset val="134"/>
          </rPr>
          <t>周荣华:</t>
        </r>
        <r>
          <rPr>
            <sz val="9"/>
            <color indexed="81"/>
            <rFont val="宋体"/>
            <family val="3"/>
            <charset val="134"/>
          </rPr>
          <t xml:space="preserve">
必填，数值，整数</t>
        </r>
      </text>
    </comment>
    <comment ref="G22" authorId="0" shapeId="0">
      <text>
        <r>
          <rPr>
            <b/>
            <sz val="9"/>
            <color indexed="81"/>
            <rFont val="宋体"/>
            <family val="3"/>
            <charset val="134"/>
          </rPr>
          <t>周荣华:</t>
        </r>
        <r>
          <rPr>
            <sz val="9"/>
            <color indexed="81"/>
            <rFont val="宋体"/>
            <family val="3"/>
            <charset val="134"/>
          </rPr>
          <t xml:space="preserve">
必填，数值，整数</t>
        </r>
      </text>
    </comment>
    <comment ref="H22" authorId="0" shapeId="0">
      <text>
        <r>
          <rPr>
            <b/>
            <sz val="9"/>
            <color indexed="81"/>
            <rFont val="宋体"/>
            <family val="3"/>
            <charset val="134"/>
          </rPr>
          <t>周荣华:</t>
        </r>
        <r>
          <rPr>
            <sz val="9"/>
            <color indexed="81"/>
            <rFont val="宋体"/>
            <family val="3"/>
            <charset val="134"/>
          </rPr>
          <t xml:space="preserve">
公式计算=3600/节拍时间*节拍产出数量</t>
        </r>
      </text>
    </comment>
    <comment ref="I22" authorId="0" shapeId="0">
      <text>
        <r>
          <rPr>
            <b/>
            <sz val="9"/>
            <color indexed="81"/>
            <rFont val="宋体"/>
            <family val="3"/>
            <charset val="134"/>
          </rPr>
          <t>周荣华:</t>
        </r>
        <r>
          <rPr>
            <sz val="9"/>
            <color indexed="81"/>
            <rFont val="宋体"/>
            <family val="3"/>
            <charset val="134"/>
          </rPr>
          <t xml:space="preserve">
必填，百分比，保留2位小数</t>
        </r>
      </text>
    </comment>
    <comment ref="J22" authorId="0" shapeId="0">
      <text>
        <r>
          <rPr>
            <b/>
            <sz val="9"/>
            <color indexed="81"/>
            <rFont val="宋体"/>
            <family val="3"/>
            <charset val="134"/>
          </rPr>
          <t>周荣华:</t>
        </r>
        <r>
          <rPr>
            <sz val="9"/>
            <color indexed="81"/>
            <rFont val="宋体"/>
            <family val="3"/>
            <charset val="134"/>
          </rPr>
          <t xml:space="preserve">
必填，数值，保留1位小数</t>
        </r>
      </text>
    </comment>
    <comment ref="K22" authorId="0" shapeId="0">
      <text>
        <r>
          <rPr>
            <b/>
            <sz val="9"/>
            <color indexed="81"/>
            <rFont val="宋体"/>
            <family val="3"/>
            <charset val="134"/>
          </rPr>
          <t>周荣华:</t>
        </r>
        <r>
          <rPr>
            <sz val="9"/>
            <color indexed="81"/>
            <rFont val="宋体"/>
            <family val="3"/>
            <charset val="134"/>
          </rPr>
          <t xml:space="preserve">
必填，数值，保留1位小数</t>
        </r>
      </text>
    </comment>
    <comment ref="L22" authorId="0" shapeId="0">
      <text>
        <r>
          <rPr>
            <b/>
            <sz val="9"/>
            <color indexed="81"/>
            <rFont val="宋体"/>
            <family val="3"/>
            <charset val="134"/>
          </rPr>
          <t>周荣华:</t>
        </r>
        <r>
          <rPr>
            <sz val="9"/>
            <color indexed="81"/>
            <rFont val="宋体"/>
            <family val="3"/>
            <charset val="134"/>
          </rPr>
          <t xml:space="preserve">
必填，数值，保留2位小数</t>
        </r>
      </text>
    </comment>
    <comment ref="M22" authorId="0" shapeId="0">
      <text>
        <r>
          <rPr>
            <b/>
            <sz val="9"/>
            <color indexed="81"/>
            <rFont val="宋体"/>
            <family val="3"/>
            <charset val="134"/>
          </rPr>
          <t>周荣华:</t>
        </r>
        <r>
          <rPr>
            <sz val="9"/>
            <color indexed="81"/>
            <rFont val="宋体"/>
            <family val="3"/>
            <charset val="134"/>
          </rPr>
          <t xml:space="preserve">
必填，比例，保留2位小数</t>
        </r>
      </text>
    </comment>
    <comment ref="N22" authorId="0" shapeId="0">
      <text>
        <r>
          <rPr>
            <b/>
            <sz val="9"/>
            <color indexed="81"/>
            <rFont val="宋体"/>
            <family val="3"/>
            <charset val="134"/>
          </rPr>
          <t>周荣华:</t>
        </r>
        <r>
          <rPr>
            <sz val="9"/>
            <color indexed="81"/>
            <rFont val="宋体"/>
            <family val="3"/>
            <charset val="134"/>
          </rPr>
          <t xml:space="preserve">
必填，数值，保留2位小数</t>
        </r>
      </text>
    </comment>
    <comment ref="O22" authorId="0" shapeId="0">
      <text>
        <r>
          <rPr>
            <b/>
            <sz val="9"/>
            <color indexed="81"/>
            <rFont val="宋体"/>
            <family val="3"/>
            <charset val="134"/>
          </rPr>
          <t>周荣华:</t>
        </r>
        <r>
          <rPr>
            <sz val="9"/>
            <color indexed="81"/>
            <rFont val="宋体"/>
            <family val="3"/>
            <charset val="134"/>
          </rPr>
          <t xml:space="preserve">
必填，数值，保留2位小数</t>
        </r>
      </text>
    </comment>
    <comment ref="P22" authorId="0" shapeId="0">
      <text>
        <r>
          <rPr>
            <b/>
            <sz val="9"/>
            <color indexed="81"/>
            <rFont val="宋体"/>
            <family val="3"/>
            <charset val="134"/>
          </rPr>
          <t>周荣华:</t>
        </r>
        <r>
          <rPr>
            <sz val="9"/>
            <color indexed="81"/>
            <rFont val="宋体"/>
            <family val="3"/>
            <charset val="134"/>
          </rPr>
          <t xml:space="preserve">
必填，数值，保留2位小数</t>
        </r>
      </text>
    </comment>
    <comment ref="Q22" authorId="0" shapeId="0">
      <text>
        <r>
          <rPr>
            <b/>
            <sz val="9"/>
            <color indexed="81"/>
            <rFont val="宋体"/>
            <family val="3"/>
            <charset val="134"/>
          </rPr>
          <t>周荣华:</t>
        </r>
        <r>
          <rPr>
            <sz val="9"/>
            <color indexed="81"/>
            <rFont val="宋体"/>
            <family val="3"/>
            <charset val="134"/>
          </rPr>
          <t xml:space="preserve">
公式计算，=直接人工费率/每小时生产数量*（1+过程报废率）</t>
        </r>
      </text>
    </comment>
    <comment ref="R22" authorId="0" shapeId="0">
      <text>
        <r>
          <rPr>
            <b/>
            <sz val="9"/>
            <color indexed="81"/>
            <rFont val="宋体"/>
            <family val="3"/>
            <charset val="134"/>
          </rPr>
          <t>周荣华:</t>
        </r>
        <r>
          <rPr>
            <sz val="9"/>
            <color indexed="81"/>
            <rFont val="宋体"/>
            <family val="3"/>
            <charset val="134"/>
          </rPr>
          <t xml:space="preserve">
公式计算，=直接人工费*间接人工比例</t>
        </r>
      </text>
    </comment>
    <comment ref="S22" authorId="0" shapeId="0">
      <text>
        <r>
          <rPr>
            <b/>
            <sz val="9"/>
            <color indexed="81"/>
            <rFont val="宋体"/>
            <family val="3"/>
            <charset val="134"/>
          </rPr>
          <t>周荣华:</t>
        </r>
        <r>
          <rPr>
            <sz val="9"/>
            <color indexed="81"/>
            <rFont val="宋体"/>
            <family val="3"/>
            <charset val="134"/>
          </rPr>
          <t xml:space="preserve">
公式计算，=（直接人工费+间接人工费）*附加福利比例</t>
        </r>
      </text>
    </comment>
    <comment ref="T22" authorId="0" shapeId="0">
      <text>
        <r>
          <rPr>
            <b/>
            <sz val="9"/>
            <color indexed="81"/>
            <rFont val="宋体"/>
            <family val="3"/>
            <charset val="134"/>
          </rPr>
          <t>周荣华:</t>
        </r>
        <r>
          <rPr>
            <sz val="9"/>
            <color indexed="81"/>
            <rFont val="宋体"/>
            <family val="3"/>
            <charset val="134"/>
          </rPr>
          <t xml:space="preserve">
公式计算，=固定制造费率/每小时生产数量*（1+过程报废率）</t>
        </r>
      </text>
    </comment>
    <comment ref="U22" authorId="0" shapeId="0">
      <text>
        <r>
          <rPr>
            <b/>
            <sz val="9"/>
            <color indexed="81"/>
            <rFont val="宋体"/>
            <family val="3"/>
            <charset val="134"/>
          </rPr>
          <t>周荣华:</t>
        </r>
        <r>
          <rPr>
            <sz val="9"/>
            <color indexed="81"/>
            <rFont val="宋体"/>
            <family val="3"/>
            <charset val="134"/>
          </rPr>
          <t xml:space="preserve">
公式计算，=可变制造费率/每小时生产数量*（1+过程报废率）</t>
        </r>
      </text>
    </comment>
    <comment ref="V22" authorId="0" shapeId="0">
      <text>
        <r>
          <rPr>
            <b/>
            <sz val="9"/>
            <color indexed="81"/>
            <rFont val="宋体"/>
            <family val="3"/>
            <charset val="134"/>
          </rPr>
          <t>周荣华:</t>
        </r>
        <r>
          <rPr>
            <sz val="9"/>
            <color indexed="81"/>
            <rFont val="宋体"/>
            <family val="3"/>
            <charset val="134"/>
          </rPr>
          <t xml:space="preserve">
公式计算，=直接人工费+间接人工费+附加福利+固定制造费用+可变制造费用</t>
        </r>
      </text>
    </comment>
    <comment ref="D31" authorId="0" shapeId="0">
      <text>
        <r>
          <rPr>
            <b/>
            <sz val="9"/>
            <color indexed="81"/>
            <rFont val="宋体"/>
            <family val="3"/>
            <charset val="134"/>
          </rPr>
          <t>周荣华:</t>
        </r>
        <r>
          <rPr>
            <sz val="9"/>
            <color indexed="81"/>
            <rFont val="宋体"/>
            <family val="3"/>
            <charset val="134"/>
          </rPr>
          <t xml:space="preserve">
必填，百分比，保留2位小数</t>
        </r>
      </text>
    </comment>
    <comment ref="E31" authorId="0" shapeId="0">
      <text>
        <r>
          <rPr>
            <b/>
            <sz val="9"/>
            <color indexed="81"/>
            <rFont val="宋体"/>
            <family val="3"/>
            <charset val="134"/>
          </rPr>
          <t>周荣华:</t>
        </r>
        <r>
          <rPr>
            <sz val="9"/>
            <color indexed="81"/>
            <rFont val="宋体"/>
            <family val="3"/>
            <charset val="134"/>
          </rPr>
          <t xml:space="preserve">
</t>
        </r>
      </text>
    </comment>
    <comment ref="E32"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公式计算，=（原材料费用合计+外购件费用+制造费用合计）*管理费比例，数值，保留2位小数</t>
        </r>
      </text>
    </comment>
    <comment ref="E33"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公式计算，=（原材料费用合计+外购件费用+制造费用合计）*利润比例，数值，保留2位小数</t>
        </r>
      </text>
    </comment>
  </commentList>
</comments>
</file>

<file path=xl/comments3.xml><?xml version="1.0" encoding="utf-8"?>
<comments xmlns="http://schemas.openxmlformats.org/spreadsheetml/2006/main">
  <authors>
    <author>周荣华</author>
  </authors>
  <commentList>
    <comment ref="A5" authorId="0" shapeId="0">
      <text>
        <r>
          <rPr>
            <b/>
            <sz val="9"/>
            <color indexed="81"/>
            <rFont val="宋体"/>
            <family val="3"/>
            <charset val="134"/>
          </rPr>
          <t>周荣华:</t>
        </r>
        <r>
          <rPr>
            <sz val="9"/>
            <color indexed="81"/>
            <rFont val="宋体"/>
            <family val="3"/>
            <charset val="134"/>
          </rPr>
          <t xml:space="preserve">
序号，增加一项自动生成</t>
        </r>
      </text>
    </comment>
    <comment ref="B5" authorId="0" shapeId="0">
      <text>
        <r>
          <rPr>
            <b/>
            <sz val="9"/>
            <color indexed="81"/>
            <rFont val="宋体"/>
            <family val="3"/>
            <charset val="134"/>
          </rPr>
          <t>周荣华:</t>
        </r>
        <r>
          <rPr>
            <sz val="9"/>
            <color indexed="81"/>
            <rFont val="宋体"/>
            <family val="3"/>
            <charset val="134"/>
          </rPr>
          <t xml:space="preserve">
必填，文本</t>
        </r>
      </text>
    </comment>
    <comment ref="C5" authorId="0" shapeId="0">
      <text>
        <r>
          <rPr>
            <b/>
            <sz val="9"/>
            <color indexed="81"/>
            <rFont val="宋体"/>
            <family val="3"/>
            <charset val="134"/>
          </rPr>
          <t>周荣华:</t>
        </r>
        <r>
          <rPr>
            <sz val="9"/>
            <color indexed="81"/>
            <rFont val="宋体"/>
            <family val="3"/>
            <charset val="134"/>
          </rPr>
          <t xml:space="preserve">
必填，整数</t>
        </r>
      </text>
    </comment>
    <comment ref="D5" authorId="0" shapeId="0">
      <text>
        <r>
          <rPr>
            <b/>
            <sz val="9"/>
            <color indexed="81"/>
            <rFont val="宋体"/>
            <family val="3"/>
            <charset val="134"/>
          </rPr>
          <t>周荣华:</t>
        </r>
        <r>
          <rPr>
            <sz val="9"/>
            <color indexed="81"/>
            <rFont val="宋体"/>
            <family val="3"/>
            <charset val="134"/>
          </rPr>
          <t xml:space="preserve">
必填，整数</t>
        </r>
      </text>
    </comment>
    <comment ref="E5" authorId="0" shapeId="0">
      <text>
        <r>
          <rPr>
            <b/>
            <sz val="9"/>
            <color indexed="81"/>
            <rFont val="宋体"/>
            <family val="3"/>
            <charset val="134"/>
          </rPr>
          <t>周荣华:</t>
        </r>
        <r>
          <rPr>
            <sz val="9"/>
            <color indexed="81"/>
            <rFont val="宋体"/>
            <family val="3"/>
            <charset val="134"/>
          </rPr>
          <t xml:space="preserve">
必填，整数</t>
        </r>
      </text>
    </comment>
    <comment ref="F5" authorId="0" shapeId="0">
      <text>
        <r>
          <rPr>
            <b/>
            <sz val="9"/>
            <color indexed="81"/>
            <rFont val="宋体"/>
            <family val="3"/>
            <charset val="134"/>
          </rPr>
          <t>周荣华:</t>
        </r>
        <r>
          <rPr>
            <sz val="9"/>
            <color indexed="81"/>
            <rFont val="宋体"/>
            <family val="3"/>
            <charset val="134"/>
          </rPr>
          <t xml:space="preserve">
公式，=人员数量*每人工时数*标准工时费用</t>
        </r>
      </text>
    </comment>
    <comment ref="G5" authorId="0" shapeId="0">
      <text>
        <r>
          <rPr>
            <b/>
            <sz val="9"/>
            <color indexed="81"/>
            <rFont val="宋体"/>
            <family val="3"/>
            <charset val="134"/>
          </rPr>
          <t>周荣华:</t>
        </r>
        <r>
          <rPr>
            <sz val="9"/>
            <color indexed="81"/>
            <rFont val="宋体"/>
            <family val="3"/>
            <charset val="134"/>
          </rPr>
          <t xml:space="preserve">
供应商可自行选择是否编辑</t>
        </r>
      </text>
    </comment>
    <comment ref="B12" authorId="0" shapeId="0">
      <text>
        <r>
          <rPr>
            <b/>
            <sz val="9"/>
            <color indexed="81"/>
            <rFont val="宋体"/>
            <family val="3"/>
            <charset val="134"/>
          </rPr>
          <t>周荣华:</t>
        </r>
        <r>
          <rPr>
            <sz val="9"/>
            <color indexed="81"/>
            <rFont val="宋体"/>
            <family val="3"/>
            <charset val="134"/>
          </rPr>
          <t xml:space="preserve">
必填，文本</t>
        </r>
      </text>
    </comment>
    <comment ref="C12" authorId="0" shapeId="0">
      <text>
        <r>
          <rPr>
            <b/>
            <sz val="9"/>
            <color indexed="81"/>
            <rFont val="宋体"/>
            <family val="3"/>
            <charset val="134"/>
          </rPr>
          <t>周荣华:</t>
        </r>
        <r>
          <rPr>
            <sz val="9"/>
            <color indexed="81"/>
            <rFont val="宋体"/>
            <family val="3"/>
            <charset val="134"/>
          </rPr>
          <t xml:space="preserve">
选择厂内或者委外</t>
        </r>
      </text>
    </comment>
    <comment ref="D12" authorId="0" shapeId="0">
      <text>
        <r>
          <rPr>
            <b/>
            <sz val="9"/>
            <color indexed="81"/>
            <rFont val="宋体"/>
            <family val="3"/>
            <charset val="134"/>
          </rPr>
          <t>周荣华:</t>
        </r>
        <r>
          <rPr>
            <sz val="9"/>
            <color indexed="81"/>
            <rFont val="宋体"/>
            <family val="3"/>
            <charset val="134"/>
          </rPr>
          <t xml:space="preserve">
必填，文本</t>
        </r>
      </text>
    </comment>
    <comment ref="E12" authorId="0" shapeId="0">
      <text>
        <r>
          <rPr>
            <b/>
            <sz val="9"/>
            <color indexed="81"/>
            <rFont val="宋体"/>
            <family val="3"/>
            <charset val="134"/>
          </rPr>
          <t>周荣华:</t>
        </r>
        <r>
          <rPr>
            <sz val="9"/>
            <color indexed="81"/>
            <rFont val="宋体"/>
            <family val="3"/>
            <charset val="134"/>
          </rPr>
          <t xml:space="preserve">
如果选择场内，则必填，数值，整数；如果选择委外则不填</t>
        </r>
      </text>
    </comment>
    <comment ref="I12" authorId="0" shapeId="0">
      <text>
        <r>
          <rPr>
            <b/>
            <sz val="9"/>
            <color indexed="81"/>
            <rFont val="宋体"/>
            <family val="3"/>
            <charset val="134"/>
          </rPr>
          <t>周荣华:</t>
        </r>
        <r>
          <rPr>
            <sz val="9"/>
            <color indexed="81"/>
            <rFont val="宋体"/>
            <family val="3"/>
            <charset val="134"/>
          </rPr>
          <t xml:space="preserve">
如果选择厂内，则用公式，=人员数量*人均工时数*收费标准；如果选择委外，则直接填数值，整数</t>
        </r>
      </text>
    </comment>
  </commentList>
</comments>
</file>

<file path=xl/comments4.xml><?xml version="1.0" encoding="utf-8"?>
<comments xmlns="http://schemas.openxmlformats.org/spreadsheetml/2006/main">
  <authors>
    <author>张荟</author>
    <author>李晓林</author>
  </authors>
  <commentList>
    <comment ref="K13" authorId="0" shapeId="0">
      <text>
        <r>
          <rPr>
            <b/>
            <sz val="9"/>
            <color indexed="81"/>
            <rFont val="宋体"/>
            <family val="3"/>
            <charset val="134"/>
          </rPr>
          <t>张荟:</t>
        </r>
        <r>
          <rPr>
            <sz val="9"/>
            <color indexed="81"/>
            <rFont val="宋体"/>
            <family val="3"/>
            <charset val="134"/>
          </rPr>
          <t xml:space="preserve">
选项，联动包装费用合计，若选择相同则费用合计为运输包装费，若选择不同则为运输包装费+配送包材分摊费</t>
        </r>
      </text>
    </comment>
    <comment ref="AH14" authorId="0" shapeId="0">
      <text>
        <r>
          <rPr>
            <b/>
            <sz val="9"/>
            <color indexed="81"/>
            <rFont val="宋体"/>
            <family val="3"/>
            <charset val="134"/>
          </rPr>
          <t>张荟:</t>
        </r>
        <r>
          <rPr>
            <sz val="9"/>
            <color indexed="81"/>
            <rFont val="宋体"/>
            <family val="3"/>
            <charset val="134"/>
          </rPr>
          <t xml:space="preserve">
选项联动外箱使用年限及维护费用</t>
        </r>
      </text>
    </comment>
    <comment ref="BN14" authorId="0" shapeId="0">
      <text>
        <r>
          <rPr>
            <b/>
            <sz val="9"/>
            <color indexed="81"/>
            <rFont val="宋体"/>
            <family val="3"/>
            <charset val="134"/>
          </rPr>
          <t>张荟:整数</t>
        </r>
      </text>
    </comment>
    <comment ref="CA14" authorId="0" shapeId="0">
      <text>
        <r>
          <rPr>
            <b/>
            <sz val="9"/>
            <color indexed="81"/>
            <rFont val="宋体"/>
            <family val="3"/>
            <charset val="134"/>
          </rPr>
          <t>张荟:</t>
        </r>
        <r>
          <rPr>
            <sz val="9"/>
            <color indexed="81"/>
            <rFont val="宋体"/>
            <family val="3"/>
            <charset val="134"/>
          </rPr>
          <t xml:space="preserve">
整数</t>
        </r>
      </text>
    </comment>
    <comment ref="CO14" authorId="0" shapeId="0">
      <text>
        <r>
          <rPr>
            <b/>
            <sz val="9"/>
            <color indexed="81"/>
            <rFont val="宋体"/>
            <family val="3"/>
            <charset val="134"/>
          </rPr>
          <t>张荟:</t>
        </r>
        <r>
          <rPr>
            <sz val="9"/>
            <color indexed="81"/>
            <rFont val="宋体"/>
            <family val="3"/>
            <charset val="134"/>
          </rPr>
          <t xml:space="preserve">
整数</t>
        </r>
      </text>
    </comment>
    <comment ref="AH15" authorId="0" shapeId="0">
      <text>
        <r>
          <rPr>
            <b/>
            <sz val="9"/>
            <color indexed="81"/>
            <rFont val="宋体"/>
            <family val="3"/>
            <charset val="134"/>
          </rPr>
          <t>张荟:</t>
        </r>
        <r>
          <rPr>
            <sz val="9"/>
            <color indexed="81"/>
            <rFont val="宋体"/>
            <family val="3"/>
            <charset val="134"/>
          </rPr>
          <t xml:space="preserve">
整数</t>
        </r>
      </text>
    </comment>
    <comment ref="BJ15" authorId="0" shapeId="0">
      <text>
        <r>
          <rPr>
            <b/>
            <sz val="9"/>
            <color indexed="81"/>
            <rFont val="宋体"/>
            <family val="3"/>
            <charset val="134"/>
          </rPr>
          <t>张荟:</t>
        </r>
        <r>
          <rPr>
            <sz val="9"/>
            <color indexed="81"/>
            <rFont val="宋体"/>
            <family val="3"/>
            <charset val="134"/>
          </rPr>
          <t xml:space="preserve">
整数</t>
        </r>
      </text>
    </comment>
    <comment ref="CJ15" authorId="0" shapeId="0">
      <text>
        <r>
          <rPr>
            <b/>
            <sz val="9"/>
            <color indexed="81"/>
            <rFont val="宋体"/>
            <family val="3"/>
            <charset val="134"/>
          </rPr>
          <t>张荟:</t>
        </r>
        <r>
          <rPr>
            <sz val="9"/>
            <color indexed="81"/>
            <rFont val="宋体"/>
            <family val="3"/>
            <charset val="134"/>
          </rPr>
          <t xml:space="preserve">
整数</t>
        </r>
      </text>
    </comment>
    <comment ref="AH16" authorId="0" shapeId="0">
      <text>
        <r>
          <rPr>
            <b/>
            <sz val="9"/>
            <color indexed="81"/>
            <rFont val="宋体"/>
            <family val="3"/>
            <charset val="134"/>
          </rPr>
          <t>张荟:纯数字</t>
        </r>
      </text>
    </comment>
    <comment ref="BW16" authorId="0" shapeId="0">
      <text>
        <r>
          <rPr>
            <b/>
            <sz val="9"/>
            <color indexed="81"/>
            <rFont val="宋体"/>
            <family val="3"/>
            <charset val="134"/>
          </rPr>
          <t>张荟:</t>
        </r>
        <r>
          <rPr>
            <sz val="9"/>
            <color indexed="81"/>
            <rFont val="宋体"/>
            <family val="3"/>
            <charset val="134"/>
          </rPr>
          <t xml:space="preserve">
纯数字</t>
        </r>
      </text>
    </comment>
    <comment ref="AH17" authorId="0" shapeId="0">
      <text>
        <r>
          <rPr>
            <b/>
            <sz val="9"/>
            <color indexed="81"/>
            <rFont val="宋体"/>
            <family val="3"/>
            <charset val="134"/>
          </rPr>
          <t>张荟:</t>
        </r>
        <r>
          <rPr>
            <sz val="9"/>
            <color indexed="81"/>
            <rFont val="宋体"/>
            <family val="3"/>
            <charset val="134"/>
          </rPr>
          <t xml:space="preserve">
定值联动运输包装类型</t>
        </r>
      </text>
    </comment>
    <comment ref="BW17" authorId="0" shapeId="0">
      <text>
        <r>
          <rPr>
            <b/>
            <sz val="9"/>
            <color indexed="81"/>
            <rFont val="宋体"/>
            <family val="3"/>
            <charset val="134"/>
          </rPr>
          <t>张荟:</t>
        </r>
        <r>
          <rPr>
            <sz val="9"/>
            <color indexed="81"/>
            <rFont val="宋体"/>
            <family val="3"/>
            <charset val="134"/>
          </rPr>
          <t xml:space="preserve">
纯数字</t>
        </r>
      </text>
    </comment>
    <comment ref="AH18" authorId="0" shapeId="0">
      <text>
        <r>
          <rPr>
            <b/>
            <sz val="9"/>
            <color indexed="81"/>
            <rFont val="宋体"/>
            <family val="3"/>
            <charset val="134"/>
          </rPr>
          <t>张荟:</t>
        </r>
        <r>
          <rPr>
            <sz val="9"/>
            <color indexed="81"/>
            <rFont val="宋体"/>
            <family val="3"/>
            <charset val="134"/>
          </rPr>
          <t xml:space="preserve">
定值联动运输包装类型</t>
        </r>
      </text>
    </comment>
    <comment ref="BW18" authorId="0" shapeId="0">
      <text>
        <r>
          <rPr>
            <b/>
            <sz val="9"/>
            <color indexed="81"/>
            <rFont val="宋体"/>
            <family val="3"/>
            <charset val="134"/>
          </rPr>
          <t>张荟:</t>
        </r>
        <r>
          <rPr>
            <sz val="9"/>
            <color indexed="81"/>
            <rFont val="宋体"/>
            <family val="3"/>
            <charset val="134"/>
          </rPr>
          <t xml:space="preserve">
整数</t>
        </r>
      </text>
    </comment>
    <comment ref="AH19" authorId="0" shapeId="0">
      <text>
        <r>
          <rPr>
            <b/>
            <sz val="9"/>
            <color indexed="81"/>
            <rFont val="宋体"/>
            <family val="3"/>
            <charset val="134"/>
          </rPr>
          <t>张荟:</t>
        </r>
        <r>
          <rPr>
            <sz val="9"/>
            <color indexed="81"/>
            <rFont val="宋体"/>
            <family val="3"/>
            <charset val="134"/>
          </rPr>
          <t xml:space="preserve">
选项，若果选择不涉及，则托盘采购价格自动为0，若选择其他选项，则托盘采购价格可填写纯数字格式</t>
        </r>
      </text>
    </comment>
    <comment ref="BN19" authorId="0" shapeId="0">
      <text>
        <r>
          <rPr>
            <b/>
            <sz val="9"/>
            <color indexed="81"/>
            <rFont val="宋体"/>
            <family val="3"/>
            <charset val="134"/>
          </rPr>
          <t>张荟:</t>
        </r>
        <r>
          <rPr>
            <sz val="9"/>
            <color indexed="81"/>
            <rFont val="宋体"/>
            <family val="3"/>
            <charset val="134"/>
          </rPr>
          <t xml:space="preserve">
整数</t>
        </r>
      </text>
    </comment>
    <comment ref="CA19" authorId="0" shapeId="0">
      <text>
        <r>
          <rPr>
            <b/>
            <sz val="9"/>
            <color indexed="81"/>
            <rFont val="宋体"/>
            <family val="3"/>
            <charset val="134"/>
          </rPr>
          <t>张荟:</t>
        </r>
        <r>
          <rPr>
            <sz val="9"/>
            <color indexed="81"/>
            <rFont val="宋体"/>
            <family val="3"/>
            <charset val="134"/>
          </rPr>
          <t xml:space="preserve">
整数</t>
        </r>
      </text>
    </comment>
    <comment ref="CO19" authorId="0" shapeId="0">
      <text>
        <r>
          <rPr>
            <b/>
            <sz val="9"/>
            <color indexed="81"/>
            <rFont val="宋体"/>
            <family val="3"/>
            <charset val="134"/>
          </rPr>
          <t>张荟:</t>
        </r>
        <r>
          <rPr>
            <sz val="9"/>
            <color indexed="81"/>
            <rFont val="宋体"/>
            <family val="3"/>
            <charset val="134"/>
          </rPr>
          <t xml:space="preserve">
整数</t>
        </r>
      </text>
    </comment>
    <comment ref="AH20" authorId="0" shapeId="0">
      <text>
        <r>
          <rPr>
            <b/>
            <sz val="9"/>
            <color indexed="81"/>
            <rFont val="宋体"/>
            <family val="3"/>
            <charset val="134"/>
          </rPr>
          <t>张荟:</t>
        </r>
        <r>
          <rPr>
            <sz val="9"/>
            <color indexed="81"/>
            <rFont val="宋体"/>
            <family val="3"/>
            <charset val="134"/>
          </rPr>
          <t xml:space="preserve">
整数</t>
        </r>
      </text>
    </comment>
    <comment ref="BJ20" authorId="0" shapeId="0">
      <text>
        <r>
          <rPr>
            <b/>
            <sz val="9"/>
            <color indexed="81"/>
            <rFont val="宋体"/>
            <family val="3"/>
            <charset val="134"/>
          </rPr>
          <t>张荟:</t>
        </r>
        <r>
          <rPr>
            <sz val="9"/>
            <color indexed="81"/>
            <rFont val="宋体"/>
            <family val="3"/>
            <charset val="134"/>
          </rPr>
          <t xml:space="preserve">
与托盘类型联动，若果选择不涉及，则托盘采购价格自动为0，若选择其他选项，则托盘采购价格可填写纯数字格式</t>
        </r>
      </text>
    </comment>
    <comment ref="CK20" authorId="0" shapeId="0">
      <text>
        <r>
          <rPr>
            <b/>
            <sz val="9"/>
            <color indexed="81"/>
            <rFont val="宋体"/>
            <family val="3"/>
            <charset val="134"/>
          </rPr>
          <t>张荟:</t>
        </r>
        <r>
          <rPr>
            <sz val="9"/>
            <color indexed="81"/>
            <rFont val="宋体"/>
            <family val="3"/>
            <charset val="134"/>
          </rPr>
          <t xml:space="preserve">
IF(IF(托盘类型="塑料托盘",3*300/循环周期,IF(托盘类型="铁质托盘",5*300/循环周期)，IF(托盘类型="不涉及"，0</t>
        </r>
      </text>
    </comment>
    <comment ref="AH21" authorId="0" shapeId="0">
      <text>
        <r>
          <rPr>
            <b/>
            <sz val="9"/>
            <color indexed="81"/>
            <rFont val="宋体"/>
            <family val="3"/>
            <charset val="134"/>
          </rPr>
          <t>张荟:</t>
        </r>
        <r>
          <rPr>
            <sz val="9"/>
            <color indexed="81"/>
            <rFont val="宋体"/>
            <family val="3"/>
            <charset val="134"/>
          </rPr>
          <t xml:space="preserve">
IF(IF(运输包装类型="EU箱类或围板箱类",(外箱采购价格+循环内部防护采购价格)*(1+外箱使用年限*维护费用)/(外箱使用年限*300/循环周期)/装零部件数+一次性内部防护采购价格/装零部件数+托盘采购价格/托盘使用次数/每个托盘配包装箱个数/装零部件数,IF(运输包装类型="通用铁框",(外箱采购价格+循环内部防护采购价格)*(1+外箱使用年限*维护费用)/(外箱使用年限*300/循环周期)/装零部件数+一次性内部防护采购价格/装零部件数,IF(运输包装类型="带脚轮专用铁质器具类或不带脚轮专用铁质器具类",外箱采购价格*包装采购数量*(1+外箱使用年限*维护费用)/包装使用寿命内服务零部件采购数)</t>
        </r>
      </text>
    </comment>
    <comment ref="BJ21" authorId="0" shapeId="0">
      <text>
        <r>
          <rPr>
            <b/>
            <sz val="9"/>
            <color indexed="81"/>
            <rFont val="宋体"/>
            <family val="3"/>
            <charset val="134"/>
          </rPr>
          <t>张荟:百分数</t>
        </r>
      </text>
    </comment>
    <comment ref="CK21" authorId="0" shapeId="0">
      <text>
        <r>
          <rPr>
            <b/>
            <sz val="9"/>
            <color indexed="81"/>
            <rFont val="宋体"/>
            <family val="3"/>
            <charset val="134"/>
          </rPr>
          <t>张荟:</t>
        </r>
        <r>
          <rPr>
            <sz val="9"/>
            <color indexed="81"/>
            <rFont val="宋体"/>
            <family val="3"/>
            <charset val="134"/>
          </rPr>
          <t xml:space="preserve">
纯数字</t>
        </r>
      </text>
    </comment>
    <comment ref="AH22" authorId="0" shapeId="0">
      <text>
        <r>
          <rPr>
            <b/>
            <sz val="9"/>
            <color indexed="81"/>
            <rFont val="宋体"/>
            <family val="3"/>
            <charset val="134"/>
          </rPr>
          <t>张荟:</t>
        </r>
        <r>
          <rPr>
            <sz val="9"/>
            <color indexed="81"/>
            <rFont val="宋体"/>
            <family val="3"/>
            <charset val="134"/>
          </rPr>
          <t xml:space="preserve">
纯数字</t>
        </r>
      </text>
    </comment>
    <comment ref="BJ22" authorId="0" shapeId="0">
      <text>
        <r>
          <rPr>
            <b/>
            <sz val="9"/>
            <color indexed="81"/>
            <rFont val="宋体"/>
            <family val="3"/>
            <charset val="134"/>
          </rPr>
          <t>张荟:</t>
        </r>
        <r>
          <rPr>
            <sz val="9"/>
            <color indexed="81"/>
            <rFont val="宋体"/>
            <family val="3"/>
            <charset val="134"/>
          </rPr>
          <t xml:space="preserve">
纯数字</t>
        </r>
      </text>
    </comment>
    <comment ref="CK22" authorId="0" shapeId="0">
      <text>
        <r>
          <rPr>
            <b/>
            <sz val="9"/>
            <color indexed="81"/>
            <rFont val="宋体"/>
            <family val="3"/>
            <charset val="134"/>
          </rPr>
          <t>张荟:</t>
        </r>
        <r>
          <rPr>
            <sz val="9"/>
            <color indexed="81"/>
            <rFont val="宋体"/>
            <family val="3"/>
            <charset val="134"/>
          </rPr>
          <t xml:space="preserve">
包材分摊费用*（1+循环包材管理费率）+包材返空运费+人工费+场地费</t>
        </r>
      </text>
    </comment>
    <comment ref="AH23" authorId="0" shapeId="0">
      <text>
        <r>
          <rPr>
            <b/>
            <sz val="9"/>
            <color indexed="81"/>
            <rFont val="宋体"/>
            <family val="3"/>
            <charset val="134"/>
          </rPr>
          <t>张荟:</t>
        </r>
        <r>
          <rPr>
            <sz val="9"/>
            <color indexed="81"/>
            <rFont val="宋体"/>
            <family val="3"/>
            <charset val="134"/>
          </rPr>
          <t xml:space="preserve">
返空费*循环包材返空体积/（装零部件个数*每个托盘配包装箱个数）</t>
        </r>
      </text>
    </comment>
    <comment ref="BJ23" authorId="0" shapeId="0">
      <text>
        <r>
          <rPr>
            <b/>
            <sz val="9"/>
            <color indexed="81"/>
            <rFont val="宋体"/>
            <family val="3"/>
            <charset val="134"/>
          </rPr>
          <t>张荟:</t>
        </r>
        <r>
          <rPr>
            <sz val="9"/>
            <color indexed="81"/>
            <rFont val="宋体"/>
            <family val="3"/>
            <charset val="134"/>
          </rPr>
          <t xml:space="preserve">
纯数字</t>
        </r>
      </text>
    </comment>
    <comment ref="AH24" authorId="0" shapeId="0">
      <text>
        <r>
          <rPr>
            <b/>
            <sz val="9"/>
            <color indexed="81"/>
            <rFont val="宋体"/>
            <family val="3"/>
            <charset val="134"/>
          </rPr>
          <t>张荟:选项联动外箱使用年限和 维护费用</t>
        </r>
      </text>
    </comment>
    <comment ref="BN24" authorId="0" shapeId="0">
      <text>
        <r>
          <rPr>
            <b/>
            <sz val="9"/>
            <color indexed="81"/>
            <rFont val="宋体"/>
            <family val="3"/>
            <charset val="134"/>
          </rPr>
          <t>张荟:</t>
        </r>
        <r>
          <rPr>
            <sz val="9"/>
            <color indexed="81"/>
            <rFont val="宋体"/>
            <family val="3"/>
            <charset val="134"/>
          </rPr>
          <t xml:space="preserve">
整数</t>
        </r>
      </text>
    </comment>
    <comment ref="CA24" authorId="0" shapeId="0">
      <text>
        <r>
          <rPr>
            <b/>
            <sz val="9"/>
            <color indexed="81"/>
            <rFont val="宋体"/>
            <family val="3"/>
            <charset val="134"/>
          </rPr>
          <t>张荟:</t>
        </r>
        <r>
          <rPr>
            <sz val="9"/>
            <color indexed="81"/>
            <rFont val="宋体"/>
            <family val="3"/>
            <charset val="134"/>
          </rPr>
          <t xml:space="preserve">
整数</t>
        </r>
      </text>
    </comment>
    <comment ref="CO24" authorId="0" shapeId="0">
      <text>
        <r>
          <rPr>
            <b/>
            <sz val="9"/>
            <color indexed="81"/>
            <rFont val="宋体"/>
            <family val="3"/>
            <charset val="134"/>
          </rPr>
          <t>张荟:</t>
        </r>
        <r>
          <rPr>
            <sz val="9"/>
            <color indexed="81"/>
            <rFont val="宋体"/>
            <family val="3"/>
            <charset val="134"/>
          </rPr>
          <t xml:space="preserve">
整数</t>
        </r>
      </text>
    </comment>
    <comment ref="AH25" authorId="0" shapeId="0">
      <text>
        <r>
          <rPr>
            <b/>
            <sz val="9"/>
            <color indexed="81"/>
            <rFont val="宋体"/>
            <family val="3"/>
            <charset val="134"/>
          </rPr>
          <t>张荟:</t>
        </r>
        <r>
          <rPr>
            <sz val="9"/>
            <color indexed="81"/>
            <rFont val="宋体"/>
            <family val="3"/>
            <charset val="134"/>
          </rPr>
          <t xml:space="preserve">
整数</t>
        </r>
      </text>
    </comment>
    <comment ref="BW25" authorId="0" shapeId="0">
      <text>
        <r>
          <rPr>
            <b/>
            <sz val="9"/>
            <color indexed="81"/>
            <rFont val="宋体"/>
            <family val="3"/>
            <charset val="134"/>
          </rPr>
          <t>张荟:</t>
        </r>
        <r>
          <rPr>
            <sz val="9"/>
            <color indexed="81"/>
            <rFont val="宋体"/>
            <family val="3"/>
            <charset val="134"/>
          </rPr>
          <t xml:space="preserve">
整数</t>
        </r>
      </text>
    </comment>
    <comment ref="AH26" authorId="0" shapeId="0">
      <text>
        <r>
          <rPr>
            <b/>
            <sz val="9"/>
            <color indexed="81"/>
            <rFont val="宋体"/>
            <family val="3"/>
            <charset val="134"/>
          </rPr>
          <t>张荟:</t>
        </r>
        <r>
          <rPr>
            <sz val="9"/>
            <color indexed="81"/>
            <rFont val="宋体"/>
            <family val="3"/>
            <charset val="134"/>
          </rPr>
          <t xml:space="preserve">
纯数字</t>
        </r>
      </text>
    </comment>
    <comment ref="BW26" authorId="0" shapeId="0">
      <text>
        <r>
          <rPr>
            <b/>
            <sz val="9"/>
            <color indexed="81"/>
            <rFont val="宋体"/>
            <family val="3"/>
            <charset val="134"/>
          </rPr>
          <t>张荟:</t>
        </r>
        <r>
          <rPr>
            <sz val="9"/>
            <color indexed="81"/>
            <rFont val="宋体"/>
            <family val="3"/>
            <charset val="134"/>
          </rPr>
          <t xml:space="preserve">
纯数字</t>
        </r>
      </text>
    </comment>
    <comment ref="AH27" authorId="0" shapeId="0">
      <text>
        <r>
          <rPr>
            <b/>
            <sz val="9"/>
            <color indexed="81"/>
            <rFont val="宋体"/>
            <family val="3"/>
            <charset val="134"/>
          </rPr>
          <t>张荟:</t>
        </r>
        <r>
          <rPr>
            <sz val="9"/>
            <color indexed="81"/>
            <rFont val="宋体"/>
            <family val="3"/>
            <charset val="134"/>
          </rPr>
          <t xml:space="preserve">
联动</t>
        </r>
      </text>
    </comment>
    <comment ref="AH28" authorId="0" shapeId="0">
      <text>
        <r>
          <rPr>
            <b/>
            <sz val="9"/>
            <color indexed="81"/>
            <rFont val="宋体"/>
            <family val="3"/>
            <charset val="134"/>
          </rPr>
          <t>张荟:</t>
        </r>
        <r>
          <rPr>
            <sz val="9"/>
            <color indexed="81"/>
            <rFont val="宋体"/>
            <family val="3"/>
            <charset val="134"/>
          </rPr>
          <t xml:space="preserve">
联动</t>
        </r>
      </text>
    </comment>
    <comment ref="BW28" authorId="0" shapeId="0">
      <text>
        <r>
          <rPr>
            <b/>
            <sz val="9"/>
            <color indexed="81"/>
            <rFont val="宋体"/>
            <family val="3"/>
            <charset val="134"/>
          </rPr>
          <t>张荟:整数</t>
        </r>
      </text>
    </comment>
    <comment ref="AH29" authorId="0" shapeId="0">
      <text>
        <r>
          <rPr>
            <b/>
            <sz val="9"/>
            <color indexed="81"/>
            <rFont val="宋体"/>
            <family val="3"/>
            <charset val="134"/>
          </rPr>
          <t>张荟:</t>
        </r>
        <r>
          <rPr>
            <sz val="9"/>
            <color indexed="81"/>
            <rFont val="宋体"/>
            <family val="3"/>
            <charset val="134"/>
          </rPr>
          <t xml:space="preserve">
（外箱采购价格+循环内部防护采购价格）*包装采购数量*（1+外箱使用年限*维护费用）/包装使用寿命内服务零部件采购数</t>
        </r>
      </text>
    </comment>
    <comment ref="AH30" authorId="0" shapeId="0">
      <text>
        <r>
          <rPr>
            <b/>
            <sz val="9"/>
            <color indexed="81"/>
            <rFont val="宋体"/>
            <family val="3"/>
            <charset val="134"/>
          </rPr>
          <t>张荟:</t>
        </r>
        <r>
          <rPr>
            <sz val="9"/>
            <color indexed="81"/>
            <rFont val="宋体"/>
            <family val="3"/>
            <charset val="134"/>
          </rPr>
          <t xml:space="preserve">
联动   最上方需选择</t>
        </r>
      </text>
    </comment>
    <comment ref="J40" authorId="0" shapeId="0">
      <text>
        <r>
          <rPr>
            <b/>
            <sz val="9"/>
            <color indexed="81"/>
            <rFont val="宋体"/>
            <family val="3"/>
            <charset val="134"/>
          </rPr>
          <t>张荟:</t>
        </r>
        <r>
          <rPr>
            <sz val="9"/>
            <color indexed="81"/>
            <rFont val="宋体"/>
            <family val="3"/>
            <charset val="134"/>
          </rPr>
          <t xml:space="preserve">
整数</t>
        </r>
      </text>
    </comment>
    <comment ref="P40" authorId="0" shapeId="0">
      <text>
        <r>
          <rPr>
            <b/>
            <sz val="9"/>
            <color indexed="81"/>
            <rFont val="宋体"/>
            <family val="3"/>
            <charset val="134"/>
          </rPr>
          <t>张荟:</t>
        </r>
        <r>
          <rPr>
            <sz val="9"/>
            <color indexed="81"/>
            <rFont val="宋体"/>
            <family val="3"/>
            <charset val="134"/>
          </rPr>
          <t xml:space="preserve">
整数</t>
        </r>
      </text>
    </comment>
    <comment ref="V40" authorId="0" shapeId="0">
      <text>
        <r>
          <rPr>
            <b/>
            <sz val="9"/>
            <color indexed="81"/>
            <rFont val="宋体"/>
            <family val="3"/>
            <charset val="134"/>
          </rPr>
          <t>张荟:</t>
        </r>
        <r>
          <rPr>
            <sz val="9"/>
            <color indexed="81"/>
            <rFont val="宋体"/>
            <family val="3"/>
            <charset val="134"/>
          </rPr>
          <t xml:space="preserve">
整数</t>
        </r>
      </text>
    </comment>
    <comment ref="AB40" authorId="0" shapeId="0">
      <text>
        <r>
          <rPr>
            <b/>
            <sz val="9"/>
            <color indexed="81"/>
            <rFont val="宋体"/>
            <family val="3"/>
            <charset val="134"/>
          </rPr>
          <t>张荟:</t>
        </r>
        <r>
          <rPr>
            <sz val="9"/>
            <color indexed="81"/>
            <rFont val="宋体"/>
            <family val="3"/>
            <charset val="134"/>
          </rPr>
          <t xml:space="preserve">
整数</t>
        </r>
      </text>
    </comment>
    <comment ref="AJ40" authorId="0" shapeId="0">
      <text>
        <r>
          <rPr>
            <b/>
            <sz val="9"/>
            <color indexed="81"/>
            <rFont val="宋体"/>
            <family val="3"/>
            <charset val="134"/>
          </rPr>
          <t>张荟:</t>
        </r>
        <r>
          <rPr>
            <sz val="9"/>
            <color indexed="81"/>
            <rFont val="宋体"/>
            <family val="3"/>
            <charset val="134"/>
          </rPr>
          <t xml:space="preserve">
整数</t>
        </r>
      </text>
    </comment>
    <comment ref="BC40" authorId="0" shapeId="0">
      <text>
        <r>
          <rPr>
            <b/>
            <sz val="9"/>
            <color indexed="81"/>
            <rFont val="宋体"/>
            <family val="3"/>
            <charset val="134"/>
          </rPr>
          <t>张荟:</t>
        </r>
        <r>
          <rPr>
            <sz val="9"/>
            <color indexed="81"/>
            <rFont val="宋体"/>
            <family val="3"/>
            <charset val="134"/>
          </rPr>
          <t xml:space="preserve">
整数</t>
        </r>
      </text>
    </comment>
    <comment ref="BI40" authorId="0" shapeId="0">
      <text>
        <r>
          <rPr>
            <b/>
            <sz val="9"/>
            <color indexed="81"/>
            <rFont val="宋体"/>
            <family val="3"/>
            <charset val="134"/>
          </rPr>
          <t>张荟:</t>
        </r>
        <r>
          <rPr>
            <sz val="9"/>
            <color indexed="81"/>
            <rFont val="宋体"/>
            <family val="3"/>
            <charset val="134"/>
          </rPr>
          <t xml:space="preserve">
整数</t>
        </r>
      </text>
    </comment>
    <comment ref="BQ40" authorId="0" shapeId="0">
      <text>
        <r>
          <rPr>
            <b/>
            <sz val="9"/>
            <color indexed="81"/>
            <rFont val="宋体"/>
            <family val="3"/>
            <charset val="134"/>
          </rPr>
          <t>张荟:</t>
        </r>
        <r>
          <rPr>
            <sz val="9"/>
            <color indexed="81"/>
            <rFont val="宋体"/>
            <family val="3"/>
            <charset val="134"/>
          </rPr>
          <t xml:space="preserve">
整数</t>
        </r>
      </text>
    </comment>
    <comment ref="BW40" authorId="0" shapeId="0">
      <text>
        <r>
          <rPr>
            <b/>
            <sz val="9"/>
            <color indexed="81"/>
            <rFont val="宋体"/>
            <family val="3"/>
            <charset val="134"/>
          </rPr>
          <t>张荟:</t>
        </r>
        <r>
          <rPr>
            <sz val="9"/>
            <color indexed="81"/>
            <rFont val="宋体"/>
            <family val="3"/>
            <charset val="134"/>
          </rPr>
          <t xml:space="preserve">
整数</t>
        </r>
      </text>
    </comment>
    <comment ref="CC40" authorId="0" shapeId="0">
      <text>
        <r>
          <rPr>
            <b/>
            <sz val="9"/>
            <color indexed="81"/>
            <rFont val="宋体"/>
            <family val="3"/>
            <charset val="134"/>
          </rPr>
          <t>张荟:</t>
        </r>
        <r>
          <rPr>
            <sz val="9"/>
            <color indexed="81"/>
            <rFont val="宋体"/>
            <family val="3"/>
            <charset val="134"/>
          </rPr>
          <t xml:space="preserve">
整数</t>
        </r>
      </text>
    </comment>
    <comment ref="CP40" authorId="0" shapeId="0">
      <text>
        <r>
          <rPr>
            <b/>
            <sz val="9"/>
            <color indexed="81"/>
            <rFont val="宋体"/>
            <family val="3"/>
            <charset val="134"/>
          </rPr>
          <t>张荟:</t>
        </r>
        <r>
          <rPr>
            <sz val="9"/>
            <color indexed="81"/>
            <rFont val="宋体"/>
            <family val="3"/>
            <charset val="134"/>
          </rPr>
          <t xml:space="preserve">
改为选项（泡货或重货）</t>
        </r>
      </text>
    </comment>
    <comment ref="B51" authorId="0" shapeId="0">
      <text>
        <r>
          <rPr>
            <b/>
            <sz val="9"/>
            <color indexed="81"/>
            <rFont val="宋体"/>
            <family val="3"/>
            <charset val="134"/>
          </rPr>
          <t>张荟:</t>
        </r>
        <r>
          <rPr>
            <sz val="9"/>
            <color indexed="81"/>
            <rFont val="宋体"/>
            <family val="3"/>
            <charset val="134"/>
          </rPr>
          <t xml:space="preserve">
文本</t>
        </r>
      </text>
    </comment>
    <comment ref="O51" authorId="0" shapeId="0">
      <text>
        <r>
          <rPr>
            <b/>
            <sz val="9"/>
            <color indexed="81"/>
            <rFont val="宋体"/>
            <family val="3"/>
            <charset val="134"/>
          </rPr>
          <t>张荟:</t>
        </r>
        <r>
          <rPr>
            <sz val="9"/>
            <color indexed="81"/>
            <rFont val="宋体"/>
            <family val="3"/>
            <charset val="134"/>
          </rPr>
          <t xml:space="preserve">
纯数字，长宽高单独分单元格体现</t>
        </r>
      </text>
    </comment>
    <comment ref="AC51" authorId="0" shapeId="0">
      <text>
        <r>
          <rPr>
            <b/>
            <sz val="9"/>
            <color indexed="81"/>
            <rFont val="宋体"/>
            <family val="3"/>
            <charset val="134"/>
          </rPr>
          <t>张荟:</t>
        </r>
        <r>
          <rPr>
            <sz val="9"/>
            <color indexed="81"/>
            <rFont val="宋体"/>
            <family val="3"/>
            <charset val="134"/>
          </rPr>
          <t xml:space="preserve">
纯数字</t>
        </r>
      </text>
    </comment>
    <comment ref="AT51" authorId="0" shapeId="0">
      <text>
        <r>
          <rPr>
            <b/>
            <sz val="9"/>
            <color indexed="81"/>
            <rFont val="宋体"/>
            <family val="3"/>
            <charset val="134"/>
          </rPr>
          <t>张荟:</t>
        </r>
        <r>
          <rPr>
            <sz val="9"/>
            <color indexed="81"/>
            <rFont val="宋体"/>
            <family val="3"/>
            <charset val="134"/>
          </rPr>
          <t xml:space="preserve">
纯数字</t>
        </r>
      </text>
    </comment>
    <comment ref="BI51" authorId="0" shapeId="0">
      <text>
        <r>
          <rPr>
            <b/>
            <sz val="9"/>
            <color indexed="81"/>
            <rFont val="宋体"/>
            <family val="3"/>
            <charset val="134"/>
          </rPr>
          <t>张荟:</t>
        </r>
        <r>
          <rPr>
            <sz val="9"/>
            <color indexed="81"/>
            <rFont val="宋体"/>
            <family val="3"/>
            <charset val="134"/>
          </rPr>
          <t xml:space="preserve">
百分比</t>
        </r>
      </text>
    </comment>
    <comment ref="BU51" authorId="0" shapeId="0">
      <text>
        <r>
          <rPr>
            <b/>
            <sz val="9"/>
            <color indexed="81"/>
            <rFont val="宋体"/>
            <family val="3"/>
            <charset val="134"/>
          </rPr>
          <t>张荟:</t>
        </r>
        <r>
          <rPr>
            <sz val="9"/>
            <color indexed="81"/>
            <rFont val="宋体"/>
            <family val="3"/>
            <charset val="134"/>
          </rPr>
          <t xml:space="preserve">
纯数字</t>
        </r>
      </text>
    </comment>
    <comment ref="CI51" authorId="0" shapeId="0">
      <text>
        <r>
          <rPr>
            <b/>
            <sz val="9"/>
            <color indexed="81"/>
            <rFont val="宋体"/>
            <family val="3"/>
            <charset val="134"/>
          </rPr>
          <t>张荟:</t>
        </r>
        <r>
          <rPr>
            <sz val="9"/>
            <color indexed="81"/>
            <rFont val="宋体"/>
            <family val="3"/>
            <charset val="134"/>
          </rPr>
          <t xml:space="preserve">
纯数字</t>
        </r>
      </text>
    </comment>
    <comment ref="B60" authorId="0" shapeId="0">
      <text>
        <r>
          <rPr>
            <b/>
            <sz val="9"/>
            <color indexed="81"/>
            <rFont val="宋体"/>
            <family val="3"/>
            <charset val="134"/>
          </rPr>
          <t>张荟:</t>
        </r>
        <r>
          <rPr>
            <sz val="9"/>
            <color indexed="81"/>
            <rFont val="宋体"/>
            <family val="3"/>
            <charset val="134"/>
          </rPr>
          <t xml:space="preserve">
与上述泡货类型相同</t>
        </r>
      </text>
    </comment>
    <comment ref="L60" authorId="0" shapeId="0">
      <text>
        <r>
          <rPr>
            <b/>
            <sz val="9"/>
            <color indexed="81"/>
            <rFont val="宋体"/>
            <family val="3"/>
            <charset val="134"/>
          </rPr>
          <t>张荟:
纯数字</t>
        </r>
      </text>
    </comment>
    <comment ref="AC60" authorId="0" shapeId="0">
      <text>
        <r>
          <rPr>
            <b/>
            <sz val="9"/>
            <color indexed="81"/>
            <rFont val="宋体"/>
            <family val="3"/>
            <charset val="134"/>
          </rPr>
          <t>张荟:</t>
        </r>
        <r>
          <rPr>
            <sz val="9"/>
            <color indexed="81"/>
            <rFont val="宋体"/>
            <family val="3"/>
            <charset val="134"/>
          </rPr>
          <t xml:space="preserve">
纯数字</t>
        </r>
      </text>
    </comment>
    <comment ref="AR60" authorId="0" shapeId="0">
      <text>
        <r>
          <rPr>
            <b/>
            <sz val="9"/>
            <color indexed="81"/>
            <rFont val="宋体"/>
            <family val="3"/>
            <charset val="134"/>
          </rPr>
          <t>张荟:</t>
        </r>
        <r>
          <rPr>
            <sz val="9"/>
            <color indexed="81"/>
            <rFont val="宋体"/>
            <family val="3"/>
            <charset val="134"/>
          </rPr>
          <t xml:space="preserve">
纯数字</t>
        </r>
      </text>
    </comment>
    <comment ref="BE60" authorId="0" shapeId="0">
      <text>
        <r>
          <rPr>
            <b/>
            <sz val="9"/>
            <color indexed="81"/>
            <rFont val="宋体"/>
            <family val="3"/>
            <charset val="134"/>
          </rPr>
          <t>张荟:</t>
        </r>
        <r>
          <rPr>
            <sz val="9"/>
            <color indexed="81"/>
            <rFont val="宋体"/>
            <family val="3"/>
            <charset val="134"/>
          </rPr>
          <t xml:space="preserve">
纯数字</t>
        </r>
      </text>
    </comment>
    <comment ref="BR60" authorId="1" shapeId="0">
      <text>
        <r>
          <rPr>
            <b/>
            <sz val="9"/>
            <color indexed="81"/>
            <rFont val="宋体"/>
            <family val="3"/>
            <charset val="134"/>
          </rPr>
          <t>李晓林:零部件为泡货时填写单方费用；零部件为重货时，填写单吨费用</t>
        </r>
      </text>
    </comment>
    <comment ref="CI60" authorId="1" shapeId="0">
      <text>
        <r>
          <rPr>
            <b/>
            <sz val="9"/>
            <color indexed="81"/>
            <rFont val="宋体"/>
            <family val="3"/>
            <charset val="134"/>
          </rPr>
          <t>李晓林:</t>
        </r>
        <r>
          <rPr>
            <sz val="9"/>
            <color indexed="81"/>
            <rFont val="宋体"/>
            <family val="3"/>
            <charset val="134"/>
          </rPr>
          <t xml:space="preserve">
零部件为泡货时，单件运输费用=单方费用*单个零部件体积
零部件为重货时，单件运输费用=单吨费用*零部件重量
</t>
        </r>
      </text>
    </comment>
    <comment ref="N79" authorId="0" shapeId="0">
      <text>
        <r>
          <rPr>
            <b/>
            <sz val="9"/>
            <color indexed="81"/>
            <rFont val="宋体"/>
            <family val="3"/>
            <charset val="134"/>
          </rPr>
          <t>张荟:</t>
        </r>
        <r>
          <rPr>
            <sz val="9"/>
            <color indexed="81"/>
            <rFont val="宋体"/>
            <family val="3"/>
            <charset val="134"/>
          </rPr>
          <t xml:space="preserve">
纯数字</t>
        </r>
      </text>
    </comment>
    <comment ref="AG79" authorId="0" shapeId="0">
      <text>
        <r>
          <rPr>
            <b/>
            <sz val="9"/>
            <color indexed="81"/>
            <rFont val="宋体"/>
            <family val="3"/>
            <charset val="134"/>
          </rPr>
          <t>张荟:</t>
        </r>
        <r>
          <rPr>
            <sz val="9"/>
            <color indexed="81"/>
            <rFont val="宋体"/>
            <family val="3"/>
            <charset val="134"/>
          </rPr>
          <t xml:space="preserve">
文本格式</t>
        </r>
      </text>
    </comment>
    <comment ref="N81" authorId="0" shapeId="0">
      <text>
        <r>
          <rPr>
            <b/>
            <sz val="9"/>
            <color indexed="81"/>
            <rFont val="宋体"/>
            <family val="3"/>
            <charset val="134"/>
          </rPr>
          <t>张荟:</t>
        </r>
        <r>
          <rPr>
            <sz val="9"/>
            <color indexed="81"/>
            <rFont val="宋体"/>
            <family val="3"/>
            <charset val="134"/>
          </rPr>
          <t xml:space="preserve">
纯数字</t>
        </r>
      </text>
    </comment>
    <comment ref="N83" authorId="0" shapeId="0">
      <text>
        <r>
          <rPr>
            <b/>
            <sz val="9"/>
            <color indexed="81"/>
            <rFont val="宋体"/>
            <family val="3"/>
            <charset val="134"/>
          </rPr>
          <t>张荟:</t>
        </r>
        <r>
          <rPr>
            <sz val="9"/>
            <color indexed="81"/>
            <rFont val="宋体"/>
            <family val="3"/>
            <charset val="134"/>
          </rPr>
          <t xml:space="preserve">
纯数字</t>
        </r>
      </text>
    </comment>
    <comment ref="N85" authorId="0" shapeId="0">
      <text>
        <r>
          <rPr>
            <b/>
            <sz val="9"/>
            <color indexed="81"/>
            <rFont val="宋体"/>
            <family val="3"/>
            <charset val="134"/>
          </rPr>
          <t>张荟:</t>
        </r>
        <r>
          <rPr>
            <sz val="9"/>
            <color indexed="81"/>
            <rFont val="宋体"/>
            <family val="3"/>
            <charset val="134"/>
          </rPr>
          <t xml:space="preserve">
单件存储费+物流服务费  求和</t>
        </r>
      </text>
    </comment>
  </commentList>
</comments>
</file>

<file path=xl/comments5.xml><?xml version="1.0" encoding="utf-8"?>
<comments xmlns="http://schemas.openxmlformats.org/spreadsheetml/2006/main">
  <authors>
    <author>周荣华</author>
  </authors>
  <commentList>
    <comment ref="A2" authorId="0" shapeId="0">
      <text>
        <r>
          <rPr>
            <b/>
            <sz val="9"/>
            <color indexed="81"/>
            <rFont val="宋体"/>
            <family val="3"/>
            <charset val="134"/>
          </rPr>
          <t>周荣华:</t>
        </r>
        <r>
          <rPr>
            <sz val="9"/>
            <color indexed="81"/>
            <rFont val="宋体"/>
            <family val="3"/>
            <charset val="134"/>
          </rPr>
          <t xml:space="preserve">
直接从附表1引用</t>
        </r>
      </text>
    </comment>
    <comment ref="B2" authorId="0" shapeId="0">
      <text>
        <r>
          <rPr>
            <b/>
            <sz val="9"/>
            <color indexed="81"/>
            <rFont val="宋体"/>
            <family val="3"/>
            <charset val="134"/>
          </rPr>
          <t>周荣华:</t>
        </r>
        <r>
          <rPr>
            <sz val="9"/>
            <color indexed="81"/>
            <rFont val="宋体"/>
            <family val="3"/>
            <charset val="134"/>
          </rPr>
          <t xml:space="preserve">
直接从附表1引用</t>
        </r>
      </text>
    </comment>
    <comment ref="C2" authorId="0" shapeId="0">
      <text>
        <r>
          <rPr>
            <b/>
            <sz val="9"/>
            <color indexed="81"/>
            <rFont val="宋体"/>
            <family val="3"/>
            <charset val="134"/>
          </rPr>
          <t>周荣华:</t>
        </r>
        <r>
          <rPr>
            <sz val="9"/>
            <color indexed="81"/>
            <rFont val="宋体"/>
            <family val="3"/>
            <charset val="134"/>
          </rPr>
          <t xml:space="preserve">
直接从附表1引用</t>
        </r>
      </text>
    </comment>
    <comment ref="D2" authorId="0" shapeId="0">
      <text>
        <r>
          <rPr>
            <b/>
            <sz val="9"/>
            <color indexed="81"/>
            <rFont val="宋体"/>
            <family val="3"/>
            <charset val="134"/>
          </rPr>
          <t>周荣华:</t>
        </r>
        <r>
          <rPr>
            <sz val="9"/>
            <color indexed="81"/>
            <rFont val="宋体"/>
            <family val="3"/>
            <charset val="134"/>
          </rPr>
          <t xml:space="preserve">
必填，整数</t>
        </r>
      </text>
    </comment>
    <comment ref="G2" authorId="0" shapeId="0">
      <text>
        <r>
          <rPr>
            <b/>
            <sz val="9"/>
            <color indexed="81"/>
            <rFont val="宋体"/>
            <family val="3"/>
            <charset val="134"/>
          </rPr>
          <t>周荣华:</t>
        </r>
        <r>
          <rPr>
            <sz val="9"/>
            <color indexed="81"/>
            <rFont val="宋体"/>
            <family val="3"/>
            <charset val="134"/>
          </rPr>
          <t xml:space="preserve">
必填，数值，保留2位小数
</t>
        </r>
      </text>
    </comment>
    <comment ref="M2" authorId="0" shapeId="0">
      <text>
        <r>
          <rPr>
            <b/>
            <sz val="9"/>
            <color indexed="81"/>
            <rFont val="宋体"/>
            <family val="3"/>
            <charset val="134"/>
          </rPr>
          <t>周荣华:</t>
        </r>
        <r>
          <rPr>
            <sz val="9"/>
            <color indexed="81"/>
            <rFont val="宋体"/>
            <family val="3"/>
            <charset val="134"/>
          </rPr>
          <t xml:space="preserve">
选填，文本</t>
        </r>
      </text>
    </comment>
    <comment ref="E3" authorId="0" shapeId="0">
      <text>
        <r>
          <rPr>
            <b/>
            <sz val="9"/>
            <color indexed="81"/>
            <rFont val="宋体"/>
            <family val="3"/>
            <charset val="134"/>
          </rPr>
          <t>周荣华:</t>
        </r>
        <r>
          <rPr>
            <sz val="9"/>
            <color indexed="81"/>
            <rFont val="宋体"/>
            <family val="3"/>
            <charset val="134"/>
          </rPr>
          <t xml:space="preserve">
必填，数值，保留1位小数</t>
        </r>
      </text>
    </comment>
    <comment ref="F3" authorId="0" shapeId="0">
      <text>
        <r>
          <rPr>
            <b/>
            <sz val="9"/>
            <color indexed="81"/>
            <rFont val="宋体"/>
            <family val="3"/>
            <charset val="134"/>
          </rPr>
          <t>周荣华:</t>
        </r>
        <r>
          <rPr>
            <sz val="9"/>
            <color indexed="81"/>
            <rFont val="宋体"/>
            <family val="3"/>
            <charset val="134"/>
          </rPr>
          <t xml:space="preserve">
必填，数值，保留1位小数</t>
        </r>
      </text>
    </comment>
    <comment ref="H3" authorId="0" shapeId="0">
      <text>
        <r>
          <rPr>
            <b/>
            <sz val="9"/>
            <color indexed="81"/>
            <rFont val="宋体"/>
            <family val="3"/>
            <charset val="134"/>
          </rPr>
          <t>周荣华:</t>
        </r>
        <r>
          <rPr>
            <sz val="9"/>
            <color indexed="81"/>
            <rFont val="宋体"/>
            <family val="3"/>
            <charset val="134"/>
          </rPr>
          <t xml:space="preserve">
必填，数值，保留2位小数</t>
        </r>
      </text>
    </comment>
  </commentList>
</comments>
</file>

<file path=xl/sharedStrings.xml><?xml version="1.0" encoding="utf-8"?>
<sst xmlns="http://schemas.openxmlformats.org/spreadsheetml/2006/main" count="595" uniqueCount="413">
  <si>
    <t>SOP+1</t>
    <phoneticPr fontId="3" type="noConversion"/>
  </si>
  <si>
    <t>SOP+2</t>
    <phoneticPr fontId="3" type="noConversion"/>
  </si>
  <si>
    <t>——</t>
    <phoneticPr fontId="3" type="noConversion"/>
  </si>
  <si>
    <t>原材料费 
raw materials cost</t>
    <phoneticPr fontId="3" type="noConversion"/>
  </si>
  <si>
    <t>模具寿命
（万次）
mould lifetime(one million time)</t>
    <phoneticPr fontId="3" type="noConversion"/>
  </si>
  <si>
    <t>型腔
数量
cavity number</t>
    <phoneticPr fontId="3" type="noConversion"/>
  </si>
  <si>
    <t>邮箱 E-mail</t>
    <phoneticPr fontId="3" type="noConversion"/>
  </si>
  <si>
    <t>联系人 Contact:</t>
    <phoneticPr fontId="3" type="noConversion"/>
  </si>
  <si>
    <t xml:space="preserve">工序名称 process  </t>
    <phoneticPr fontId="3" type="noConversion"/>
  </si>
  <si>
    <t>外协供应商
outsouring supplier</t>
    <phoneticPr fontId="3" type="noConversion"/>
  </si>
  <si>
    <t>模具加
工周期（月） mould process cycle(month)</t>
    <phoneticPr fontId="3" type="noConversion"/>
  </si>
  <si>
    <t>备注notes</t>
    <phoneticPr fontId="3" type="noConversion"/>
  </si>
  <si>
    <t>1.设计费用（机械、软硬件设计等）engineering fee(Mechanical, software ,hardware etc.)</t>
    <phoneticPr fontId="3" type="noConversion"/>
  </si>
  <si>
    <t>序号No.</t>
    <phoneticPr fontId="3" type="noConversion"/>
  </si>
  <si>
    <t xml:space="preserve">收费标准 charging standard </t>
    <phoneticPr fontId="3" type="noConversion"/>
  </si>
  <si>
    <t>人员数量
staff number</t>
    <phoneticPr fontId="3" type="noConversion"/>
  </si>
  <si>
    <t>工时数
working hours</t>
    <phoneticPr fontId="3" type="noConversion"/>
  </si>
  <si>
    <t>标准工时费用
cost for standard working hours</t>
    <phoneticPr fontId="3" type="noConversion"/>
  </si>
  <si>
    <t xml:space="preserve">对术语的解释说明 Terms Description </t>
    <phoneticPr fontId="3" type="noConversion"/>
  </si>
  <si>
    <t>制造费用
manufacturing cost</t>
    <phoneticPr fontId="3" type="noConversion"/>
  </si>
  <si>
    <t>外购件费用
outsourcing  parts cost</t>
    <phoneticPr fontId="3" type="noConversion"/>
  </si>
  <si>
    <t>开发费用 
development cost</t>
    <phoneticPr fontId="3" type="noConversion"/>
  </si>
  <si>
    <t>模具费用 Tooling cost</t>
    <phoneticPr fontId="3" type="noConversion"/>
  </si>
  <si>
    <t>年降 
annual cost dowm</t>
    <phoneticPr fontId="3" type="noConversion"/>
  </si>
  <si>
    <t>当前汇率
current exchange rate</t>
    <phoneticPr fontId="3" type="noConversion"/>
  </si>
  <si>
    <t xml:space="preserve">原材料状态 
status of raw materials </t>
    <phoneticPr fontId="3" type="noConversion"/>
  </si>
  <si>
    <t>塑料粒子、橡胶、钢板、棒材、管料、铝锭等原材料 
plastic particles,rubber, steel plate,bar,tubing,aluminium ignot etc.</t>
    <phoneticPr fontId="3" type="noConversion"/>
  </si>
  <si>
    <t>废料回收价格
waste recycling price</t>
    <phoneticPr fontId="3" type="noConversion"/>
  </si>
  <si>
    <t xml:space="preserve"> 废料回收费
waste recovery charge </t>
    <phoneticPr fontId="3" type="noConversion"/>
  </si>
  <si>
    <t>节拍
tact time</t>
    <phoneticPr fontId="3" type="noConversion"/>
  </si>
  <si>
    <t>是否客户指定
customer-specified or not</t>
    <phoneticPr fontId="3" type="noConversion"/>
  </si>
  <si>
    <t>利润
profit</t>
    <phoneticPr fontId="3" type="noConversion"/>
  </si>
  <si>
    <t>采购周期
procurement cycle</t>
    <phoneticPr fontId="3" type="noConversion"/>
  </si>
  <si>
    <t xml:space="preserve">外购零部件的采购周期，需要明确至天
procurement cycle for outsouring components, and need to be defined by day. </t>
    <phoneticPr fontId="3" type="noConversion"/>
  </si>
  <si>
    <t>产品量产后每年必须至少3%的价格降低；
After SOP,the product  must be sold at no less than 3% lower price each year.</t>
    <phoneticPr fontId="3" type="noConversion"/>
  </si>
  <si>
    <t xml:space="preserve">                                             </t>
    <phoneticPr fontId="3" type="noConversion"/>
  </si>
  <si>
    <t>利润=（原材料合计+外购件费用+制造费）X利润率
profit=(total raw materials cost+outsouring parts cost+manufacturing cost)*rate of profit</t>
    <phoneticPr fontId="3" type="noConversion"/>
  </si>
  <si>
    <t>生产过程中产生废料如浇口、余料等销售价格
sales price for waste, such as sprue, excess material, in production process</t>
    <phoneticPr fontId="3" type="noConversion"/>
  </si>
  <si>
    <t xml:space="preserve">单一工序在批量生产状况下每小时合计生产的零部件数量
total parts number produced per hour for a single process in batch production condition </t>
    <phoneticPr fontId="3" type="noConversion"/>
  </si>
  <si>
    <t>每小时生产零部件数
parts number per hour</t>
    <phoneticPr fontId="3" type="noConversion"/>
  </si>
  <si>
    <t>报价单项目 Items</t>
    <phoneticPr fontId="3" type="noConversion"/>
  </si>
  <si>
    <t>术语Terms</t>
    <phoneticPr fontId="3" type="noConversion"/>
  </si>
  <si>
    <t>针对进口产品，报价时的汇率情况描述
description of exchange rate for imported products when quotaing.</t>
    <phoneticPr fontId="3" type="noConversion"/>
  </si>
  <si>
    <t>原材料是否为长城汽车指定的牌号和原材料供应商
whether raw materials are designated brand and suppliers by GWM?</t>
    <phoneticPr fontId="3" type="noConversion"/>
  </si>
  <si>
    <t>制作每个产品产生废料重量X废料回收价格
waste weight for producing each product*waste recycling price</t>
    <phoneticPr fontId="3" type="noConversion"/>
  </si>
  <si>
    <t>供应商填写报价时的汇率 
The exchange rate when supplier fills in the quotation.</t>
    <phoneticPr fontId="3" type="noConversion"/>
  </si>
  <si>
    <t>2.试验费用（DV&amp;PV试验、标定等）test fee DV&amp;PV test, calibration etc.)</t>
    <phoneticPr fontId="3" type="noConversion"/>
  </si>
  <si>
    <t>外购件费用
outsourcing  parts cost</t>
    <phoneticPr fontId="3" type="noConversion"/>
  </si>
  <si>
    <t>开发费用按表2进行核算 calculated by affix 2</t>
    <phoneticPr fontId="3" type="noConversion"/>
  </si>
  <si>
    <t>模具费用按表3进行核算 calculated by affix 3</t>
    <phoneticPr fontId="3" type="noConversion"/>
  </si>
  <si>
    <t>包装运输费
packaging &amp; logistics cost</t>
    <phoneticPr fontId="3" type="noConversion"/>
  </si>
  <si>
    <t>L</t>
    <phoneticPr fontId="3" type="noConversion"/>
  </si>
  <si>
    <t>W</t>
    <phoneticPr fontId="3" type="noConversion"/>
  </si>
  <si>
    <t>H</t>
    <phoneticPr fontId="3" type="noConversion"/>
  </si>
  <si>
    <t>企业的管理、财务、销售等费用合计
管理费=（原材料合计+外购件费用+制造费）X管理费率
total cost of corporate management,finanace and sales etc.
management fee=(total raw materials cost+outsouring parts cost+manufacturing cost)*rate of management fee</t>
    <phoneticPr fontId="3" type="noConversion"/>
  </si>
  <si>
    <t>包装与运输，需按照与我司物流部确认的包装、运输方案，按表4进行核算
according to the packaging &amp; logistics plan from logistics Dept. of GWM, calculated by affix 4.</t>
    <phoneticPr fontId="3" type="noConversion"/>
  </si>
  <si>
    <t xml:space="preserve">备注：以上术语及解释是报价单中成本项目的一部分，有任何问题请咨询采购工程师。报价单中所有涉及费用均为不含税价格。
Notes: what is said above are a part of the cost items in the quotation, please consult purchasing engineer for any question. All charges involved  in the quotation are tax excluded. </t>
    <phoneticPr fontId="3" type="noConversion"/>
  </si>
  <si>
    <t>模具检具名称 
Tooling &amp; gauge</t>
    <phoneticPr fontId="3" type="noConversion"/>
  </si>
  <si>
    <t>项目明细  details of  item</t>
    <phoneticPr fontId="3" type="noConversion"/>
  </si>
  <si>
    <t>模具明细 details of mould</t>
    <phoneticPr fontId="3" type="noConversion"/>
  </si>
  <si>
    <t>一、包装费 packing fee</t>
    <phoneticPr fontId="3" type="noConversion"/>
  </si>
  <si>
    <t>包装费用合计 sum</t>
    <phoneticPr fontId="3" type="noConversion"/>
  </si>
  <si>
    <t>运输包装类型 transportation packaging type</t>
    <phoneticPr fontId="3" type="noConversion"/>
  </si>
  <si>
    <t xml:space="preserve"> 需选择 select</t>
    <phoneticPr fontId="3" type="noConversion"/>
  </si>
  <si>
    <t>年 year</t>
    <phoneticPr fontId="3" type="noConversion"/>
  </si>
  <si>
    <t xml:space="preserve">包装采购数量（循环）
quantity of purchased cyclical package </t>
    <phoneticPr fontId="3" type="noConversion"/>
  </si>
  <si>
    <t>维护费用（铁制为每年，其他为生命周期）
maintenance cost （maintenance cycle is every year if it's made of iron,otherwise, lifetime）</t>
    <phoneticPr fontId="3" type="noConversion"/>
  </si>
  <si>
    <t>装零部件数（个）
quantity of accommodated parts(unit)</t>
    <phoneticPr fontId="3" type="noConversion"/>
  </si>
  <si>
    <t xml:space="preserve">包装使用寿命内服务零部件采购数
quantity of serviced parts within life time of the packaging </t>
    <phoneticPr fontId="3" type="noConversion"/>
  </si>
  <si>
    <t>尺寸 dimension</t>
    <phoneticPr fontId="3" type="noConversion"/>
  </si>
  <si>
    <t>外箱使用年限 service life of the carton</t>
    <phoneticPr fontId="3" type="noConversion"/>
  </si>
  <si>
    <t>每个托盘配包装箱个数
quantity of cartons on per pallet</t>
    <phoneticPr fontId="3" type="noConversion"/>
  </si>
  <si>
    <r>
      <t>托盘采购价格</t>
    </r>
    <r>
      <rPr>
        <sz val="9"/>
        <color rgb="FFFF0000"/>
        <rFont val="微软雅黑"/>
        <family val="2"/>
        <charset val="134"/>
      </rPr>
      <t>（元/个）</t>
    </r>
    <r>
      <rPr>
        <sz val="9"/>
        <rFont val="微软雅黑"/>
        <family val="2"/>
        <charset val="134"/>
      </rPr>
      <t xml:space="preserve">
pallet price (RMB per unit)</t>
    </r>
    <phoneticPr fontId="3" type="noConversion"/>
  </si>
  <si>
    <t>托盘使用次数
cyclical number of the pallet</t>
    <phoneticPr fontId="3" type="noConversion"/>
  </si>
  <si>
    <t>循环内部防护采购价格（元/套）
price of the purchased cyclical inner packing ( RMB per unit)</t>
    <phoneticPr fontId="3" type="noConversion"/>
  </si>
  <si>
    <r>
      <t>包材返空运费（</t>
    </r>
    <r>
      <rPr>
        <sz val="9"/>
        <color rgb="FFFF0000"/>
        <rFont val="微软雅黑"/>
        <family val="2"/>
        <charset val="134"/>
      </rPr>
      <t>元/单件</t>
    </r>
    <r>
      <rPr>
        <sz val="9"/>
        <rFont val="微软雅黑"/>
        <family val="2"/>
        <charset val="134"/>
      </rPr>
      <t>）
transportation fee of empty returned cyclical packaging(RMB per unit)</t>
    </r>
    <phoneticPr fontId="3" type="noConversion"/>
  </si>
  <si>
    <t>循环包材返空体积（m³）
volume of empty returned cyclical packaging （m³）</t>
    <phoneticPr fontId="3" type="noConversion"/>
  </si>
  <si>
    <t>包材分摊费用
apportionment expense of packaging</t>
    <phoneticPr fontId="3" type="noConversion"/>
  </si>
  <si>
    <t>运输包装
transportation packaging</t>
    <phoneticPr fontId="3" type="noConversion"/>
  </si>
  <si>
    <t>配送包装
distribution packaging</t>
    <phoneticPr fontId="3" type="noConversion"/>
  </si>
  <si>
    <r>
      <t>循环包材管理</t>
    </r>
    <r>
      <rPr>
        <sz val="9"/>
        <color rgb="FFFF0000"/>
        <rFont val="微软雅黑"/>
        <family val="2"/>
        <charset val="134"/>
      </rPr>
      <t>费率</t>
    </r>
    <r>
      <rPr>
        <sz val="9"/>
        <rFont val="微软雅黑"/>
        <family val="2"/>
        <charset val="134"/>
      </rPr>
      <t xml:space="preserve">
management fee rate of cyclical packaging </t>
    </r>
    <phoneticPr fontId="3" type="noConversion"/>
  </si>
  <si>
    <t>外尺寸
Outside dimension（mm）</t>
    <phoneticPr fontId="3" type="noConversion"/>
  </si>
  <si>
    <t>托盘类型 types of pallets</t>
    <phoneticPr fontId="3" type="noConversion"/>
  </si>
  <si>
    <t>外箱采购价格（元/个）
price of the purchased carton( RMB per unit)</t>
    <phoneticPr fontId="3" type="noConversion"/>
  </si>
  <si>
    <t>说明：1.包装投入数量=使用车型日产量×单车用量×循环周期÷收容数×安全系数；
备注：①安全系数指为应对异常需多投入一定数量的包装，取值1.1；②计算时产量和循环周期的单位需保持一致（天或者小时）。
2.循环周期包含：供应商生产占压、供应商库存、在途运输库存、仓储库存、主机厂库存、空箱存放、返空环节。
Notes: 1, quantity of packaging = day output of applied vehicle*quantity of per vehicle*cycle period/capacity*safty coefficient
Tips:Safty coefficient means extra number of packaging to avoid abnormality. The value is 1.1. Unit needs to be consistent between output and cycle period.
          2,  cycle period includes production overstock of the supplier's , stock  of the supplier's, stock during the transportation,  stock at the warehouse. stock at the OME, storage of empty packaging, the process of empty returned packaging.</t>
    <phoneticPr fontId="3" type="noConversion"/>
  </si>
  <si>
    <t>硬件设计</t>
    <phoneticPr fontId="3" type="noConversion"/>
  </si>
  <si>
    <t>序号
No.</t>
    <phoneticPr fontId="3" type="noConversion"/>
  </si>
  <si>
    <t>序号
No.</t>
    <phoneticPr fontId="3" type="noConversion"/>
  </si>
  <si>
    <t xml:space="preserve">运输包装与配送包装相同the packaging of transportation is same as the distribution </t>
  </si>
  <si>
    <t>塑料托盘</t>
  </si>
  <si>
    <t>二、运输费</t>
    <phoneticPr fontId="3" type="noConversion"/>
  </si>
  <si>
    <t>L（mm）</t>
    <phoneticPr fontId="3" type="noConversion"/>
  </si>
  <si>
    <t>W（mm）</t>
    <phoneticPr fontId="3" type="noConversion"/>
  </si>
  <si>
    <t>H（mm）</t>
    <phoneticPr fontId="3" type="noConversion"/>
  </si>
  <si>
    <t>收容数
capacity</t>
    <phoneticPr fontId="3" type="noConversion"/>
  </si>
  <si>
    <t>运输单元包装信息
Transport unit packaging information</t>
    <phoneticPr fontId="3" type="noConversion"/>
  </si>
  <si>
    <t>货物类型
Cargo type</t>
    <phoneticPr fontId="3" type="noConversion"/>
  </si>
  <si>
    <t>注：① 结合零部件类型，若长城公司有排序需求，需按照长城公司要求进行零部件排序。</t>
    <phoneticPr fontId="16" type="noConversion"/>
  </si>
  <si>
    <t>② 实际运行后，我方将与贵司结合实际发生的物流费用，共同研究物流成本降低的措施。</t>
    <phoneticPr fontId="16" type="noConversion"/>
  </si>
  <si>
    <t>1. General requirements: suppliers from host plant &gt; 300km must enter the designated warehouse of Great Wall Company, and other suppliers</t>
    <phoneticPr fontId="16" type="noConversion"/>
  </si>
  <si>
    <t xml:space="preserve">  shall be approved by Great Wall Company.All suppliers must be approved by Great Wall to enter, remove from the warehouse and may not </t>
    <phoneticPr fontId="16" type="noConversion"/>
  </si>
  <si>
    <t xml:space="preserve">  set up or lease other warehouses at the site of the main   plant.</t>
    <phoneticPr fontId="16" type="noConversion"/>
  </si>
  <si>
    <t>运输单元重量（kg）
Transport unit weight （kg）</t>
    <phoneticPr fontId="3" type="noConversion"/>
  </si>
  <si>
    <t>产地
Production Location</t>
    <phoneticPr fontId="3" type="noConversion"/>
  </si>
  <si>
    <t>子零部件名称
Sub-component Name</t>
    <phoneticPr fontId="3" type="noConversion"/>
  </si>
  <si>
    <t>原材料牌号
Raw Materials Grade</t>
    <phoneticPr fontId="3" type="noConversion"/>
  </si>
  <si>
    <t>结算币种
Settlement Currency</t>
    <phoneticPr fontId="3" type="noConversion"/>
  </si>
  <si>
    <t>工序描述
Process Description</t>
    <phoneticPr fontId="3" type="noConversion"/>
  </si>
  <si>
    <t>附加福利费率</t>
    <phoneticPr fontId="3" type="noConversion"/>
  </si>
  <si>
    <t>费用比例</t>
    <phoneticPr fontId="3" type="noConversion"/>
  </si>
  <si>
    <t>供应商
Supplier Name</t>
    <phoneticPr fontId="3" type="noConversion"/>
  </si>
  <si>
    <t xml:space="preserve">供应商代码
Supplier Code </t>
    <phoneticPr fontId="3" type="noConversion"/>
  </si>
  <si>
    <t>供应商确认栏
Confirmed by Supplier</t>
    <phoneticPr fontId="3" type="noConversion"/>
  </si>
  <si>
    <t xml:space="preserve">报价阶段
Quotation Stage </t>
    <phoneticPr fontId="3" type="noConversion"/>
  </si>
  <si>
    <t>定额/产量
Capacity</t>
    <phoneticPr fontId="3" type="noConversion"/>
  </si>
  <si>
    <t>序 号 No.</t>
    <phoneticPr fontId="3" type="noConversion"/>
  </si>
  <si>
    <t>原材料 Raw Material</t>
    <phoneticPr fontId="3" type="noConversion"/>
  </si>
  <si>
    <t>外购件 Bought Out Parts</t>
    <phoneticPr fontId="3" type="noConversion"/>
  </si>
  <si>
    <t>总金额</t>
    <phoneticPr fontId="3" type="noConversion"/>
  </si>
  <si>
    <t>摊销量</t>
    <phoneticPr fontId="3" type="noConversion"/>
  </si>
  <si>
    <t>SOP+3</t>
    <phoneticPr fontId="3" type="noConversion"/>
  </si>
  <si>
    <t>SOP+4</t>
    <phoneticPr fontId="3" type="noConversion"/>
  </si>
  <si>
    <t>SOP+5</t>
    <phoneticPr fontId="3" type="noConversion"/>
  </si>
  <si>
    <t>年降承诺
Annual Cost Reduction Commitment</t>
    <phoneticPr fontId="3" type="noConversion"/>
  </si>
  <si>
    <t>时间
Time</t>
    <phoneticPr fontId="3" type="noConversion"/>
  </si>
  <si>
    <t>年降比例
Percentage</t>
    <phoneticPr fontId="3" type="noConversion"/>
  </si>
  <si>
    <t>备注：年降比例不低于3%
Notes: The proportion should be no less than 3%</t>
    <phoneticPr fontId="3" type="noConversion"/>
  </si>
  <si>
    <t>项 目 Item</t>
    <phoneticPr fontId="3" type="noConversion"/>
  </si>
  <si>
    <t>备 注 Note</t>
    <phoneticPr fontId="3" type="noConversion"/>
  </si>
  <si>
    <t>A.材料成本 Material Cost</t>
    <phoneticPr fontId="3" type="noConversion"/>
  </si>
  <si>
    <t>直接人工 Direct Labor</t>
    <phoneticPr fontId="3" type="noConversion"/>
  </si>
  <si>
    <t>间接人工 Indirect Labor</t>
    <phoneticPr fontId="3" type="noConversion"/>
  </si>
  <si>
    <t>附加福利费 Fringe</t>
    <phoneticPr fontId="3" type="noConversion"/>
  </si>
  <si>
    <t>固定制造费用 Fixed Manufacturing Cost</t>
    <phoneticPr fontId="3" type="noConversion"/>
  </si>
  <si>
    <t>变动制造费用 Variable Manufacturing Cost</t>
    <phoneticPr fontId="3" type="noConversion"/>
  </si>
  <si>
    <t>出厂价 Ex-Work</t>
    <phoneticPr fontId="3" type="noConversion"/>
  </si>
  <si>
    <t>E. 开发费及模具费 Development and Tooling Cost</t>
    <phoneticPr fontId="3" type="noConversion"/>
  </si>
  <si>
    <t>包装费 Package</t>
    <phoneticPr fontId="3" type="noConversion"/>
  </si>
  <si>
    <t>运输费 Freight</t>
    <phoneticPr fontId="3" type="noConversion"/>
  </si>
  <si>
    <t>报价说明：
Notes</t>
    <phoneticPr fontId="3" type="noConversion"/>
  </si>
  <si>
    <t>设计费 Design</t>
    <phoneticPr fontId="3" type="noConversion"/>
  </si>
  <si>
    <t>试验费 PV&amp;DV</t>
    <phoneticPr fontId="3" type="noConversion"/>
  </si>
  <si>
    <t>模具费 Tooling</t>
    <phoneticPr fontId="3" type="noConversion"/>
  </si>
  <si>
    <t>联系电话 Tel/Mobile:</t>
    <phoneticPr fontId="3" type="noConversion"/>
  </si>
  <si>
    <t>日期 Date(MM/DD/YY)：</t>
    <phoneticPr fontId="3" type="noConversion"/>
  </si>
  <si>
    <t>合计 Sub-total</t>
    <phoneticPr fontId="3" type="noConversion"/>
  </si>
  <si>
    <t>设备名称
Machine Name</t>
    <phoneticPr fontId="3" type="noConversion"/>
  </si>
  <si>
    <t>合计
Sub-total</t>
    <phoneticPr fontId="3" type="noConversion"/>
  </si>
  <si>
    <t>1.原材料费用raw materials cost</t>
    <phoneticPr fontId="3" type="noConversion"/>
  </si>
  <si>
    <t xml:space="preserve">原材料状态
Raw Material
Status </t>
    <phoneticPr fontId="3" type="noConversion"/>
  </si>
  <si>
    <t>当前汇率
Current Exchange Rate</t>
    <phoneticPr fontId="3" type="noConversion"/>
  </si>
  <si>
    <t>2.外购件费用outsourcing parts cost</t>
    <phoneticPr fontId="3" type="noConversion"/>
  </si>
  <si>
    <t>3.制造费用（按生产过程填写制造费） manufacturing cost (filled in as per  production process)</t>
    <phoneticPr fontId="3" type="noConversion"/>
  </si>
  <si>
    <t>设备品牌
及型号
Machine Brand &amp; Model</t>
    <phoneticPr fontId="3" type="noConversion"/>
  </si>
  <si>
    <t xml:space="preserve">项目
Item </t>
    <phoneticPr fontId="3" type="noConversion"/>
  </si>
  <si>
    <t>当前汇率
Current ExchangeRate</t>
    <phoneticPr fontId="3" type="noConversion"/>
  </si>
  <si>
    <t>外购供应商
Bought Out Part Supplier</t>
    <phoneticPr fontId="3" type="noConversion"/>
  </si>
  <si>
    <t xml:space="preserve">工艺状态描述
 Craft Description </t>
    <phoneticPr fontId="3" type="noConversion"/>
  </si>
  <si>
    <t>是否客户指定
Customer-Specified or not</t>
    <phoneticPr fontId="3" type="noConversion"/>
  </si>
  <si>
    <t xml:space="preserve">外购件名称
Bought Out Part Name </t>
    <phoneticPr fontId="3" type="noConversion"/>
  </si>
  <si>
    <t>零件编号
Part NO.</t>
    <phoneticPr fontId="3" type="noConversion"/>
  </si>
  <si>
    <t>固定制造费用
Fixed Manufacturing Cost</t>
    <phoneticPr fontId="3" type="noConversion"/>
  </si>
  <si>
    <t>可变制造费用
Variable Manufacturing Cost</t>
    <phoneticPr fontId="3" type="noConversion"/>
  </si>
  <si>
    <t xml:space="preserve">单一工序每生产一个产品所投入的设备、厂房、维护等摊销费用； 
depreciation fee for equipment happens when each product is produced per hour for a single process </t>
    <phoneticPr fontId="3" type="noConversion"/>
  </si>
  <si>
    <t>加成
Markup</t>
    <phoneticPr fontId="3" type="noConversion"/>
  </si>
  <si>
    <t>管理费
management</t>
    <phoneticPr fontId="3" type="noConversion"/>
  </si>
  <si>
    <t>管理费用 Management</t>
    <phoneticPr fontId="3" type="noConversion"/>
  </si>
  <si>
    <t>外购件品牌
Bought Out Part Brand</t>
    <phoneticPr fontId="3" type="noConversion"/>
  </si>
  <si>
    <t>原材料供应商 
Raw Materials Supplier</t>
    <phoneticPr fontId="3" type="noConversion"/>
  </si>
  <si>
    <t xml:space="preserve">是否客户指定
Customer-Specified or Not </t>
    <phoneticPr fontId="3" type="noConversion"/>
  </si>
  <si>
    <t>费用
Cost</t>
    <phoneticPr fontId="3" type="noConversion"/>
  </si>
  <si>
    <t>合计 Sub-total</t>
    <phoneticPr fontId="3" type="noConversion"/>
  </si>
  <si>
    <t>设备寿命
(年)</t>
    <phoneticPr fontId="16" type="noConversion"/>
  </si>
  <si>
    <t>设备尺寸</t>
    <phoneticPr fontId="16" type="noConversion"/>
  </si>
  <si>
    <t>设备功率
（KW）</t>
    <phoneticPr fontId="16" type="noConversion"/>
  </si>
  <si>
    <t>每小时实际能耗</t>
    <phoneticPr fontId="16" type="noConversion"/>
  </si>
  <si>
    <t>备注</t>
    <phoneticPr fontId="16" type="noConversion"/>
  </si>
  <si>
    <t>长度（m）</t>
    <phoneticPr fontId="16" type="noConversion"/>
  </si>
  <si>
    <t>宽度（m）</t>
    <phoneticPr fontId="16" type="noConversion"/>
  </si>
  <si>
    <t>工业用电
（KW）</t>
    <phoneticPr fontId="16" type="noConversion"/>
  </si>
  <si>
    <t>天然气
（m3）</t>
    <phoneticPr fontId="16" type="noConversion"/>
  </si>
  <si>
    <t>压缩空气
（m3）</t>
    <phoneticPr fontId="16" type="noConversion"/>
  </si>
  <si>
    <t>工业自来水
（TON）</t>
    <phoneticPr fontId="16" type="noConversion"/>
  </si>
  <si>
    <t>水蒸气
（TON）</t>
    <phoneticPr fontId="16" type="noConversion"/>
  </si>
  <si>
    <t>设备名称</t>
    <phoneticPr fontId="16" type="noConversion"/>
  </si>
  <si>
    <t>设备品牌及型号</t>
    <phoneticPr fontId="16" type="noConversion"/>
  </si>
  <si>
    <t>主要技术参数</t>
    <phoneticPr fontId="16" type="noConversion"/>
  </si>
  <si>
    <t>仓储费 Warehousing</t>
    <phoneticPr fontId="3" type="noConversion"/>
  </si>
  <si>
    <t>计量单位
Mesurement Unit</t>
    <phoneticPr fontId="3" type="noConversion"/>
  </si>
  <si>
    <t>可变制造费用
Variable  MFG Cost
（CNY）</t>
    <phoneticPr fontId="3" type="noConversion"/>
  </si>
  <si>
    <t>生产成本
MFG Cost
（CNY）</t>
    <phoneticPr fontId="3" type="noConversion"/>
  </si>
  <si>
    <t>设备投资金额
Machine Cost
（元）</t>
    <phoneticPr fontId="3" type="noConversion"/>
  </si>
  <si>
    <t>设备投资金额
（CNY）</t>
    <phoneticPr fontId="16" type="noConversion"/>
  </si>
  <si>
    <t>每小时生产数量
Parts Number per Hour</t>
    <phoneticPr fontId="3" type="noConversion"/>
  </si>
  <si>
    <t>节拍产出数量
Pieces per Cycle</t>
    <phoneticPr fontId="3" type="noConversion"/>
  </si>
  <si>
    <t>节拍时间
Cycle Time
(s)</t>
    <phoneticPr fontId="3" type="noConversion"/>
  </si>
  <si>
    <t>比例
Percentage</t>
    <phoneticPr fontId="3" type="noConversion"/>
  </si>
  <si>
    <t>管理费
Sales General&amp;Administration</t>
    <phoneticPr fontId="3" type="noConversion"/>
  </si>
  <si>
    <t>费用
Cost</t>
    <phoneticPr fontId="3" type="noConversion"/>
  </si>
  <si>
    <t>固定制造费用
Fixed MFG Cost
（CNY）</t>
    <phoneticPr fontId="3" type="noConversion"/>
  </si>
  <si>
    <t>附加福利
Fringe
(CNY)</t>
    <phoneticPr fontId="3" type="noConversion"/>
  </si>
  <si>
    <t>直接人工费
Direct labor Cost
(CNY)</t>
    <phoneticPr fontId="3" type="noConversion"/>
  </si>
  <si>
    <t>间接人工费
Indirect labor Cost
(CNY)</t>
    <phoneticPr fontId="3" type="noConversion"/>
  </si>
  <si>
    <t>可变制造费率
Variable MFG Rate
(CNY/Hour)</t>
    <phoneticPr fontId="3" type="noConversion"/>
  </si>
  <si>
    <t>固定制造费率
Fixed MFG Rate
(CNY/Hour)</t>
    <phoneticPr fontId="3" type="noConversion"/>
  </si>
  <si>
    <t>附加福利比例
Fringe Percentage</t>
    <phoneticPr fontId="3" type="noConversion"/>
  </si>
  <si>
    <t>间接人工比例
Indirect Labor Percentage</t>
    <phoneticPr fontId="3" type="noConversion"/>
  </si>
  <si>
    <t>直接人工费率
Direct Labor Rate
(CNY/Hour)</t>
    <phoneticPr fontId="3" type="noConversion"/>
  </si>
  <si>
    <t xml:space="preserve">过程报废率
IP Scrap Percentage </t>
    <phoneticPr fontId="3" type="noConversion"/>
  </si>
  <si>
    <t>外购件成本
BOP Cost</t>
    <phoneticPr fontId="3" type="noConversion"/>
  </si>
  <si>
    <t>单车用量
Usage per Vehicle</t>
    <phoneticPr fontId="3" type="noConversion"/>
  </si>
  <si>
    <t>购买单价
Piece Price</t>
    <phoneticPr fontId="3" type="noConversion"/>
  </si>
  <si>
    <t>材料费
Material Cost</t>
    <phoneticPr fontId="3" type="noConversion"/>
  </si>
  <si>
    <t>废料回收费
Scrap Reclaim</t>
    <phoneticPr fontId="3" type="noConversion"/>
  </si>
  <si>
    <t xml:space="preserve">废料重量
Scrap weight per product </t>
    <phoneticPr fontId="3" type="noConversion"/>
  </si>
  <si>
    <t>原材料成本
Raw Material Cost</t>
    <phoneticPr fontId="3" type="noConversion"/>
  </si>
  <si>
    <t>净用量
Net Usage</t>
    <phoneticPr fontId="3" type="noConversion"/>
  </si>
  <si>
    <t>毛用量
Gross Usage</t>
    <phoneticPr fontId="3" type="noConversion"/>
  </si>
  <si>
    <t>废料回收价格
Scrap Reclaim price</t>
    <phoneticPr fontId="3" type="noConversion"/>
  </si>
  <si>
    <t>原材料单价 
Raw Materials Price</t>
    <phoneticPr fontId="3" type="noConversion"/>
  </si>
  <si>
    <t>采购周期（天）
Purchase cycle</t>
    <phoneticPr fontId="3" type="noConversion"/>
  </si>
  <si>
    <t>单位
unit</t>
    <phoneticPr fontId="3" type="noConversion"/>
  </si>
  <si>
    <t>是否自制
self-made or not</t>
    <phoneticPr fontId="3" type="noConversion"/>
  </si>
  <si>
    <t>模具材质说明
mould material description</t>
    <phoneticPr fontId="3" type="noConversion"/>
  </si>
  <si>
    <t>每人工时数
working hours per person</t>
    <phoneticPr fontId="3" type="noConversion"/>
  </si>
  <si>
    <t>备注 notes</t>
    <phoneticPr fontId="3" type="noConversion"/>
  </si>
  <si>
    <t>模具设计费
（元）
mould design cost(ten thousand)</t>
    <phoneticPr fontId="3" type="noConversion"/>
  </si>
  <si>
    <t>材料费
（元）
material cost (ten thousand)</t>
    <phoneticPr fontId="3" type="noConversion"/>
  </si>
  <si>
    <t>制造费
（元）
manufacturing cost(ten thousand)</t>
    <phoneticPr fontId="3" type="noConversion"/>
  </si>
  <si>
    <t xml:space="preserve">模具总价
（元）
mould cost(ten thousand) </t>
    <phoneticPr fontId="3" type="noConversion"/>
  </si>
  <si>
    <t xml:space="preserve">零件名称
Part Name </t>
    <phoneticPr fontId="3" type="noConversion"/>
  </si>
  <si>
    <t xml:space="preserve">项目名称
Project Name </t>
    <phoneticPr fontId="3" type="noConversion"/>
  </si>
  <si>
    <t>生产地址
Production Address</t>
    <phoneticPr fontId="3" type="noConversion"/>
  </si>
  <si>
    <t>B. 制造费用 Burden Cost</t>
    <phoneticPr fontId="3" type="noConversion"/>
  </si>
  <si>
    <t xml:space="preserve"> C. 加成 Markup</t>
    <phoneticPr fontId="3" type="noConversion"/>
  </si>
  <si>
    <t>D. 包装运输费 Package &amp; Freight</t>
    <phoneticPr fontId="3" type="noConversion"/>
  </si>
  <si>
    <t>净利润 Profit</t>
    <phoneticPr fontId="3" type="noConversion"/>
  </si>
  <si>
    <t>净利润率</t>
    <phoneticPr fontId="3" type="noConversion"/>
  </si>
  <si>
    <t xml:space="preserve">编制
 Prepared by   </t>
    <phoneticPr fontId="3" type="noConversion"/>
  </si>
  <si>
    <t xml:space="preserve">审核
Reviewed by </t>
    <phoneticPr fontId="3" type="noConversion"/>
  </si>
  <si>
    <t xml:space="preserve">批准 
Approved by </t>
    <phoneticPr fontId="3" type="noConversion"/>
  </si>
  <si>
    <t>试验设备及项目费用
Test Macine &amp; Project Cost</t>
    <phoneticPr fontId="3" type="noConversion"/>
  </si>
  <si>
    <t>总费用
Total Cost</t>
    <phoneticPr fontId="3" type="noConversion"/>
  </si>
  <si>
    <t>试验方 
Test Department</t>
    <phoneticPr fontId="3" type="noConversion"/>
  </si>
  <si>
    <t>试验项目
Test Item</t>
    <phoneticPr fontId="3" type="noConversion"/>
  </si>
  <si>
    <t>厂内或者委外
In-House or Outsourcing</t>
    <phoneticPr fontId="3" type="noConversion"/>
  </si>
  <si>
    <t xml:space="preserve">分类
(模具/夹具/检具/装配工装)
Catogory
(Tooling/Fixture/Gauge/Assembly Fixture)
</t>
    <phoneticPr fontId="3" type="noConversion"/>
  </si>
  <si>
    <t>模检具类型描述
tooling &amp; gauge type description
（如冲压连续模、注塑热流道）
(i.e. stamping progressive die, injection hot runner)</t>
    <phoneticPr fontId="3" type="noConversion"/>
  </si>
  <si>
    <t>净利润
Profit</t>
    <phoneticPr fontId="3" type="noConversion"/>
  </si>
  <si>
    <t>4.加成（管理费及利润） Markup（Sales General&amp;Administration &amp; Profit）</t>
    <phoneticPr fontId="3" type="noConversion"/>
  </si>
  <si>
    <t>单一工序在批量生产状况下每生产一个产品所需要的时间(两个产品完成的时间间隔)
the time when each product is produced for a single process in batch production condition.（Time between the completion of two parts）</t>
    <phoneticPr fontId="3" type="noConversion"/>
  </si>
  <si>
    <t>固定制造费率
Fixed Manufacturing Rate</t>
    <phoneticPr fontId="3" type="noConversion"/>
  </si>
  <si>
    <t>可变制造费率
Variable Manufacturing Rate</t>
    <phoneticPr fontId="3" type="noConversion"/>
  </si>
  <si>
    <t>单一工序每生产一个产品设备所使用的能耗、间接材料费用
Energy consumption and indirect material cost when each product is produced for a single process.</t>
    <phoneticPr fontId="3" type="noConversion"/>
  </si>
  <si>
    <t>每小时的固定制造费用
Fix manufacturing cost per hour</t>
    <phoneticPr fontId="3" type="noConversion"/>
  </si>
  <si>
    <t>每个小时的可变制造费用
Variable manufacturing cost per hour</t>
    <phoneticPr fontId="3" type="noConversion"/>
  </si>
  <si>
    <t>直接人工费率
Direct Labor Rate</t>
    <phoneticPr fontId="3" type="noConversion"/>
  </si>
  <si>
    <t>直接人工数量
Direct Labor Heads</t>
    <phoneticPr fontId="3" type="noConversion"/>
  </si>
  <si>
    <t>间接人工数量
Indirect Labor Heads</t>
    <phoneticPr fontId="3" type="noConversion"/>
  </si>
  <si>
    <t>直接人工每小时的费率, 工人月平均工资（税前）除以每月工作小时数
Direct labor cost per hour, the average monthly wage of workers (tax included) divided by the number of working hours per month.</t>
    <phoneticPr fontId="3" type="noConversion"/>
  </si>
  <si>
    <t>间接人工比例
Indirect Labor Percentage</t>
    <phoneticPr fontId="3" type="noConversion"/>
  </si>
  <si>
    <t xml:space="preserve">间接人工数量
Indirect Labor Heads </t>
    <phoneticPr fontId="3" type="noConversion"/>
  </si>
  <si>
    <t>间接人工数量与直接人工数量的比例
Ratio(percentage) of indirect labor quantity to direct labor quantity</t>
    <phoneticPr fontId="3" type="noConversion"/>
  </si>
  <si>
    <t>附加福利比例
Fringe Percentage</t>
    <phoneticPr fontId="3" type="noConversion"/>
  </si>
  <si>
    <t>工人的五险一金(公司缴纳部分)、培训费用、节假日补贴、高温补贴、劳保用品等福利支出占工人工资的比例
The percentage of workers' welfare expenses to their wages. Walfare expenses include five social insurances and one house fund (the part paid by the company), training expenses, holiday subsidies, high-temperature subsidies, labor protection supplies and so on.</t>
    <phoneticPr fontId="3" type="noConversion"/>
  </si>
  <si>
    <t>单一工序或生产线直接从事产品加工过程的人员数量，比如设备操作
The number of workers who are directly engaged in a single process or production line, such as the machine opertion.</t>
    <phoneticPr fontId="3" type="noConversion"/>
  </si>
  <si>
    <t>单一工序或生产线辅助现场生产，负责维护、搬运、清洁等人员数量
The number of workers who assist manufacturing or maintanace, transport, cleaning, etc in a single process or production line.</t>
    <phoneticPr fontId="3" type="noConversion"/>
  </si>
  <si>
    <t>供应商确认栏 confirmed by supplier</t>
    <phoneticPr fontId="3" type="noConversion"/>
  </si>
  <si>
    <t xml:space="preserve">供应商 supplier name </t>
    <phoneticPr fontId="3" type="noConversion"/>
  </si>
  <si>
    <t xml:space="preserve">生产地址 production address </t>
    <phoneticPr fontId="3" type="noConversion"/>
  </si>
  <si>
    <t>编制
 prepared by</t>
    <phoneticPr fontId="3" type="noConversion"/>
  </si>
  <si>
    <t xml:space="preserve">审核
 reviewed by  </t>
    <phoneticPr fontId="3" type="noConversion"/>
  </si>
  <si>
    <t xml:space="preserve">批准 
approved by </t>
    <phoneticPr fontId="3" type="noConversion"/>
  </si>
  <si>
    <t xml:space="preserve">供应商代码 supplier code </t>
    <phoneticPr fontId="3" type="noConversion"/>
  </si>
  <si>
    <t>发货地址Delivery address</t>
    <phoneticPr fontId="3" type="noConversion"/>
  </si>
  <si>
    <t xml:space="preserve">产品编号product number </t>
    <phoneticPr fontId="3" type="noConversion"/>
  </si>
  <si>
    <t xml:space="preserve">项目名称 project name </t>
    <phoneticPr fontId="3" type="noConversion"/>
  </si>
  <si>
    <t xml:space="preserve">产品名称 product name </t>
    <phoneticPr fontId="3" type="noConversion"/>
  </si>
  <si>
    <t xml:space="preserve">报价阶段 quotation stage </t>
    <phoneticPr fontId="3" type="noConversion"/>
  </si>
  <si>
    <t>无脚轮专用铁质器具类</t>
  </si>
  <si>
    <t>外尺寸
Outside dimension（mm）</t>
    <phoneticPr fontId="3" type="noConversion"/>
  </si>
  <si>
    <t>L</t>
    <phoneticPr fontId="3" type="noConversion"/>
  </si>
  <si>
    <t>W</t>
    <phoneticPr fontId="3" type="noConversion"/>
  </si>
  <si>
    <t>H</t>
    <phoneticPr fontId="3" type="noConversion"/>
  </si>
  <si>
    <t>装零部件数（个）
quantity of accommodated parts(unit)</t>
    <phoneticPr fontId="3" type="noConversion"/>
  </si>
  <si>
    <t>循环周期（日）
cycle period（day）</t>
    <phoneticPr fontId="3" type="noConversion"/>
  </si>
  <si>
    <t xml:space="preserve">包装采购数量（循环）
quantity of purchased cyclical package </t>
    <phoneticPr fontId="3" type="noConversion"/>
  </si>
  <si>
    <t>外箱采购价格（元/个）
price of the purchased carton( RMB per unit)</t>
    <phoneticPr fontId="3" type="noConversion"/>
  </si>
  <si>
    <t>一次性内部防护采购价格（元/套）
price of the purchased disposable inner packing ( RMB per unit)</t>
    <phoneticPr fontId="3" type="noConversion"/>
  </si>
  <si>
    <t>外箱使用年限 service life of the carton</t>
    <phoneticPr fontId="3" type="noConversion"/>
  </si>
  <si>
    <t>年 year</t>
    <phoneticPr fontId="3" type="noConversion"/>
  </si>
  <si>
    <t>循环内部防护采购价格（元/套）
price of the purchased cyclical inner packing ( RMB per unit)</t>
    <phoneticPr fontId="3" type="noConversion"/>
  </si>
  <si>
    <t>维护费用（铁制为每年，其他为生命周期）
maintenance cost （maintenance cycle is every year if it's made of iron,otherwise, lifetime）</t>
    <phoneticPr fontId="3" type="noConversion"/>
  </si>
  <si>
    <t xml:space="preserve">包装使用寿命内服务零部件采购数
quantity of serviced parts within life time of the packaging </t>
    <phoneticPr fontId="3" type="noConversion"/>
  </si>
  <si>
    <t>返空费（元/m³）
Return fee(RMB per m³)</t>
    <phoneticPr fontId="3" type="noConversion"/>
  </si>
  <si>
    <r>
      <t>人工费(</t>
    </r>
    <r>
      <rPr>
        <sz val="9"/>
        <color rgb="FFFF0000"/>
        <rFont val="微软雅黑"/>
        <family val="2"/>
        <charset val="134"/>
      </rPr>
      <t>元/单件</t>
    </r>
    <r>
      <rPr>
        <sz val="9"/>
        <rFont val="微软雅黑"/>
        <family val="2"/>
        <charset val="134"/>
      </rPr>
      <t>)
Labor(RMB per unit)</t>
    </r>
    <phoneticPr fontId="3" type="noConversion"/>
  </si>
  <si>
    <t>单件运输包装费(元/单件)
transportation packaging fee(RMB per unit)</t>
    <phoneticPr fontId="3" type="noConversion"/>
  </si>
  <si>
    <r>
      <t>场地费(</t>
    </r>
    <r>
      <rPr>
        <sz val="9"/>
        <color rgb="FFFF0000"/>
        <rFont val="微软雅黑"/>
        <family val="2"/>
        <charset val="134"/>
      </rPr>
      <t>元/单件</t>
    </r>
    <r>
      <rPr>
        <sz val="9"/>
        <rFont val="微软雅黑"/>
        <family val="2"/>
        <charset val="134"/>
      </rPr>
      <t>)
Site fees(RMB per unit)</t>
    </r>
    <phoneticPr fontId="3" type="noConversion"/>
  </si>
  <si>
    <t>配送包装类型 transportation packaging type</t>
    <phoneticPr fontId="3" type="noConversion"/>
  </si>
  <si>
    <t>带轮料架</t>
  </si>
  <si>
    <t>1.长城公司生产计划模式：5日锁定+5日预测，每日滚动发布。</t>
    <phoneticPr fontId="16" type="noConversion"/>
  </si>
  <si>
    <t>1. Great Wall Company production planning model: 5 days locked 5 forecast, daily rolling release.</t>
    <phoneticPr fontId="16" type="noConversion"/>
  </si>
  <si>
    <t>2. 基础信息（必填）：</t>
    <phoneticPr fontId="16" type="noConversion"/>
  </si>
  <si>
    <t>2. Basic Information (required):</t>
    <phoneticPr fontId="16" type="noConversion"/>
  </si>
  <si>
    <t>运输最小包装信息
Minimum shipping package information</t>
    <phoneticPr fontId="3" type="noConversion"/>
  </si>
  <si>
    <t>单箱重量（kg）
Single box weight（kg）</t>
    <phoneticPr fontId="3" type="noConversion"/>
  </si>
  <si>
    <t>3.运输费用（两种模式，任选其一）</t>
    <phoneticPr fontId="16" type="noConversion"/>
  </si>
  <si>
    <t>3. Transport costs</t>
    <phoneticPr fontId="16" type="noConversion"/>
  </si>
  <si>
    <t>（1）整车运输</t>
    <phoneticPr fontId="3" type="noConversion"/>
  </si>
  <si>
    <t>（1）The vehicle transport</t>
    <phoneticPr fontId="3" type="noConversion"/>
  </si>
  <si>
    <t>运输车型
Transport models</t>
    <phoneticPr fontId="3" type="noConversion"/>
  </si>
  <si>
    <t>运输车厢内径尺寸
Dimensions of carriage inner diameter
（L*W*H/mm）</t>
    <phoneticPr fontId="3" type="noConversion"/>
  </si>
  <si>
    <t>距离长城工厂运输距离
From the Great Wall taizhou factory transportation distance
（KM）</t>
    <phoneticPr fontId="3" type="noConversion"/>
  </si>
  <si>
    <t>运到长城工厂所需时效
Time limit for shipment to taizhou factory
（H）</t>
    <phoneticPr fontId="3" type="noConversion"/>
  </si>
  <si>
    <t>车辆装载率
Vehicle loading rate</t>
    <phoneticPr fontId="3" type="noConversion"/>
  </si>
  <si>
    <t>单车运输费用
Single transport cost
（元/车）</t>
    <phoneticPr fontId="3" type="noConversion"/>
  </si>
  <si>
    <t>单件运输费用
Single shipment charge
（元/件）</t>
    <phoneticPr fontId="3" type="noConversion"/>
  </si>
  <si>
    <t>（2）零担运输</t>
    <phoneticPr fontId="3" type="noConversion"/>
  </si>
  <si>
    <t>（2）Less-than-one carload transport</t>
    <phoneticPr fontId="3" type="noConversion"/>
  </si>
  <si>
    <t>单个零部件重量
Weight of individual parts
（kg/件）</t>
    <phoneticPr fontId="3" type="noConversion"/>
  </si>
  <si>
    <t>单个零部件体积
Volume of individual parts
（m³/件）</t>
    <phoneticPr fontId="3" type="noConversion"/>
  </si>
  <si>
    <t>单方/单吨运输费用
Unilateral/single ton freight
（元/m³、元/吨）</t>
    <phoneticPr fontId="3" type="noConversion"/>
  </si>
  <si>
    <t xml:space="preserve">Note: ① combined with the type of parts, if the Great Wall Company has ordering requirements, we need to sort the parts according to therequirements of the Great Wall Company. </t>
    <phoneticPr fontId="16" type="noConversion"/>
  </si>
  <si>
    <t>② After the actual operation, we will combine with your company with the actual logistics costs incurred，study the measures to reducethe cost of logistics together.</t>
    <phoneticPr fontId="16" type="noConversion"/>
  </si>
  <si>
    <t>三、仓储费</t>
    <phoneticPr fontId="3" type="noConversion"/>
  </si>
  <si>
    <t>1. 通用要求：距主机厂＞300km的供应商须入长城公司指定仓储，其他供应商入驻需长城公司批准。所有供应商进入、移出仓储须经长城公司审核批准。</t>
    <phoneticPr fontId="16" type="noConversion"/>
  </si>
  <si>
    <t>2.结合市场实际，如自选仓储服务商，请列出仓储费用，自选服务商资质需经长城公司审核通过。</t>
    <phoneticPr fontId="3" type="noConversion"/>
  </si>
  <si>
    <t xml:space="preserve">2. In combination with the actual market, if you choose your own storage service provider, please list the storage service fee. The </t>
    <phoneticPr fontId="3" type="noConversion"/>
  </si>
  <si>
    <t>qualification of your own service provider shall be approved by Great Wall company.</t>
    <phoneticPr fontId="3" type="noConversion"/>
  </si>
  <si>
    <t>3. 基础信息（必填）：</t>
    <phoneticPr fontId="3" type="noConversion"/>
  </si>
  <si>
    <t>3. Basic Information (required):</t>
    <phoneticPr fontId="3" type="noConversion"/>
  </si>
  <si>
    <t xml:space="preserve">仓储费
Storage fee </t>
    <phoneticPr fontId="3" type="noConversion"/>
  </si>
  <si>
    <t>存储周期（天）</t>
    <phoneticPr fontId="3" type="noConversion"/>
  </si>
  <si>
    <r>
      <t xml:space="preserve"> </t>
    </r>
    <r>
      <rPr>
        <u/>
        <sz val="9"/>
        <rFont val="微软雅黑"/>
        <family val="2"/>
        <charset val="134"/>
      </rPr>
      <t xml:space="preserve">                  </t>
    </r>
    <r>
      <rPr>
        <sz val="9"/>
        <rFont val="微软雅黑"/>
        <family val="2"/>
        <charset val="134"/>
      </rPr>
      <t>Day 
（yuan / piece）</t>
    </r>
    <phoneticPr fontId="3" type="noConversion"/>
  </si>
  <si>
    <t>列出仓储各项费用推导公式：
List the deduction formula
 of storage expenses：</t>
    <phoneticPr fontId="16" type="noConversion"/>
  </si>
  <si>
    <t>Storage period (days)</t>
    <phoneticPr fontId="3" type="noConversion"/>
  </si>
  <si>
    <t>单件存储费用（元/件）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</si>
  <si>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</si>
  <si>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Single piece storage fee (yuan / piece)</t>
    <phoneticPr fontId="3" type="noConversion"/>
  </si>
  <si>
    <t>物流服务费用（元/件）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</si>
  <si>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</si>
  <si>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Logistics service fee (yuan / piece)</t>
    <phoneticPr fontId="3" type="noConversion"/>
  </si>
  <si>
    <t>零件仓储费合计（元/件）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</si>
  <si>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</si>
  <si>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Total storage cost of parts (yuan / piece)</t>
    <phoneticPr fontId="3" type="noConversion"/>
  </si>
  <si>
    <t>设 备 清 单</t>
    <phoneticPr fontId="16" type="noConversion"/>
  </si>
  <si>
    <t>红色为采购员填写，黄色为供应商填写</t>
    <phoneticPr fontId="3" type="noConversion"/>
  </si>
  <si>
    <t>系统标记报价次数</t>
    <phoneticPr fontId="3" type="noConversion"/>
  </si>
  <si>
    <t>蓝色为系统带出    橙色取消</t>
    <phoneticPr fontId="3" type="noConversion"/>
  </si>
  <si>
    <t>必填</t>
    <phoneticPr fontId="3" type="noConversion"/>
  </si>
  <si>
    <t>非必填</t>
  </si>
  <si>
    <t>非必填</t>
    <phoneticPr fontId="3" type="noConversion"/>
  </si>
  <si>
    <t>非必填</t>
    <phoneticPr fontId="3" type="noConversion"/>
  </si>
  <si>
    <t>必填(是、否)</t>
    <phoneticPr fontId="3" type="noConversion"/>
  </si>
  <si>
    <t>考虑为选项</t>
    <phoneticPr fontId="3" type="noConversion"/>
  </si>
  <si>
    <t>考虑为选项</t>
    <phoneticPr fontId="3" type="noConversion"/>
  </si>
  <si>
    <t>自动计算</t>
    <phoneticPr fontId="3" type="noConversion"/>
  </si>
  <si>
    <t>必填</t>
    <phoneticPr fontId="3" type="noConversion"/>
  </si>
  <si>
    <t>自动计算</t>
    <phoneticPr fontId="3" type="noConversion"/>
  </si>
  <si>
    <t>系统自动计算</t>
    <phoneticPr fontId="3" type="noConversion"/>
  </si>
  <si>
    <t>必填</t>
    <phoneticPr fontId="3" type="noConversion"/>
  </si>
  <si>
    <t>选择(是、否)</t>
    <phoneticPr fontId="3" type="noConversion"/>
  </si>
  <si>
    <t>必填</t>
    <phoneticPr fontId="3" type="noConversion"/>
  </si>
  <si>
    <t>必填</t>
    <phoneticPr fontId="16" type="noConversion"/>
  </si>
  <si>
    <t>非必填</t>
    <phoneticPr fontId="16" type="noConversion"/>
  </si>
  <si>
    <t xml:space="preserve">
单位：货币：人民币元  重量：千克  长度：毫米(mm)  功率：KW  产能：件／小时（Pcs／h）。
     Unit currency: RMB/Yuan;  Weight: kg; Length: millimeter;   Power: KW ; Capacity:  Pieces/hour （Pcs／h）</t>
    <phoneticPr fontId="3" type="noConversion"/>
  </si>
  <si>
    <t xml:space="preserve">零件编号
Part Number </t>
    <phoneticPr fontId="3" type="noConversion"/>
  </si>
  <si>
    <t>出厂价明细 
Development Cost Breakdown of GWM</t>
    <phoneticPr fontId="3" type="noConversion"/>
  </si>
  <si>
    <t>开发费用明细 
Development Cost Breakdown of GWM</t>
    <phoneticPr fontId="7" type="noConversion"/>
  </si>
  <si>
    <t xml:space="preserve">模具费用报价单 GWM Quotation for Tooling Cost </t>
    <phoneticPr fontId="7" type="noConversion"/>
  </si>
  <si>
    <t>包装运输仓储费报价单
GWM Quotation for Cost of Packaging &amp; Transportation</t>
    <phoneticPr fontId="3" type="noConversion"/>
  </si>
  <si>
    <t>河北邢台</t>
    <phoneticPr fontId="3" type="noConversion"/>
  </si>
  <si>
    <t>如果科技报价单说明 Description of IF YOU  RFQ</t>
    <phoneticPr fontId="3" type="noConversion"/>
  </si>
  <si>
    <t>如果科技 配套产品报价单
IF YOU Quotation for Supporting Products</t>
    <phoneticPr fontId="3" type="noConversion"/>
  </si>
  <si>
    <t>未税到厂价 Landed Cost</t>
    <phoneticPr fontId="3" type="noConversion"/>
  </si>
  <si>
    <t>未税单 价 Price</t>
    <phoneticPr fontId="3" type="noConversion"/>
  </si>
  <si>
    <t>eg</t>
  </si>
  <si>
    <t>试验费</t>
    <phoneticPr fontId="3" type="noConversion"/>
  </si>
  <si>
    <t>ASA</t>
    <phoneticPr fontId="3" type="noConversion"/>
  </si>
  <si>
    <t>9.6米</t>
    <phoneticPr fontId="3" type="noConversion"/>
  </si>
  <si>
    <t>9.6x2.35</t>
    <phoneticPr fontId="3" type="noConversion"/>
  </si>
  <si>
    <t>弹簧底座</t>
  </si>
  <si>
    <t>弹簧压盖</t>
  </si>
  <si>
    <t>弹簧</t>
  </si>
  <si>
    <t xml:space="preserve">内六角花形盘头自攻螺钉 </t>
  </si>
  <si>
    <t>镜体防护膜</t>
  </si>
  <si>
    <t>长城HT01补盲镜总成</t>
  </si>
  <si>
    <t>8202400XHT01A</t>
  </si>
  <si>
    <t>补盲镜壳</t>
    <phoneticPr fontId="3" type="noConversion"/>
  </si>
  <si>
    <t>补盲镜臂</t>
    <phoneticPr fontId="3" type="noConversion"/>
  </si>
  <si>
    <t>PA6+GF50</t>
    <phoneticPr fontId="3" type="noConversion"/>
  </si>
  <si>
    <t>补盲镜片</t>
  </si>
  <si>
    <t>补盲密封垫</t>
  </si>
  <si>
    <t>g</t>
    <phoneticPr fontId="3" type="noConversion"/>
  </si>
  <si>
    <t>PA66+GF30</t>
    <phoneticPr fontId="3" type="noConversion"/>
  </si>
  <si>
    <t>颗粒</t>
    <phoneticPr fontId="3" type="noConversion"/>
  </si>
  <si>
    <t>中国</t>
    <phoneticPr fontId="3" type="noConversion"/>
  </si>
  <si>
    <t>人民币</t>
    <phoneticPr fontId="3" type="noConversion"/>
  </si>
  <si>
    <t>否</t>
    <phoneticPr fontId="3" type="noConversion"/>
  </si>
  <si>
    <t>NEW</t>
    <phoneticPr fontId="3" type="noConversion"/>
  </si>
  <si>
    <t>/</t>
    <phoneticPr fontId="3" type="noConversion"/>
  </si>
  <si>
    <t>补盲镜壳</t>
  </si>
  <si>
    <t>补盲镜臂</t>
  </si>
  <si>
    <t>注塑</t>
    <phoneticPr fontId="3" type="noConversion"/>
  </si>
  <si>
    <t>北京光华荣昌汽车部件有限公司</t>
    <phoneticPr fontId="3" type="noConversion"/>
  </si>
  <si>
    <t>CCFTX</t>
    <phoneticPr fontId="3" type="noConversion"/>
  </si>
  <si>
    <t>后视镜</t>
  </si>
  <si>
    <t>组装</t>
  </si>
  <si>
    <t>组装线</t>
  </si>
  <si>
    <t>PVC</t>
  </si>
  <si>
    <t>MA900/260</t>
    <phoneticPr fontId="3" type="noConversion"/>
  </si>
  <si>
    <t>注塑机</t>
    <phoneticPr fontId="3" type="noConversion"/>
  </si>
  <si>
    <t>MA600/100</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</si>
</sst>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Red]\(0.00\)"/>
    <numFmt numFmtId="178" formatCode="mm\/dd\/yyyy"/>
    <numFmt numFmtId="179" formatCode="0.000_);[Red]\(0.000\)"/>
    <numFmt numFmtId="180" formatCode="0.000"/>
    <numFmt numFmtId="181" formatCode="0.0%"/>
    <numFmt numFmtId="182" formatCode="#,##0.00_ ;[Red]\-#,##0.00\ "/>
    <numFmt numFmtId="183" formatCode="0.0_ "/>
    <numFmt numFmtId="184" formatCode="0.0"/>
    <numFmt numFmtId="185" formatCode="#,##0.00000000000000_ ;[Red]\-#,##0.00000000000000\ "/>
  </numFmts>
  <fonts count="33" x14ac:knownFonts="1">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2"/>
      <name val="微软雅黑"/>
      <family val="2"/>
      <charset val="134"/>
    </font>
    <font>
      <sz val="10"/>
      <name val="Arial"/>
      <family val="2"/>
    </font>
    <font>
      <sz val="9"/>
      <name val="微软雅黑"/>
      <family val="2"/>
      <charset val="134"/>
    </font>
    <font>
      <sz val="9"/>
      <name val="宋体"/>
      <family val="3"/>
      <charset val="134"/>
    </font>
    <font>
      <b/>
      <sz val="9"/>
      <name val="微软雅黑"/>
      <family val="2"/>
      <charset val="134"/>
    </font>
    <font>
      <sz val="10"/>
      <name val="微软雅黑"/>
      <family val="2"/>
      <charset val="134"/>
    </font>
    <font>
      <sz val="20"/>
      <name val="微软雅黑"/>
      <family val="2"/>
      <charset val="134"/>
    </font>
    <font>
      <sz val="14"/>
      <name val="微软雅黑"/>
      <family val="2"/>
      <charset val="134"/>
    </font>
    <font>
      <b/>
      <sz val="20"/>
      <name val="微软雅黑"/>
      <family val="2"/>
      <charset val="134"/>
    </font>
    <font>
      <b/>
      <sz val="14"/>
      <name val="微软雅黑"/>
      <family val="2"/>
      <charset val="134"/>
    </font>
    <font>
      <b/>
      <sz val="10"/>
      <name val="微软雅黑"/>
      <family val="2"/>
      <charset val="134"/>
    </font>
    <font>
      <sz val="9"/>
      <color rgb="FFFF0000"/>
      <name val="微软雅黑"/>
      <family val="2"/>
      <charset val="134"/>
    </font>
    <font>
      <sz val="9"/>
      <name val="宋体"/>
      <family val="3"/>
      <charset val="134"/>
      <scheme val="minor"/>
    </font>
    <font>
      <sz val="8"/>
      <name val="微软雅黑"/>
      <family val="2"/>
      <charset val="134"/>
    </font>
    <font>
      <u/>
      <sz val="9"/>
      <name val="微软雅黑"/>
      <family val="2"/>
      <charset val="134"/>
    </font>
    <font>
      <b/>
      <sz val="12"/>
      <name val="微软雅黑"/>
      <family val="2"/>
      <charset val="134"/>
    </font>
    <font>
      <sz val="9"/>
      <color indexed="81"/>
      <name val="宋体"/>
      <family val="3"/>
      <charset val="134"/>
    </font>
    <font>
      <b/>
      <sz val="9"/>
      <color indexed="81"/>
      <name val="宋体"/>
      <family val="3"/>
      <charset val="134"/>
    </font>
    <font>
      <b/>
      <sz val="9"/>
      <color rgb="FFFF0000"/>
      <name val="微软雅黑"/>
      <family val="2"/>
      <charset val="134"/>
    </font>
    <font>
      <b/>
      <sz val="10"/>
      <color theme="1"/>
      <name val="微软雅黑"/>
      <family val="2"/>
      <charset val="134"/>
    </font>
    <font>
      <sz val="10"/>
      <color theme="1"/>
      <name val="微软雅黑"/>
      <family val="2"/>
      <charset val="134"/>
    </font>
    <font>
      <sz val="10"/>
      <color rgb="FFFF0000"/>
      <name val="微软雅黑"/>
      <family val="2"/>
      <charset val="134"/>
    </font>
    <font>
      <sz val="10"/>
      <color theme="3" tint="0.39997558519241921"/>
      <name val="微软雅黑"/>
      <family val="2"/>
      <charset val="134"/>
    </font>
    <font>
      <b/>
      <sz val="10"/>
      <color theme="3" tint="0.39997558519241921"/>
      <name val="微软雅黑"/>
      <family val="2"/>
      <charset val="134"/>
    </font>
    <font>
      <sz val="10"/>
      <color theme="9" tint="-0.249977111117893"/>
      <name val="微软雅黑"/>
      <family val="2"/>
      <charset val="134"/>
    </font>
    <font>
      <b/>
      <sz val="10"/>
      <color theme="9" tint="-0.249977111117893"/>
      <name val="微软雅黑"/>
      <family val="2"/>
      <charset val="134"/>
    </font>
    <font>
      <sz val="10"/>
      <color theme="4" tint="-0.249977111117893"/>
      <name val="微软雅黑"/>
      <family val="2"/>
      <charset val="134"/>
    </font>
    <font>
      <b/>
      <sz val="10"/>
      <color theme="4" tint="-0.249977111117893"/>
      <name val="微软雅黑"/>
      <family val="2"/>
      <charset val="134"/>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bottom/>
      <diagonal/>
    </border>
    <border>
      <left style="medium">
        <color indexed="64"/>
      </left>
      <right style="hair">
        <color indexed="64"/>
      </right>
      <top/>
      <bottom/>
      <diagonal/>
    </border>
    <border>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hair">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auto="1"/>
      </bottom>
      <diagonal/>
    </border>
  </borders>
  <cellStyleXfs count="9">
    <xf numFmtId="0" fontId="0" fillId="0" borderId="0"/>
    <xf numFmtId="0" fontId="2" fillId="0" borderId="0"/>
    <xf numFmtId="0" fontId="5" fillId="0" borderId="0"/>
    <xf numFmtId="9" fontId="2" fillId="0" borderId="0" applyFont="0" applyFill="0" applyBorder="0" applyAlignment="0" applyProtection="0"/>
    <xf numFmtId="0" fontId="1" fillId="0" borderId="0">
      <alignment vertical="center"/>
    </xf>
    <xf numFmtId="0" fontId="2" fillId="0" borderId="0"/>
    <xf numFmtId="0" fontId="2" fillId="0" borderId="0"/>
    <xf numFmtId="178" fontId="5" fillId="0" borderId="0" applyFont="0" applyFill="0" applyBorder="0" applyAlignment="0" applyProtection="0"/>
    <xf numFmtId="0" fontId="32" fillId="0" borderId="0"/>
  </cellStyleXfs>
  <cellXfs count="434">
    <xf numFmtId="0" fontId="0" fillId="0" borderId="0" xfId="0"/>
    <xf numFmtId="0" fontId="4" fillId="0" borderId="0" xfId="0" applyFont="1" applyProtection="1">
      <protection locked="0"/>
    </xf>
    <xf numFmtId="0" fontId="6" fillId="0" borderId="0" xfId="0" applyFont="1" applyProtection="1">
      <protection locked="0"/>
    </xf>
    <xf numFmtId="0" fontId="6" fillId="0" borderId="0" xfId="0" applyFont="1" applyAlignment="1" applyProtection="1">
      <alignment vertical="center"/>
      <protection locked="0"/>
    </xf>
    <xf numFmtId="0" fontId="4" fillId="0" borderId="0" xfId="0" applyFont="1" applyProtection="1"/>
    <xf numFmtId="0" fontId="6" fillId="0" borderId="0" xfId="0" applyFont="1" applyProtection="1"/>
    <xf numFmtId="0" fontId="9" fillId="0" borderId="0" xfId="0" applyFont="1" applyProtection="1"/>
    <xf numFmtId="0" fontId="4" fillId="0" borderId="0" xfId="0" applyFont="1" applyAlignment="1" applyProtection="1">
      <alignment vertical="center"/>
    </xf>
    <xf numFmtId="0" fontId="4" fillId="0" borderId="0" xfId="0" applyFont="1"/>
    <xf numFmtId="0" fontId="9" fillId="0" borderId="1" xfId="0" applyFont="1" applyBorder="1" applyAlignment="1">
      <alignment horizontal="center" vertical="center"/>
    </xf>
    <xf numFmtId="0" fontId="4" fillId="0" borderId="0" xfId="0" applyFont="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0" xfId="0" applyFont="1" applyFill="1" applyProtection="1"/>
    <xf numFmtId="0" fontId="6" fillId="0" borderId="0" xfId="0" applyFont="1" applyFill="1" applyProtection="1"/>
    <xf numFmtId="0" fontId="0" fillId="0" borderId="0" xfId="0" applyAlignment="1">
      <alignment horizontal="center"/>
    </xf>
    <xf numFmtId="0" fontId="4" fillId="0" borderId="0" xfId="0" applyFont="1" applyFill="1" applyAlignment="1">
      <alignment vertical="center"/>
    </xf>
    <xf numFmtId="0" fontId="4" fillId="0" borderId="1" xfId="0" applyFont="1" applyBorder="1" applyAlignment="1">
      <alignment horizontal="center" vertical="center" wrapText="1"/>
    </xf>
    <xf numFmtId="0" fontId="4" fillId="0" borderId="0" xfId="0" applyFont="1" applyFill="1"/>
    <xf numFmtId="0" fontId="6" fillId="0" borderId="0" xfId="5" applyFont="1" applyProtection="1">
      <protection locked="0"/>
    </xf>
    <xf numFmtId="0" fontId="6" fillId="0" borderId="56" xfId="5" applyFont="1" applyFill="1" applyBorder="1" applyAlignment="1" applyProtection="1">
      <alignment horizontal="left" vertical="center"/>
      <protection locked="0"/>
    </xf>
    <xf numFmtId="0" fontId="6" fillId="0" borderId="0" xfId="5" applyFont="1" applyBorder="1" applyProtection="1">
      <protection locked="0"/>
    </xf>
    <xf numFmtId="0" fontId="6" fillId="0" borderId="56" xfId="5" applyFont="1" applyFill="1" applyBorder="1" applyAlignment="1" applyProtection="1">
      <alignment vertical="center"/>
      <protection locked="0"/>
    </xf>
    <xf numFmtId="0" fontId="8" fillId="0" borderId="0" xfId="5" applyFont="1" applyFill="1" applyBorder="1" applyAlignment="1" applyProtection="1">
      <alignment horizontal="left" vertical="center" wrapText="1"/>
      <protection locked="0"/>
    </xf>
    <xf numFmtId="0" fontId="6" fillId="0" borderId="57" xfId="5" applyFont="1" applyFill="1" applyBorder="1" applyAlignment="1" applyProtection="1">
      <alignment horizontal="left" vertical="center" wrapText="1"/>
      <protection locked="0"/>
    </xf>
    <xf numFmtId="0" fontId="6" fillId="0" borderId="56" xfId="5" applyFont="1" applyFill="1" applyBorder="1" applyAlignment="1" applyProtection="1">
      <alignment horizontal="left"/>
      <protection hidden="1"/>
    </xf>
    <xf numFmtId="0" fontId="6" fillId="0" borderId="0" xfId="5" applyFont="1" applyFill="1" applyBorder="1" applyAlignment="1" applyProtection="1">
      <alignment horizontal="center"/>
      <protection hidden="1"/>
    </xf>
    <xf numFmtId="0" fontId="6" fillId="0" borderId="0" xfId="5" applyFont="1" applyFill="1" applyBorder="1" applyProtection="1">
      <protection locked="0"/>
    </xf>
    <xf numFmtId="0" fontId="6" fillId="0" borderId="0" xfId="5" applyFont="1" applyFill="1" applyBorder="1" applyAlignment="1" applyProtection="1">
      <alignment horizontal="center"/>
      <protection locked="0"/>
    </xf>
    <xf numFmtId="2" fontId="6" fillId="0" borderId="0" xfId="5" applyNumberFormat="1" applyFont="1" applyFill="1" applyBorder="1" applyAlignment="1" applyProtection="1">
      <alignment horizontal="center"/>
      <protection hidden="1"/>
    </xf>
    <xf numFmtId="2" fontId="6" fillId="0" borderId="57" xfId="5" applyNumberFormat="1" applyFont="1" applyFill="1" applyBorder="1" applyAlignment="1" applyProtection="1">
      <alignment horizontal="center"/>
      <protection hidden="1"/>
    </xf>
    <xf numFmtId="0" fontId="6" fillId="0" borderId="0" xfId="5" applyFont="1" applyFill="1" applyProtection="1">
      <protection locked="0"/>
    </xf>
    <xf numFmtId="0" fontId="6" fillId="0" borderId="57" xfId="5" applyFont="1" applyFill="1" applyBorder="1" applyProtection="1">
      <protection locked="0"/>
    </xf>
    <xf numFmtId="0" fontId="6" fillId="0" borderId="57" xfId="5" applyFont="1" applyFill="1" applyBorder="1" applyAlignment="1" applyProtection="1">
      <alignment horizontal="center"/>
      <protection hidden="1"/>
    </xf>
    <xf numFmtId="0" fontId="6" fillId="0" borderId="56" xfId="5" applyFont="1" applyFill="1" applyBorder="1" applyAlignment="1" applyProtection="1">
      <protection locked="0"/>
    </xf>
    <xf numFmtId="0" fontId="17" fillId="0" borderId="57" xfId="5" applyFont="1" applyFill="1" applyBorder="1" applyAlignment="1" applyProtection="1">
      <alignment horizontal="left" vertical="center" wrapText="1"/>
      <protection locked="0"/>
    </xf>
    <xf numFmtId="0" fontId="6" fillId="0" borderId="56" xfId="5" applyFont="1" applyFill="1" applyBorder="1" applyProtection="1">
      <protection locked="0"/>
    </xf>
    <xf numFmtId="0" fontId="9" fillId="0" borderId="0" xfId="0" applyFont="1"/>
    <xf numFmtId="0" fontId="9" fillId="0" borderId="1" xfId="0" applyFont="1" applyBorder="1"/>
    <xf numFmtId="0" fontId="9" fillId="0" borderId="1" xfId="0" applyFont="1" applyBorder="1" applyAlignment="1">
      <alignment horizontal="center" vertical="top" wrapText="1"/>
    </xf>
    <xf numFmtId="0" fontId="9" fillId="0" borderId="33" xfId="0" applyFont="1" applyFill="1" applyBorder="1" applyAlignment="1">
      <alignment horizontal="center" vertical="center" wrapText="1"/>
    </xf>
    <xf numFmtId="40" fontId="9" fillId="0" borderId="48" xfId="0" applyNumberFormat="1" applyFont="1" applyFill="1" applyBorder="1" applyAlignment="1">
      <alignment horizontal="center" vertical="center" wrapText="1"/>
    </xf>
    <xf numFmtId="40" fontId="9" fillId="0" borderId="47" xfId="0" applyNumberFormat="1" applyFont="1" applyFill="1" applyBorder="1" applyAlignment="1">
      <alignment horizontal="center" vertical="center" wrapText="1"/>
    </xf>
    <xf numFmtId="181" fontId="9" fillId="0" borderId="70" xfId="0" applyNumberFormat="1" applyFont="1" applyFill="1" applyBorder="1" applyAlignment="1">
      <alignment horizontal="left" vertical="center" wrapText="1"/>
    </xf>
    <xf numFmtId="0" fontId="9" fillId="0" borderId="1" xfId="0" applyFont="1" applyFill="1" applyBorder="1" applyAlignment="1">
      <alignment vertical="center"/>
    </xf>
    <xf numFmtId="0" fontId="14"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5" xfId="0" applyFont="1" applyFill="1" applyBorder="1" applyAlignment="1">
      <alignment vertical="center"/>
    </xf>
    <xf numFmtId="0" fontId="9" fillId="0" borderId="73" xfId="0" applyFont="1" applyFill="1" applyBorder="1" applyAlignment="1">
      <alignment vertical="center"/>
    </xf>
    <xf numFmtId="0" fontId="9" fillId="0" borderId="6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Border="1" applyAlignment="1">
      <alignment wrapText="1"/>
    </xf>
    <xf numFmtId="0" fontId="9" fillId="0" borderId="72" xfId="0" applyFont="1" applyBorder="1" applyAlignment="1">
      <alignment wrapText="1"/>
    </xf>
    <xf numFmtId="0" fontId="9" fillId="0" borderId="35" xfId="0" applyFont="1" applyBorder="1"/>
    <xf numFmtId="0" fontId="9" fillId="0" borderId="73" xfId="0" applyFont="1" applyBorder="1"/>
    <xf numFmtId="0" fontId="9" fillId="0" borderId="1" xfId="0" applyFont="1" applyBorder="1" applyAlignment="1">
      <alignment vertical="center"/>
    </xf>
    <xf numFmtId="0" fontId="9" fillId="0" borderId="6" xfId="0" applyFont="1" applyBorder="1" applyAlignment="1">
      <alignment horizontal="center" vertical="center"/>
    </xf>
    <xf numFmtId="0" fontId="14" fillId="0" borderId="75" xfId="0" applyFont="1" applyBorder="1" applyAlignment="1">
      <alignment vertical="center" wrapText="1"/>
    </xf>
    <xf numFmtId="0" fontId="9" fillId="0" borderId="72" xfId="0" applyFont="1" applyBorder="1"/>
    <xf numFmtId="0" fontId="9" fillId="0" borderId="1" xfId="0" applyFont="1" applyBorder="1" applyAlignment="1"/>
    <xf numFmtId="0" fontId="14" fillId="0" borderId="1" xfId="0" applyFont="1" applyBorder="1" applyAlignment="1">
      <alignment vertical="center"/>
    </xf>
    <xf numFmtId="0" fontId="9" fillId="0" borderId="54" xfId="0" applyFont="1" applyBorder="1"/>
    <xf numFmtId="0" fontId="9" fillId="2" borderId="4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0" borderId="75" xfId="0" applyFont="1" applyFill="1" applyBorder="1" applyAlignment="1">
      <alignment horizontal="center" vertical="center"/>
    </xf>
    <xf numFmtId="40" fontId="9" fillId="0" borderId="62" xfId="0" applyNumberFormat="1" applyFont="1" applyFill="1" applyBorder="1" applyAlignment="1">
      <alignment horizontal="center" vertical="center" wrapText="1"/>
    </xf>
    <xf numFmtId="0" fontId="0" fillId="0" borderId="58" xfId="0" applyBorder="1"/>
    <xf numFmtId="0" fontId="0" fillId="0" borderId="61" xfId="0" applyBorder="1"/>
    <xf numFmtId="0" fontId="9" fillId="0" borderId="0" xfId="0" applyFont="1" applyBorder="1"/>
    <xf numFmtId="0" fontId="0" fillId="0" borderId="0" xfId="0" applyBorder="1"/>
    <xf numFmtId="0" fontId="0" fillId="0" borderId="34" xfId="0" applyBorder="1"/>
    <xf numFmtId="0" fontId="0" fillId="0" borderId="54" xfId="0" applyBorder="1"/>
    <xf numFmtId="0" fontId="0" fillId="0" borderId="37" xfId="0" applyBorder="1"/>
    <xf numFmtId="2" fontId="9" fillId="2" borderId="1" xfId="0" applyNumberFormat="1" applyFont="1" applyFill="1" applyBorder="1" applyAlignment="1">
      <alignment vertical="center"/>
    </xf>
    <xf numFmtId="176" fontId="9" fillId="2" borderId="1" xfId="0" applyNumberFormat="1" applyFont="1" applyFill="1" applyBorder="1" applyAlignment="1">
      <alignment vertical="center"/>
    </xf>
    <xf numFmtId="183" fontId="9" fillId="2" borderId="1" xfId="0" applyNumberFormat="1" applyFont="1" applyFill="1" applyBorder="1" applyAlignment="1">
      <alignment vertical="center"/>
    </xf>
    <xf numFmtId="2" fontId="9" fillId="8" borderId="1" xfId="0" applyNumberFormat="1" applyFont="1" applyFill="1" applyBorder="1" applyAlignment="1">
      <alignment vertical="center"/>
    </xf>
    <xf numFmtId="2" fontId="9" fillId="2" borderId="1" xfId="0" applyNumberFormat="1" applyFont="1" applyFill="1" applyBorder="1" applyAlignment="1">
      <alignment horizontal="center" vertical="top" wrapText="1"/>
    </xf>
    <xf numFmtId="1" fontId="9" fillId="2" borderId="1" xfId="0" applyNumberFormat="1" applyFont="1" applyFill="1" applyBorder="1" applyAlignment="1">
      <alignment horizontal="center" vertical="top" wrapText="1"/>
    </xf>
    <xf numFmtId="176" fontId="9" fillId="2" borderId="1" xfId="0" applyNumberFormat="1" applyFont="1" applyFill="1" applyBorder="1" applyAlignment="1">
      <alignment horizontal="center" vertical="top" wrapText="1"/>
    </xf>
    <xf numFmtId="176" fontId="9" fillId="0" borderId="1" xfId="0" applyNumberFormat="1" applyFont="1" applyBorder="1"/>
    <xf numFmtId="2" fontId="9" fillId="0" borderId="1" xfId="0" applyNumberFormat="1" applyFont="1" applyBorder="1" applyAlignment="1">
      <alignment vertical="center"/>
    </xf>
    <xf numFmtId="176" fontId="9" fillId="0" borderId="1" xfId="0" applyNumberFormat="1" applyFont="1" applyBorder="1" applyAlignment="1">
      <alignment vertical="center"/>
    </xf>
    <xf numFmtId="2" fontId="9" fillId="2" borderId="1" xfId="0" applyNumberFormat="1" applyFont="1" applyFill="1" applyBorder="1" applyAlignment="1">
      <alignment horizontal="center" vertical="center"/>
    </xf>
    <xf numFmtId="0" fontId="9" fillId="0" borderId="1" xfId="0" applyFont="1" applyFill="1" applyBorder="1" applyAlignment="1" applyProtection="1">
      <alignment vertical="center" wrapText="1"/>
    </xf>
    <xf numFmtId="0" fontId="9" fillId="0" borderId="1" xfId="0" applyFont="1" applyFill="1" applyBorder="1" applyAlignment="1" applyProtection="1">
      <alignment vertical="center"/>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9" fillId="0" borderId="1" xfId="0" applyFont="1" applyBorder="1" applyAlignment="1" applyProtection="1">
      <alignment wrapText="1"/>
    </xf>
    <xf numFmtId="0" fontId="9" fillId="0" borderId="1" xfId="0" applyFont="1" applyBorder="1" applyAlignment="1" applyProtection="1"/>
    <xf numFmtId="0" fontId="9" fillId="8" borderId="1" xfId="0" applyFont="1" applyFill="1" applyBorder="1" applyAlignment="1" applyProtection="1">
      <alignment horizontal="center" vertical="center"/>
    </xf>
    <xf numFmtId="0" fontId="9" fillId="8" borderId="1" xfId="0" applyFont="1" applyFill="1" applyBorder="1" applyAlignment="1" applyProtection="1">
      <alignment vertical="center"/>
    </xf>
    <xf numFmtId="0" fontId="9" fillId="8"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9" fillId="8" borderId="1" xfId="0" applyFont="1" applyFill="1" applyBorder="1" applyAlignment="1">
      <alignment horizontal="center" vertical="top" wrapText="1"/>
    </xf>
    <xf numFmtId="10" fontId="9" fillId="8" borderId="1" xfId="0" applyNumberFormat="1" applyFont="1" applyFill="1" applyBorder="1" applyAlignment="1">
      <alignment horizontal="center" vertical="top" wrapText="1"/>
    </xf>
    <xf numFmtId="184" fontId="9" fillId="8" borderId="1" xfId="0" applyNumberFormat="1" applyFont="1" applyFill="1" applyBorder="1" applyAlignment="1">
      <alignment horizontal="center" vertical="top" wrapText="1"/>
    </xf>
    <xf numFmtId="2" fontId="9" fillId="8" borderId="1" xfId="0" applyNumberFormat="1" applyFont="1" applyFill="1" applyBorder="1" applyAlignment="1">
      <alignment horizontal="center" vertical="top" wrapText="1"/>
    </xf>
    <xf numFmtId="0" fontId="4" fillId="8" borderId="1" xfId="0" applyFont="1" applyFill="1" applyBorder="1" applyAlignment="1" applyProtection="1">
      <alignment vertical="center" wrapText="1"/>
    </xf>
    <xf numFmtId="0" fontId="4" fillId="8" borderId="1" xfId="0" applyFont="1" applyFill="1" applyBorder="1" applyAlignment="1" applyProtection="1">
      <alignment vertical="center"/>
    </xf>
    <xf numFmtId="10" fontId="9" fillId="0" borderId="63" xfId="0" applyNumberFormat="1" applyFont="1" applyFill="1" applyBorder="1" applyAlignment="1">
      <alignment horizontal="center" vertical="center"/>
    </xf>
    <xf numFmtId="0" fontId="9" fillId="0" borderId="1" xfId="0" applyFont="1" applyBorder="1" applyAlignment="1">
      <alignment horizontal="center" vertical="center"/>
    </xf>
    <xf numFmtId="182" fontId="14" fillId="0" borderId="54" xfId="0" applyNumberFormat="1" applyFont="1" applyFill="1" applyBorder="1" applyAlignment="1">
      <alignment horizontal="center" vertical="center" wrapText="1"/>
    </xf>
    <xf numFmtId="40" fontId="14" fillId="0" borderId="48" xfId="0" applyNumberFormat="1" applyFont="1" applyFill="1" applyBorder="1" applyAlignment="1">
      <alignment horizontal="center" vertical="center" wrapText="1"/>
    </xf>
    <xf numFmtId="2" fontId="14" fillId="0" borderId="48" xfId="0" applyNumberFormat="1" applyFont="1" applyFill="1" applyBorder="1" applyAlignment="1">
      <alignment horizontal="center" vertical="center" wrapText="1"/>
    </xf>
    <xf numFmtId="2" fontId="19" fillId="0" borderId="35" xfId="0" applyNumberFormat="1" applyFont="1" applyBorder="1" applyAlignment="1">
      <alignment horizontal="center" vertical="center"/>
    </xf>
    <xf numFmtId="0" fontId="4" fillId="0" borderId="1" xfId="0" applyFont="1" applyFill="1" applyBorder="1" applyProtection="1"/>
    <xf numFmtId="0" fontId="9" fillId="0" borderId="1" xfId="0" applyFont="1" applyFill="1" applyBorder="1" applyAlignment="1" applyProtection="1">
      <alignment horizontal="center" vertical="center" wrapText="1"/>
    </xf>
    <xf numFmtId="0" fontId="9"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6" fillId="0" borderId="67" xfId="5" applyFont="1" applyFill="1" applyBorder="1" applyAlignment="1" applyProtection="1">
      <alignment horizontal="left" vertical="center"/>
      <protection locked="0"/>
    </xf>
    <xf numFmtId="0" fontId="6" fillId="0" borderId="0" xfId="5" applyFont="1" applyFill="1" applyBorder="1" applyAlignment="1" applyProtection="1">
      <alignment horizontal="left" vertical="center"/>
      <protection locked="0"/>
    </xf>
    <xf numFmtId="0" fontId="6" fillId="0" borderId="0" xfId="5" applyFont="1" applyFill="1" applyBorder="1" applyAlignment="1" applyProtection="1">
      <alignment horizontal="center" vertical="center" wrapText="1"/>
      <protection locked="0"/>
    </xf>
    <xf numFmtId="0" fontId="6" fillId="0" borderId="0" xfId="5" applyFont="1" applyFill="1" applyBorder="1" applyAlignment="1" applyProtection="1">
      <alignment horizontal="left" vertical="center" wrapText="1"/>
      <protection locked="0"/>
    </xf>
    <xf numFmtId="0" fontId="15" fillId="0" borderId="56" xfId="5" applyFont="1" applyFill="1" applyBorder="1" applyAlignment="1" applyProtection="1">
      <alignment vertical="center"/>
      <protection locked="0"/>
    </xf>
    <xf numFmtId="0" fontId="22" fillId="0" borderId="0" xfId="5" applyFont="1" applyFill="1" applyBorder="1" applyAlignment="1" applyProtection="1">
      <alignment horizontal="left" vertical="center" wrapText="1"/>
      <protection locked="0"/>
    </xf>
    <xf numFmtId="0" fontId="15" fillId="0" borderId="0" xfId="5" applyFont="1" applyBorder="1" applyProtection="1">
      <protection locked="0"/>
    </xf>
    <xf numFmtId="0" fontId="15" fillId="0" borderId="0" xfId="5" applyFont="1" applyFill="1" applyBorder="1" applyAlignment="1" applyProtection="1">
      <alignment horizontal="left" vertical="center" wrapText="1"/>
      <protection locked="0"/>
    </xf>
    <xf numFmtId="0" fontId="6" fillId="0" borderId="0" xfId="5" applyFont="1" applyAlignment="1" applyProtection="1">
      <protection locked="0"/>
    </xf>
    <xf numFmtId="0" fontId="6" fillId="0" borderId="67" xfId="5" applyFont="1" applyBorder="1" applyAlignment="1" applyProtection="1">
      <protection locked="0"/>
    </xf>
    <xf numFmtId="0" fontId="6" fillId="0" borderId="0" xfId="5" applyFont="1" applyBorder="1" applyAlignment="1" applyProtection="1">
      <protection locked="0"/>
    </xf>
    <xf numFmtId="0" fontId="6" fillId="0" borderId="38" xfId="5" applyFont="1" applyFill="1" applyBorder="1" applyAlignment="1" applyProtection="1">
      <alignment horizontal="left" vertical="center"/>
      <protection locked="0"/>
    </xf>
    <xf numFmtId="0" fontId="6" fillId="0" borderId="54" xfId="5" applyFont="1" applyFill="1" applyBorder="1" applyAlignment="1" applyProtection="1">
      <alignment horizontal="lef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6" fillId="0" borderId="1" xfId="0" applyFont="1" applyFill="1" applyBorder="1" applyAlignment="1" applyProtection="1">
      <alignment vertical="center" wrapText="1"/>
    </xf>
    <xf numFmtId="0" fontId="24" fillId="7" borderId="1" xfId="0" applyFont="1" applyFill="1" applyBorder="1" applyAlignment="1" applyProtection="1">
      <alignment horizontal="center" vertical="center"/>
    </xf>
    <xf numFmtId="0" fontId="24" fillId="7" borderId="1" xfId="0" applyFont="1" applyFill="1" applyBorder="1" applyAlignment="1" applyProtection="1">
      <alignment horizontal="center" vertical="center" wrapText="1"/>
    </xf>
    <xf numFmtId="0" fontId="9" fillId="6" borderId="1" xfId="0" applyFont="1" applyFill="1" applyBorder="1" applyAlignment="1">
      <alignment horizontal="center"/>
    </xf>
    <xf numFmtId="2" fontId="9" fillId="6" borderId="1" xfId="0" applyNumberFormat="1" applyFont="1" applyFill="1" applyBorder="1" applyAlignment="1">
      <alignment horizont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right" vertical="center"/>
    </xf>
    <xf numFmtId="0" fontId="29" fillId="0" borderId="6"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vertical="center"/>
    </xf>
    <xf numFmtId="0" fontId="9" fillId="9" borderId="1" xfId="0" applyFont="1" applyFill="1" applyBorder="1" applyAlignment="1">
      <alignment horizontal="center" vertical="top" wrapText="1"/>
    </xf>
    <xf numFmtId="0" fontId="9" fillId="9" borderId="1" xfId="0" applyFont="1" applyFill="1" applyBorder="1" applyAlignment="1">
      <alignment vertical="center"/>
    </xf>
    <xf numFmtId="10" fontId="9" fillId="9" borderId="1" xfId="0" applyNumberFormat="1" applyFont="1" applyFill="1" applyBorder="1" applyAlignment="1">
      <alignment horizontal="center" vertical="center" wrapText="1"/>
    </xf>
    <xf numFmtId="0" fontId="9" fillId="9" borderId="1" xfId="0" applyFont="1" applyFill="1" applyBorder="1" applyAlignment="1" applyProtection="1">
      <alignment vertical="center"/>
    </xf>
    <xf numFmtId="0" fontId="9" fillId="9" borderId="1" xfId="0" applyFont="1" applyFill="1" applyBorder="1" applyAlignment="1" applyProtection="1">
      <alignment vertical="center" wrapText="1"/>
    </xf>
    <xf numFmtId="0" fontId="30" fillId="0" borderId="1" xfId="0" applyFont="1" applyFill="1" applyBorder="1" applyAlignment="1">
      <alignment horizontal="center" vertical="center" wrapText="1"/>
    </xf>
    <xf numFmtId="0" fontId="31" fillId="0" borderId="6" xfId="0" applyFont="1" applyFill="1" applyBorder="1" applyAlignment="1">
      <alignment horizontal="left" vertical="center" wrapText="1"/>
    </xf>
    <xf numFmtId="0" fontId="9" fillId="9" borderId="1" xfId="0" applyFont="1" applyFill="1" applyBorder="1" applyAlignment="1" applyProtection="1">
      <alignment wrapText="1"/>
    </xf>
    <xf numFmtId="0" fontId="9" fillId="9" borderId="1" xfId="0" applyFont="1" applyFill="1" applyBorder="1"/>
    <xf numFmtId="0" fontId="14" fillId="0" borderId="6" xfId="0" applyFont="1" applyFill="1" applyBorder="1" applyAlignment="1">
      <alignment horizontal="center" vertical="center"/>
    </xf>
    <xf numFmtId="0" fontId="9" fillId="0" borderId="1" xfId="0" applyFont="1" applyFill="1" applyBorder="1" applyAlignment="1">
      <alignment horizontal="right" vertical="center"/>
    </xf>
    <xf numFmtId="2" fontId="9" fillId="0" borderId="1" xfId="0" applyNumberFormat="1" applyFont="1" applyFill="1" applyBorder="1" applyAlignment="1">
      <alignment vertical="center"/>
    </xf>
    <xf numFmtId="0" fontId="9" fillId="0" borderId="0" xfId="0" applyFont="1" applyFill="1"/>
    <xf numFmtId="0" fontId="9" fillId="0" borderId="47" xfId="0" applyFont="1" applyFill="1" applyBorder="1" applyAlignment="1">
      <alignment horizontal="center" vertical="center"/>
    </xf>
    <xf numFmtId="0" fontId="9" fillId="0" borderId="49" xfId="0" applyFont="1" applyFill="1" applyBorder="1" applyAlignment="1">
      <alignment vertical="center"/>
    </xf>
    <xf numFmtId="0" fontId="9" fillId="0" borderId="47" xfId="0" applyFont="1" applyFill="1" applyBorder="1" applyAlignment="1">
      <alignment horizontal="left" vertical="center" wrapText="1"/>
    </xf>
    <xf numFmtId="0" fontId="9" fillId="0" borderId="4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10" fillId="0" borderId="0" xfId="0" applyFont="1" applyAlignment="1">
      <alignment horizontal="center"/>
    </xf>
    <xf numFmtId="0" fontId="4" fillId="0" borderId="1" xfId="0" applyFont="1" applyFill="1" applyBorder="1" applyAlignment="1">
      <alignment horizontal="left" wrapText="1"/>
    </xf>
    <xf numFmtId="0" fontId="4" fillId="0" borderId="1" xfId="0" applyFont="1" applyFill="1" applyBorder="1" applyAlignment="1">
      <alignment horizontal="left"/>
    </xf>
    <xf numFmtId="0" fontId="4" fillId="0" borderId="1" xfId="0" applyFont="1" applyBorder="1" applyAlignment="1">
      <alignment horizontal="center" vertical="center"/>
    </xf>
    <xf numFmtId="0" fontId="9" fillId="0" borderId="45" xfId="0" applyFont="1" applyBorder="1" applyAlignment="1">
      <alignment horizontal="left" vertical="center" wrapText="1"/>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9" fillId="0" borderId="3" xfId="0" applyFont="1" applyBorder="1" applyAlignment="1">
      <alignment horizontal="center" vertical="center"/>
    </xf>
    <xf numFmtId="0" fontId="4" fillId="0" borderId="3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4" fillId="0" borderId="73"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9" fillId="0" borderId="72" xfId="0" applyFont="1" applyBorder="1" applyAlignment="1">
      <alignment horizontal="center"/>
    </xf>
    <xf numFmtId="0" fontId="19" fillId="0" borderId="35" xfId="0" applyFont="1" applyBorder="1" applyAlignment="1">
      <alignment horizontal="center"/>
    </xf>
    <xf numFmtId="0" fontId="4" fillId="0" borderId="40" xfId="0" applyFont="1" applyBorder="1" applyAlignment="1">
      <alignment horizontal="center"/>
    </xf>
    <xf numFmtId="0" fontId="4" fillId="0" borderId="74" xfId="0" applyFont="1" applyBorder="1" applyAlignment="1">
      <alignment horizontal="center"/>
    </xf>
    <xf numFmtId="0" fontId="14" fillId="0" borderId="65"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9" fillId="0" borderId="38" xfId="0" applyFont="1" applyFill="1" applyBorder="1" applyAlignment="1">
      <alignment horizontal="left" vertical="center" wrapText="1"/>
    </xf>
    <xf numFmtId="0" fontId="4" fillId="0" borderId="37" xfId="0" applyFont="1" applyFill="1" applyBorder="1" applyAlignment="1">
      <alignment vertical="center"/>
    </xf>
    <xf numFmtId="0" fontId="4" fillId="0" borderId="49" xfId="0" applyFont="1" applyFill="1" applyBorder="1" applyAlignment="1">
      <alignment vertical="center"/>
    </xf>
    <xf numFmtId="0" fontId="19" fillId="0" borderId="65"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63" xfId="0" applyFont="1" applyFill="1" applyBorder="1" applyAlignment="1">
      <alignment horizontal="left" vertical="center"/>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 xfId="0" applyFont="1" applyFill="1" applyBorder="1" applyAlignment="1">
      <alignment horizontal="center" vertical="center"/>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2"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9" fillId="0" borderId="63" xfId="0" applyFont="1" applyFill="1" applyBorder="1" applyAlignment="1">
      <alignment horizontal="left" vertical="center" wrapText="1"/>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47" xfId="0" applyFont="1" applyFill="1" applyBorder="1" applyAlignment="1">
      <alignment horizontal="left" vertical="center"/>
    </xf>
    <xf numFmtId="0" fontId="14" fillId="0" borderId="64"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9" fillId="0" borderId="3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9" fillId="4" borderId="1" xfId="0" applyFont="1" applyFill="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9" borderId="1" xfId="0" applyFont="1" applyFill="1" applyBorder="1" applyAlignment="1">
      <alignment horizontal="center" vertical="center"/>
    </xf>
    <xf numFmtId="0" fontId="19" fillId="4" borderId="0" xfId="0" applyFont="1" applyFill="1" applyAlignment="1">
      <alignment horizontal="left" vertical="center"/>
    </xf>
    <xf numFmtId="0" fontId="9" fillId="0" borderId="1" xfId="0" applyFont="1" applyBorder="1" applyAlignment="1">
      <alignment horizontal="center" vertical="top" wrapText="1"/>
    </xf>
    <xf numFmtId="0" fontId="9" fillId="0" borderId="49" xfId="0" applyFont="1" applyFill="1" applyBorder="1" applyAlignment="1">
      <alignment horizontal="center" vertical="center"/>
    </xf>
    <xf numFmtId="0" fontId="4" fillId="4"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9" borderId="47" xfId="0" applyFont="1" applyFill="1" applyBorder="1" applyAlignment="1" applyProtection="1">
      <alignment horizontal="center" vertical="center"/>
    </xf>
    <xf numFmtId="0" fontId="9" fillId="9" borderId="48" xfId="0" applyFont="1" applyFill="1" applyBorder="1" applyAlignment="1" applyProtection="1">
      <alignment horizontal="center" vertical="center"/>
    </xf>
    <xf numFmtId="0" fontId="9" fillId="9" borderId="49"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54"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1" fillId="5" borderId="47"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6" fillId="0" borderId="11" xfId="5" applyFont="1" applyFill="1" applyBorder="1" applyAlignment="1" applyProtection="1">
      <alignment horizontal="center" vertical="center" wrapText="1"/>
      <protection locked="0"/>
    </xf>
    <xf numFmtId="0" fontId="6" fillId="0" borderId="11" xfId="5" applyFont="1" applyFill="1" applyBorder="1" applyAlignment="1" applyProtection="1">
      <alignment horizontal="center" vertical="center"/>
      <protection locked="0"/>
    </xf>
    <xf numFmtId="0" fontId="6" fillId="0" borderId="93" xfId="5" applyFont="1" applyFill="1" applyBorder="1" applyAlignment="1" applyProtection="1">
      <alignment horizontal="center" vertical="center" wrapText="1"/>
      <protection locked="0"/>
    </xf>
    <xf numFmtId="0" fontId="6" fillId="0" borderId="93" xfId="5" applyFont="1" applyFill="1" applyBorder="1" applyAlignment="1" applyProtection="1">
      <alignment horizontal="center" vertical="center"/>
      <protection locked="0"/>
    </xf>
    <xf numFmtId="0" fontId="8" fillId="0" borderId="93" xfId="5" applyFont="1" applyFill="1" applyBorder="1" applyAlignment="1" applyProtection="1">
      <alignment horizontal="center" vertical="center"/>
      <protection locked="0"/>
    </xf>
    <xf numFmtId="0" fontId="8" fillId="0" borderId="11" xfId="5" applyFont="1" applyFill="1" applyBorder="1" applyAlignment="1" applyProtection="1">
      <alignment horizontal="center" vertical="center"/>
      <protection locked="0"/>
    </xf>
    <xf numFmtId="0" fontId="6" fillId="0" borderId="95" xfId="5" applyFont="1" applyFill="1" applyBorder="1" applyAlignment="1" applyProtection="1">
      <alignment horizontal="center" vertical="center"/>
      <protection locked="0"/>
    </xf>
    <xf numFmtId="0" fontId="6" fillId="0" borderId="94" xfId="5" applyFont="1" applyFill="1" applyBorder="1" applyAlignment="1" applyProtection="1">
      <alignment horizontal="center" vertical="center" wrapText="1"/>
      <protection locked="0"/>
    </xf>
    <xf numFmtId="0" fontId="6" fillId="0" borderId="95" xfId="5" applyFont="1" applyFill="1" applyBorder="1" applyAlignment="1" applyProtection="1">
      <alignment horizontal="center" vertical="center" wrapText="1"/>
      <protection locked="0"/>
    </xf>
    <xf numFmtId="0" fontId="6" fillId="0" borderId="1" xfId="5" applyFont="1" applyFill="1" applyBorder="1" applyAlignment="1" applyProtection="1">
      <alignment horizontal="center" vertical="center" wrapText="1"/>
      <protection locked="0"/>
    </xf>
    <xf numFmtId="0" fontId="8" fillId="0" borderId="88" xfId="5" applyFont="1" applyFill="1" applyBorder="1" applyAlignment="1" applyProtection="1">
      <alignment horizontal="left" vertical="center" wrapText="1"/>
      <protection locked="0"/>
    </xf>
    <xf numFmtId="0" fontId="8" fillId="0" borderId="89" xfId="5" applyFont="1" applyFill="1" applyBorder="1" applyAlignment="1" applyProtection="1">
      <alignment horizontal="left" vertical="center" wrapText="1"/>
      <protection locked="0"/>
    </xf>
    <xf numFmtId="0" fontId="8" fillId="0" borderId="90" xfId="5" applyFont="1" applyFill="1" applyBorder="1" applyAlignment="1" applyProtection="1">
      <alignment horizontal="left" vertical="center" wrapText="1"/>
      <protection locked="0"/>
    </xf>
    <xf numFmtId="0" fontId="6" fillId="0" borderId="0" xfId="5" applyFont="1" applyFill="1" applyBorder="1" applyAlignment="1" applyProtection="1">
      <alignment horizontal="center" vertical="center" wrapText="1"/>
      <protection locked="0"/>
    </xf>
    <xf numFmtId="0" fontId="6" fillId="0" borderId="34" xfId="5" applyFont="1" applyFill="1" applyBorder="1" applyAlignment="1" applyProtection="1">
      <alignment horizontal="center" vertical="center" wrapText="1"/>
      <protection locked="0"/>
    </xf>
    <xf numFmtId="0" fontId="6" fillId="0" borderId="54" xfId="5" applyFont="1" applyFill="1" applyBorder="1" applyAlignment="1" applyProtection="1">
      <alignment horizontal="center" vertical="center" wrapText="1"/>
      <protection locked="0"/>
    </xf>
    <xf numFmtId="0" fontId="6" fillId="0" borderId="37" xfId="5" applyFont="1" applyFill="1" applyBorder="1" applyAlignment="1" applyProtection="1">
      <alignment horizontal="center" vertical="center" wrapText="1"/>
      <protection locked="0"/>
    </xf>
    <xf numFmtId="0" fontId="8" fillId="0" borderId="1" xfId="5" applyFont="1" applyFill="1" applyBorder="1" applyAlignment="1" applyProtection="1">
      <alignment horizontal="center" vertical="top" wrapText="1"/>
      <protection locked="0"/>
    </xf>
    <xf numFmtId="0" fontId="6" fillId="0" borderId="91"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wrapText="1"/>
      <protection locked="0"/>
    </xf>
    <xf numFmtId="0" fontId="6" fillId="0" borderId="66" xfId="5" applyFont="1" applyFill="1" applyBorder="1" applyAlignment="1" applyProtection="1">
      <alignment horizontal="center" vertical="center"/>
      <protection locked="0"/>
    </xf>
    <xf numFmtId="0" fontId="6" fillId="0" borderId="58" xfId="5" applyFont="1" applyFill="1" applyBorder="1" applyAlignment="1" applyProtection="1">
      <alignment horizontal="center" vertical="center"/>
      <protection locked="0"/>
    </xf>
    <xf numFmtId="0" fontId="6" fillId="0" borderId="59" xfId="5" applyFont="1" applyFill="1" applyBorder="1" applyAlignment="1" applyProtection="1">
      <alignment horizontal="center" vertical="center"/>
      <protection locked="0"/>
    </xf>
    <xf numFmtId="0" fontId="6" fillId="0" borderId="29" xfId="5" applyFont="1" applyFill="1" applyBorder="1" applyAlignment="1" applyProtection="1">
      <alignment horizontal="center" vertical="center"/>
      <protection locked="0"/>
    </xf>
    <xf numFmtId="0" fontId="6" fillId="0" borderId="0" xfId="5" applyFont="1" applyFill="1" applyBorder="1" applyAlignment="1" applyProtection="1">
      <alignment horizontal="center" vertical="center"/>
      <protection locked="0"/>
    </xf>
    <xf numFmtId="0" fontId="6" fillId="0" borderId="68" xfId="5" applyFont="1" applyFill="1" applyBorder="1" applyAlignment="1" applyProtection="1">
      <alignment horizontal="center" vertical="center"/>
      <protection locked="0"/>
    </xf>
    <xf numFmtId="0" fontId="6" fillId="0" borderId="69" xfId="5" applyFont="1" applyFill="1" applyBorder="1" applyAlignment="1" applyProtection="1">
      <alignment horizontal="center" vertical="center"/>
      <protection locked="0"/>
    </xf>
    <xf numFmtId="0" fontId="6" fillId="0" borderId="54" xfId="5" applyFont="1" applyFill="1" applyBorder="1" applyAlignment="1" applyProtection="1">
      <alignment horizontal="center" vertical="center"/>
      <protection locked="0"/>
    </xf>
    <xf numFmtId="0" fontId="6" fillId="0" borderId="55" xfId="5" applyFont="1" applyFill="1" applyBorder="1" applyAlignment="1" applyProtection="1">
      <alignment horizontal="center" vertical="center"/>
      <protection locked="0"/>
    </xf>
    <xf numFmtId="0" fontId="6" fillId="0" borderId="66" xfId="5" applyFont="1" applyFill="1" applyBorder="1" applyAlignment="1" applyProtection="1">
      <alignment horizontal="left" vertical="top" wrapText="1"/>
      <protection locked="0"/>
    </xf>
    <xf numFmtId="0" fontId="6" fillId="0" borderId="58" xfId="5" applyFont="1" applyFill="1" applyBorder="1" applyAlignment="1" applyProtection="1">
      <alignment horizontal="left" vertical="top"/>
      <protection locked="0"/>
    </xf>
    <xf numFmtId="0" fontId="6" fillId="0" borderId="61" xfId="5" applyFont="1" applyFill="1" applyBorder="1" applyAlignment="1" applyProtection="1">
      <alignment horizontal="left" vertical="top"/>
      <protection locked="0"/>
    </xf>
    <xf numFmtId="0" fontId="6" fillId="0" borderId="29" xfId="5" applyFont="1" applyFill="1" applyBorder="1" applyAlignment="1" applyProtection="1">
      <alignment horizontal="left" vertical="top"/>
      <protection locked="0"/>
    </xf>
    <xf numFmtId="0" fontId="6" fillId="0" borderId="0" xfId="5" applyFont="1" applyFill="1" applyBorder="1" applyAlignment="1" applyProtection="1">
      <alignment horizontal="left" vertical="top"/>
      <protection locked="0"/>
    </xf>
    <xf numFmtId="0" fontId="6" fillId="0" borderId="34" xfId="5" applyFont="1" applyFill="1" applyBorder="1" applyAlignment="1" applyProtection="1">
      <alignment horizontal="left" vertical="top"/>
      <protection locked="0"/>
    </xf>
    <xf numFmtId="0" fontId="6" fillId="0" borderId="69" xfId="5" applyFont="1" applyFill="1" applyBorder="1" applyAlignment="1" applyProtection="1">
      <alignment horizontal="left" vertical="top"/>
      <protection locked="0"/>
    </xf>
    <xf numFmtId="0" fontId="6" fillId="0" borderId="54" xfId="5" applyFont="1" applyFill="1" applyBorder="1" applyAlignment="1" applyProtection="1">
      <alignment horizontal="left" vertical="top"/>
      <protection locked="0"/>
    </xf>
    <xf numFmtId="0" fontId="6" fillId="0" borderId="37" xfId="5" applyFont="1" applyFill="1" applyBorder="1" applyAlignment="1" applyProtection="1">
      <alignment horizontal="left" vertical="top"/>
      <protection locked="0"/>
    </xf>
    <xf numFmtId="0" fontId="6" fillId="0" borderId="1" xfId="5" applyFont="1" applyFill="1" applyBorder="1" applyAlignment="1" applyProtection="1">
      <alignment horizontal="center" vertical="center" wrapText="1"/>
      <protection hidden="1"/>
    </xf>
    <xf numFmtId="0" fontId="6" fillId="0" borderId="1" xfId="5" applyFont="1" applyFill="1" applyBorder="1" applyAlignment="1" applyProtection="1">
      <alignment horizontal="center" vertical="center"/>
      <protection hidden="1"/>
    </xf>
    <xf numFmtId="0" fontId="6" fillId="0" borderId="1" xfId="5" applyFont="1" applyFill="1" applyBorder="1" applyAlignment="1" applyProtection="1">
      <alignment horizontal="center" wrapText="1"/>
      <protection locked="0"/>
    </xf>
    <xf numFmtId="0" fontId="6" fillId="0" borderId="1" xfId="5" applyFont="1" applyFill="1" applyBorder="1" applyAlignment="1" applyProtection="1">
      <alignment horizontal="center" vertical="center"/>
      <protection locked="0"/>
    </xf>
    <xf numFmtId="0" fontId="6" fillId="0" borderId="1" xfId="5" applyFont="1" applyFill="1" applyBorder="1" applyAlignment="1" applyProtection="1">
      <alignment horizontal="center"/>
      <protection locked="0"/>
    </xf>
    <xf numFmtId="0" fontId="6" fillId="0" borderId="1"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3" borderId="1" xfId="5" applyFont="1" applyFill="1" applyBorder="1" applyAlignment="1" applyProtection="1">
      <alignment horizontal="center" vertical="center"/>
      <protection hidden="1"/>
    </xf>
    <xf numFmtId="0" fontId="6" fillId="3" borderId="1" xfId="5"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hidden="1"/>
    </xf>
    <xf numFmtId="177" fontId="6" fillId="0" borderId="25" xfId="3" applyNumberFormat="1" applyFont="1" applyFill="1" applyBorder="1" applyAlignment="1" applyProtection="1">
      <alignment horizontal="center" vertical="center"/>
    </xf>
    <xf numFmtId="177" fontId="6" fillId="0" borderId="26" xfId="3" applyNumberFormat="1" applyFont="1" applyFill="1" applyBorder="1" applyAlignment="1" applyProtection="1">
      <alignment horizontal="center" vertical="center"/>
    </xf>
    <xf numFmtId="177" fontId="6" fillId="0" borderId="41" xfId="3" applyNumberFormat="1" applyFont="1" applyFill="1" applyBorder="1" applyAlignment="1" applyProtection="1">
      <alignment horizontal="center" vertical="center"/>
    </xf>
    <xf numFmtId="0" fontId="14" fillId="0" borderId="53" xfId="0" applyFont="1" applyBorder="1" applyAlignment="1" applyProtection="1">
      <alignment horizontal="center"/>
      <protection locked="0"/>
    </xf>
    <xf numFmtId="0" fontId="14" fillId="0" borderId="32" xfId="0" applyFont="1" applyBorder="1" applyAlignment="1" applyProtection="1">
      <alignment horizontal="center"/>
      <protection locked="0"/>
    </xf>
    <xf numFmtId="180" fontId="9" fillId="0" borderId="32" xfId="0" applyNumberFormat="1" applyFont="1" applyFill="1" applyBorder="1" applyAlignment="1" applyProtection="1">
      <alignment horizontal="center" vertical="center"/>
    </xf>
    <xf numFmtId="180" fontId="9" fillId="0" borderId="52" xfId="0" applyNumberFormat="1" applyFont="1" applyFill="1" applyBorder="1" applyAlignment="1" applyProtection="1">
      <alignment horizontal="center" vertical="center"/>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8" fillId="0" borderId="50" xfId="5" applyFont="1" applyFill="1" applyBorder="1" applyAlignment="1" applyProtection="1">
      <alignment horizontal="left" vertical="center" wrapText="1"/>
      <protection locked="0"/>
    </xf>
    <xf numFmtId="0" fontId="8" fillId="0" borderId="24" xfId="5" applyFont="1" applyFill="1" applyBorder="1" applyAlignment="1" applyProtection="1">
      <alignment horizontal="left" vertical="center" wrapText="1"/>
      <protection locked="0"/>
    </xf>
    <xf numFmtId="0" fontId="8" fillId="0" borderId="60" xfId="5" applyFont="1" applyFill="1" applyBorder="1" applyAlignment="1" applyProtection="1">
      <alignment horizontal="left" vertical="center" wrapText="1"/>
      <protection locked="0"/>
    </xf>
    <xf numFmtId="176" fontId="6" fillId="0" borderId="10" xfId="0" applyNumberFormat="1" applyFont="1" applyFill="1" applyBorder="1" applyAlignment="1" applyProtection="1">
      <alignment horizontal="center" vertical="center" wrapText="1"/>
      <protection locked="0"/>
    </xf>
    <xf numFmtId="176" fontId="6" fillId="0" borderId="11" xfId="0" applyNumberFormat="1" applyFont="1" applyFill="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42"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86"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87"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wrapText="1"/>
      <protection locked="0"/>
    </xf>
    <xf numFmtId="9" fontId="6" fillId="0" borderId="11" xfId="0" applyNumberFormat="1" applyFont="1" applyFill="1" applyBorder="1" applyAlignment="1" applyProtection="1">
      <alignment horizontal="center" vertical="center"/>
      <protection hidden="1"/>
    </xf>
    <xf numFmtId="0" fontId="6" fillId="0" borderId="25"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xf>
    <xf numFmtId="0" fontId="6" fillId="0" borderId="19" xfId="0"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9" fontId="6" fillId="0" borderId="30" xfId="3" applyFont="1" applyFill="1" applyBorder="1" applyAlignment="1" applyProtection="1">
      <alignment horizontal="center" vertical="center" wrapText="1"/>
      <protection locked="0"/>
    </xf>
    <xf numFmtId="9" fontId="6" fillId="0" borderId="28" xfId="3" applyFont="1" applyFill="1" applyBorder="1" applyAlignment="1" applyProtection="1">
      <alignment horizontal="center" vertical="center" wrapText="1"/>
      <protection locked="0"/>
    </xf>
    <xf numFmtId="9" fontId="6" fillId="0" borderId="31" xfId="3"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179" fontId="6" fillId="0" borderId="11" xfId="3" applyNumberFormat="1" applyFont="1" applyFill="1" applyBorder="1" applyAlignment="1" applyProtection="1">
      <alignment horizontal="center" vertical="center"/>
    </xf>
    <xf numFmtId="179" fontId="6" fillId="0" borderId="11" xfId="3" applyNumberFormat="1" applyFont="1" applyFill="1" applyBorder="1" applyAlignment="1" applyProtection="1">
      <alignment horizontal="center" vertical="center" wrapText="1"/>
    </xf>
    <xf numFmtId="0" fontId="6" fillId="0" borderId="11" xfId="0" applyFont="1" applyBorder="1" applyAlignment="1" applyProtection="1">
      <alignment horizontal="center" vertical="center"/>
      <protection locked="0"/>
    </xf>
    <xf numFmtId="0" fontId="6" fillId="0" borderId="78" xfId="0" applyFont="1" applyFill="1" applyBorder="1" applyAlignment="1" applyProtection="1">
      <alignment horizontal="center" vertical="center" wrapText="1"/>
    </xf>
    <xf numFmtId="0" fontId="6" fillId="0" borderId="78" xfId="0" applyFont="1" applyFill="1" applyBorder="1" applyAlignment="1" applyProtection="1">
      <alignment horizontal="center" vertical="center"/>
    </xf>
    <xf numFmtId="177" fontId="6" fillId="0" borderId="42" xfId="3" applyNumberFormat="1" applyFont="1" applyFill="1" applyBorder="1" applyAlignment="1" applyProtection="1">
      <alignment horizontal="center" vertical="center"/>
    </xf>
    <xf numFmtId="177" fontId="6" fillId="0" borderId="43" xfId="3" applyNumberFormat="1" applyFont="1" applyFill="1" applyBorder="1" applyAlignment="1" applyProtection="1">
      <alignment horizontal="center" vertical="center"/>
    </xf>
    <xf numFmtId="179" fontId="6" fillId="0" borderId="78" xfId="3" applyNumberFormat="1" applyFont="1" applyFill="1" applyBorder="1" applyAlignment="1" applyProtection="1">
      <alignment horizontal="center" vertical="center" wrapText="1"/>
    </xf>
    <xf numFmtId="179" fontId="6" fillId="0" borderId="78" xfId="3" applyNumberFormat="1" applyFont="1" applyFill="1" applyBorder="1" applyAlignment="1" applyProtection="1">
      <alignment horizontal="center" vertical="center"/>
    </xf>
    <xf numFmtId="9" fontId="6" fillId="0" borderId="78" xfId="3" applyNumberFormat="1" applyFont="1" applyFill="1" applyBorder="1" applyAlignment="1" applyProtection="1">
      <alignment horizontal="center" vertical="center"/>
    </xf>
    <xf numFmtId="179" fontId="6" fillId="0" borderId="80" xfId="3" applyNumberFormat="1" applyFont="1" applyFill="1" applyBorder="1" applyAlignment="1" applyProtection="1">
      <alignment horizontal="center" vertical="center"/>
    </xf>
    <xf numFmtId="0" fontId="6" fillId="0" borderId="12" xfId="0" applyFont="1" applyFill="1" applyBorder="1" applyAlignment="1" applyProtection="1">
      <alignment horizontal="center" vertical="center"/>
      <protection locked="0"/>
    </xf>
    <xf numFmtId="1" fontId="6" fillId="0" borderId="11" xfId="0" applyNumberFormat="1" applyFont="1" applyFill="1" applyBorder="1" applyAlignment="1" applyProtection="1">
      <alignment horizontal="center" vertical="center"/>
      <protection hidden="1"/>
    </xf>
    <xf numFmtId="1" fontId="6" fillId="0" borderId="12" xfId="0" applyNumberFormat="1" applyFont="1" applyFill="1" applyBorder="1" applyAlignment="1" applyProtection="1">
      <alignment horizontal="center" vertical="center"/>
      <protection hidden="1"/>
    </xf>
    <xf numFmtId="9" fontId="6" fillId="0" borderId="29" xfId="3" applyFont="1" applyFill="1" applyBorder="1" applyAlignment="1" applyProtection="1">
      <alignment horizontal="center" vertical="center"/>
      <protection locked="0"/>
    </xf>
    <xf numFmtId="9" fontId="6" fillId="0" borderId="0" xfId="3"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protection locked="0"/>
    </xf>
    <xf numFmtId="176" fontId="6" fillId="0" borderId="25"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9" fontId="6" fillId="0" borderId="83" xfId="3" applyFont="1" applyFill="1" applyBorder="1" applyAlignment="1" applyProtection="1">
      <alignment horizontal="center" vertical="center" wrapText="1"/>
      <protection locked="0"/>
    </xf>
    <xf numFmtId="9" fontId="6" fillId="0" borderId="84" xfId="3" applyFont="1" applyFill="1" applyBorder="1" applyAlignment="1" applyProtection="1">
      <alignment horizontal="center" vertical="center" wrapText="1"/>
      <protection locked="0"/>
    </xf>
    <xf numFmtId="9" fontId="6" fillId="0" borderId="85" xfId="3"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xf>
    <xf numFmtId="0" fontId="6" fillId="0" borderId="10"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79" xfId="0" applyFont="1" applyBorder="1" applyAlignment="1" applyProtection="1">
      <alignment horizontal="left" vertical="center"/>
      <protection locked="0"/>
    </xf>
    <xf numFmtId="0" fontId="6" fillId="0" borderId="78" xfId="0" applyFont="1" applyBorder="1" applyAlignment="1" applyProtection="1">
      <alignment horizontal="left" vertical="center"/>
      <protection locked="0"/>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82" xfId="0" applyFont="1" applyBorder="1" applyAlignment="1" applyProtection="1">
      <alignment horizontal="left" vertical="center"/>
      <protection locked="0"/>
    </xf>
    <xf numFmtId="0" fontId="6" fillId="0" borderId="15" xfId="0" applyFont="1" applyFill="1" applyBorder="1" applyAlignment="1" applyProtection="1">
      <alignment horizontal="center" vertical="center"/>
      <protection locked="0"/>
    </xf>
    <xf numFmtId="0" fontId="13" fillId="0" borderId="37"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77"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3" fillId="0" borderId="54" xfId="0" applyFont="1" applyBorder="1" applyAlignment="1">
      <alignment horizontal="center"/>
    </xf>
    <xf numFmtId="0" fontId="23" fillId="7" borderId="1" xfId="0" applyFont="1" applyFill="1" applyBorder="1" applyAlignment="1" applyProtection="1">
      <alignment horizontal="center" vertical="center"/>
    </xf>
    <xf numFmtId="0" fontId="23" fillId="7" borderId="1" xfId="0" applyFont="1" applyFill="1" applyBorder="1" applyAlignment="1" applyProtection="1">
      <alignment horizontal="center" vertical="center" wrapText="1"/>
    </xf>
    <xf numFmtId="0" fontId="23" fillId="7" borderId="76" xfId="0" applyFont="1" applyFill="1" applyBorder="1" applyAlignment="1" applyProtection="1">
      <alignment horizontal="center" vertical="center" wrapText="1"/>
    </xf>
    <xf numFmtId="0" fontId="23" fillId="7" borderId="36" xfId="0" applyFont="1" applyFill="1" applyBorder="1" applyAlignment="1" applyProtection="1">
      <alignment horizontal="center" vertical="center" wrapText="1"/>
    </xf>
    <xf numFmtId="0" fontId="9" fillId="0" borderId="47" xfId="0" applyFont="1" applyBorder="1" applyAlignment="1">
      <alignment horizontal="center" vertical="center"/>
    </xf>
    <xf numFmtId="0" fontId="9" fillId="0" borderId="49" xfId="0" applyFont="1" applyBorder="1" applyAlignment="1">
      <alignment horizontal="center" vertical="center"/>
    </xf>
    <xf numFmtId="10" fontId="9" fillId="0" borderId="1" xfId="0" applyNumberFormat="1" applyFont="1" applyFill="1" applyBorder="1" applyAlignment="1">
      <alignment horizontal="center" vertical="center" wrapText="1"/>
    </xf>
    <xf numFmtId="185" fontId="14" fillId="0" borderId="48" xfId="0" applyNumberFormat="1" applyFont="1" applyFill="1" applyBorder="1" applyAlignment="1">
      <alignment horizontal="center" vertical="center" wrapText="1"/>
    </xf>
  </cellXfs>
  <cellStyles count="9">
    <cellStyle name="_x000a_mouse.drv=lm" xfId="1"/>
    <cellStyle name="百分比 3" xfId="3"/>
    <cellStyle name="標準_原紙TK Concept Sheet Form" xfId="8"/>
    <cellStyle name="常规" xfId="0" builtinId="0"/>
    <cellStyle name="常规 2" xfId="2"/>
    <cellStyle name="常规 2 3 2" xfId="5"/>
    <cellStyle name="常规 2 3 2 2" xfId="6"/>
    <cellStyle name="常规 3" xfId="4"/>
    <cellStyle name="千位分隔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714375</xdr:colOff>
      <xdr:row>0</xdr:row>
      <xdr:rowOff>333375</xdr:rowOff>
    </xdr:to>
    <xdr:sp macro="" textlink="">
      <xdr:nvSpPr>
        <xdr:cNvPr id="3" name="文本框 2"/>
        <xdr:cNvSpPr txBox="1"/>
      </xdr:nvSpPr>
      <xdr:spPr>
        <a:xfrm>
          <a:off x="38100" y="47625"/>
          <a:ext cx="1971675"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zh-CN" altLang="en-US" sz="1100"/>
            <a:t>编号</a:t>
          </a:r>
          <a:r>
            <a:rPr lang="en-US" altLang="zh-CN" sz="1100"/>
            <a:t>NO.</a:t>
          </a:r>
          <a:r>
            <a:rPr lang="zh-CN" altLang="en-US" sz="1100"/>
            <a:t>：</a:t>
          </a:r>
          <a:r>
            <a:rPr lang="en-US" altLang="zh-CN" sz="1100"/>
            <a:t> </a:t>
          </a:r>
          <a:endParaRPr lang="zh-CN" altLang="zh-CN">
            <a:effectLst/>
          </a:endParaRPr>
        </a:p>
        <a:p>
          <a:endParaRPr lang="en-US" altLang="zh-CN" sz="1100"/>
        </a:p>
        <a:p>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112059</xdr:colOff>
      <xdr:row>0</xdr:row>
      <xdr:rowOff>280147</xdr:rowOff>
    </xdr:from>
    <xdr:to>
      <xdr:col>2</xdr:col>
      <xdr:colOff>238788</xdr:colOff>
      <xdr:row>0</xdr:row>
      <xdr:rowOff>560701</xdr:rowOff>
    </xdr:to>
    <xdr:sp macro="" textlink="">
      <xdr:nvSpPr>
        <xdr:cNvPr id="2" name="文本框 1"/>
        <xdr:cNvSpPr txBox="1"/>
      </xdr:nvSpPr>
      <xdr:spPr>
        <a:xfrm>
          <a:off x="112059" y="280147"/>
          <a:ext cx="1908464" cy="2805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34636</xdr:colOff>
      <xdr:row>0</xdr:row>
      <xdr:rowOff>138546</xdr:rowOff>
    </xdr:from>
    <xdr:to>
      <xdr:col>2</xdr:col>
      <xdr:colOff>0</xdr:colOff>
      <xdr:row>2</xdr:row>
      <xdr:rowOff>121228</xdr:rowOff>
    </xdr:to>
    <xdr:sp macro="" textlink="">
      <xdr:nvSpPr>
        <xdr:cNvPr id="2" name="文本框 1"/>
        <xdr:cNvSpPr txBox="1"/>
      </xdr:nvSpPr>
      <xdr:spPr>
        <a:xfrm>
          <a:off x="34636" y="138546"/>
          <a:ext cx="2268682" cy="30653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112</xdr:col>
      <xdr:colOff>0</xdr:colOff>
      <xdr:row>6</xdr:row>
      <xdr:rowOff>76200</xdr:rowOff>
    </xdr:from>
    <xdr:to>
      <xdr:col>113</xdr:col>
      <xdr:colOff>0</xdr:colOff>
      <xdr:row>10</xdr:row>
      <xdr:rowOff>142875</xdr:rowOff>
    </xdr:to>
    <xdr:sp macro="" textlink="">
      <xdr:nvSpPr>
        <xdr:cNvPr id="2" name="文本框 1"/>
        <xdr:cNvSpPr txBox="1"/>
      </xdr:nvSpPr>
      <xdr:spPr>
        <a:xfrm>
          <a:off x="13830300" y="1200150"/>
          <a:ext cx="123825" cy="561975"/>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zh-CN" altLang="en-US" sz="1100"/>
            <a:t>绿色为引入公式单元格；蓝色为供应商填写内容分</a:t>
          </a:r>
        </a:p>
      </xdr:txBody>
    </xdr:sp>
    <xdr:clientData/>
  </xdr:twoCellAnchor>
  <xdr:twoCellAnchor>
    <xdr:from>
      <xdr:col>0</xdr:col>
      <xdr:colOff>9525</xdr:colOff>
      <xdr:row>0</xdr:row>
      <xdr:rowOff>76200</xdr:rowOff>
    </xdr:from>
    <xdr:to>
      <xdr:col>23</xdr:col>
      <xdr:colOff>0</xdr:colOff>
      <xdr:row>1</xdr:row>
      <xdr:rowOff>166378</xdr:rowOff>
    </xdr:to>
    <xdr:sp macro="" textlink="">
      <xdr:nvSpPr>
        <xdr:cNvPr id="3" name="文本框 2"/>
        <xdr:cNvSpPr txBox="1"/>
      </xdr:nvSpPr>
      <xdr:spPr>
        <a:xfrm>
          <a:off x="9525" y="76200"/>
          <a:ext cx="2838450" cy="40450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489144</xdr:colOff>
      <xdr:row>8</xdr:row>
      <xdr:rowOff>58121</xdr:rowOff>
    </xdr:from>
    <xdr:to>
      <xdr:col>11</xdr:col>
      <xdr:colOff>409510</xdr:colOff>
      <xdr:row>11</xdr:row>
      <xdr:rowOff>48597</xdr:rowOff>
    </xdr:to>
    <xdr:sp macro="" textlink="">
      <xdr:nvSpPr>
        <xdr:cNvPr id="2" name="文本框 1"/>
        <xdr:cNvSpPr txBox="1"/>
      </xdr:nvSpPr>
      <xdr:spPr>
        <a:xfrm>
          <a:off x="2141440" y="2283861"/>
          <a:ext cx="7093274" cy="66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solidFill>
                <a:srgbClr val="FF0000"/>
              </a:solidFill>
            </a:rPr>
            <a:t>与附表一中的 制造费用一一对应，制造费用有的，都必须填写到本页</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showGridLines="0" showWhiteSpace="0" zoomScale="85" zoomScaleNormal="85" workbookViewId="0">
      <selection activeCell="L3" sqref="L3"/>
    </sheetView>
  </sheetViews>
  <sheetFormatPr defaultColWidth="9" defaultRowHeight="17.25" x14ac:dyDescent="0.3"/>
  <cols>
    <col min="1" max="1" width="7.5" style="8" customWidth="1"/>
    <col min="2" max="2" width="17.75" style="8" customWidth="1"/>
    <col min="3" max="3" width="22.5" style="8" customWidth="1"/>
    <col min="4" max="8" width="9" style="8"/>
    <col min="9" max="9" width="45.375" style="8" customWidth="1"/>
    <col min="10" max="16384" width="9" style="8"/>
  </cols>
  <sheetData>
    <row r="1" spans="1:9" ht="26.25" customHeight="1" x14ac:dyDescent="0.45">
      <c r="A1" s="169" t="s">
        <v>372</v>
      </c>
      <c r="B1" s="169"/>
      <c r="C1" s="169"/>
      <c r="D1" s="169"/>
      <c r="E1" s="169"/>
      <c r="F1" s="169"/>
      <c r="G1" s="169"/>
      <c r="H1" s="169"/>
      <c r="I1" s="169"/>
    </row>
    <row r="2" spans="1:9" s="10" customFormat="1" ht="33" customHeight="1" x14ac:dyDescent="0.15">
      <c r="A2" s="17" t="s">
        <v>13</v>
      </c>
      <c r="B2" s="17" t="s">
        <v>40</v>
      </c>
      <c r="C2" s="17" t="s">
        <v>41</v>
      </c>
      <c r="D2" s="172" t="s">
        <v>18</v>
      </c>
      <c r="E2" s="172"/>
      <c r="F2" s="172"/>
      <c r="G2" s="172"/>
      <c r="H2" s="172"/>
      <c r="I2" s="172"/>
    </row>
    <row r="3" spans="1:9" s="16" customFormat="1" ht="38.25" customHeight="1" x14ac:dyDescent="0.15">
      <c r="A3" s="11">
        <v>1</v>
      </c>
      <c r="B3" s="135" t="s">
        <v>3</v>
      </c>
      <c r="C3" s="12" t="s">
        <v>25</v>
      </c>
      <c r="D3" s="164" t="s">
        <v>26</v>
      </c>
      <c r="E3" s="165"/>
      <c r="F3" s="165"/>
      <c r="G3" s="165"/>
      <c r="H3" s="165"/>
      <c r="I3" s="166"/>
    </row>
    <row r="4" spans="1:9" s="10" customFormat="1" ht="31.5" customHeight="1" x14ac:dyDescent="0.15">
      <c r="A4" s="9">
        <v>2</v>
      </c>
      <c r="B4" s="135" t="s">
        <v>3</v>
      </c>
      <c r="C4" s="12" t="s">
        <v>24</v>
      </c>
      <c r="D4" s="164" t="s">
        <v>42</v>
      </c>
      <c r="E4" s="165"/>
      <c r="F4" s="165"/>
      <c r="G4" s="165"/>
      <c r="H4" s="165"/>
      <c r="I4" s="166"/>
    </row>
    <row r="5" spans="1:9" s="10" customFormat="1" ht="47.25" customHeight="1" x14ac:dyDescent="0.15">
      <c r="A5" s="11">
        <v>3</v>
      </c>
      <c r="B5" s="135" t="s">
        <v>3</v>
      </c>
      <c r="C5" s="12" t="s">
        <v>30</v>
      </c>
      <c r="D5" s="164" t="s">
        <v>43</v>
      </c>
      <c r="E5" s="165"/>
      <c r="F5" s="165"/>
      <c r="G5" s="165"/>
      <c r="H5" s="165"/>
      <c r="I5" s="166"/>
    </row>
    <row r="6" spans="1:9" s="10" customFormat="1" ht="36" customHeight="1" x14ac:dyDescent="0.15">
      <c r="A6" s="11">
        <v>4</v>
      </c>
      <c r="B6" s="135" t="s">
        <v>3</v>
      </c>
      <c r="C6" s="12" t="s">
        <v>27</v>
      </c>
      <c r="D6" s="164" t="s">
        <v>37</v>
      </c>
      <c r="E6" s="165"/>
      <c r="F6" s="165"/>
      <c r="G6" s="165"/>
      <c r="H6" s="165"/>
      <c r="I6" s="166"/>
    </row>
    <row r="7" spans="1:9" s="10" customFormat="1" ht="33" customHeight="1" x14ac:dyDescent="0.15">
      <c r="A7" s="106">
        <v>5</v>
      </c>
      <c r="B7" s="135" t="s">
        <v>3</v>
      </c>
      <c r="C7" s="12" t="s">
        <v>28</v>
      </c>
      <c r="D7" s="164" t="s">
        <v>44</v>
      </c>
      <c r="E7" s="165"/>
      <c r="F7" s="165"/>
      <c r="G7" s="165"/>
      <c r="H7" s="165"/>
      <c r="I7" s="166"/>
    </row>
    <row r="8" spans="1:9" ht="48" customHeight="1" x14ac:dyDescent="0.3">
      <c r="A8" s="11">
        <v>6</v>
      </c>
      <c r="B8" s="135" t="s">
        <v>47</v>
      </c>
      <c r="C8" s="12" t="s">
        <v>24</v>
      </c>
      <c r="D8" s="164" t="s">
        <v>45</v>
      </c>
      <c r="E8" s="165"/>
      <c r="F8" s="165"/>
      <c r="G8" s="165"/>
      <c r="H8" s="165"/>
      <c r="I8" s="166"/>
    </row>
    <row r="9" spans="1:9" ht="47.25" customHeight="1" x14ac:dyDescent="0.3">
      <c r="A9" s="11">
        <v>7</v>
      </c>
      <c r="B9" s="135" t="s">
        <v>20</v>
      </c>
      <c r="C9" s="12" t="s">
        <v>32</v>
      </c>
      <c r="D9" s="164" t="s">
        <v>33</v>
      </c>
      <c r="E9" s="165"/>
      <c r="F9" s="165"/>
      <c r="G9" s="165"/>
      <c r="H9" s="165"/>
      <c r="I9" s="166"/>
    </row>
    <row r="10" spans="1:9" s="10" customFormat="1" ht="48" customHeight="1" x14ac:dyDescent="0.15">
      <c r="A10" s="106">
        <v>8</v>
      </c>
      <c r="B10" s="135" t="s">
        <v>19</v>
      </c>
      <c r="C10" s="12" t="s">
        <v>29</v>
      </c>
      <c r="D10" s="164" t="s">
        <v>250</v>
      </c>
      <c r="E10" s="165"/>
      <c r="F10" s="165"/>
      <c r="G10" s="165"/>
      <c r="H10" s="165"/>
      <c r="I10" s="166"/>
    </row>
    <row r="11" spans="1:9" s="10" customFormat="1" ht="37.5" customHeight="1" x14ac:dyDescent="0.15">
      <c r="A11" s="11">
        <v>9</v>
      </c>
      <c r="B11" s="135" t="s">
        <v>19</v>
      </c>
      <c r="C11" s="12" t="s">
        <v>39</v>
      </c>
      <c r="D11" s="164" t="s">
        <v>38</v>
      </c>
      <c r="E11" s="165"/>
      <c r="F11" s="165"/>
      <c r="G11" s="165"/>
      <c r="H11" s="165"/>
      <c r="I11" s="166"/>
    </row>
    <row r="12" spans="1:9" s="10" customFormat="1" ht="33" x14ac:dyDescent="0.15">
      <c r="A12" s="11">
        <v>10</v>
      </c>
      <c r="B12" s="135" t="s">
        <v>19</v>
      </c>
      <c r="C12" s="12" t="s">
        <v>161</v>
      </c>
      <c r="D12" s="164" t="s">
        <v>163</v>
      </c>
      <c r="E12" s="167"/>
      <c r="F12" s="167"/>
      <c r="G12" s="167"/>
      <c r="H12" s="167"/>
      <c r="I12" s="168"/>
    </row>
    <row r="13" spans="1:9" s="10" customFormat="1" ht="37.5" customHeight="1" x14ac:dyDescent="0.15">
      <c r="A13" s="106">
        <v>11</v>
      </c>
      <c r="B13" s="135" t="s">
        <v>19</v>
      </c>
      <c r="C13" s="12" t="s">
        <v>251</v>
      </c>
      <c r="D13" s="164" t="s">
        <v>254</v>
      </c>
      <c r="E13" s="167"/>
      <c r="F13" s="167"/>
      <c r="G13" s="167"/>
      <c r="H13" s="167"/>
      <c r="I13" s="168"/>
    </row>
    <row r="14" spans="1:9" s="10" customFormat="1" ht="49.5" x14ac:dyDescent="0.15">
      <c r="A14" s="11">
        <v>12</v>
      </c>
      <c r="B14" s="135" t="s">
        <v>19</v>
      </c>
      <c r="C14" s="12" t="s">
        <v>162</v>
      </c>
      <c r="D14" s="164" t="s">
        <v>253</v>
      </c>
      <c r="E14" s="165"/>
      <c r="F14" s="165"/>
      <c r="G14" s="165"/>
      <c r="H14" s="165"/>
      <c r="I14" s="166"/>
    </row>
    <row r="15" spans="1:9" s="10" customFormat="1" ht="49.5" x14ac:dyDescent="0.15">
      <c r="A15" s="11">
        <v>13</v>
      </c>
      <c r="B15" s="135" t="s">
        <v>19</v>
      </c>
      <c r="C15" s="12" t="s">
        <v>252</v>
      </c>
      <c r="D15" s="164" t="s">
        <v>255</v>
      </c>
      <c r="E15" s="165"/>
      <c r="F15" s="165"/>
      <c r="G15" s="165"/>
      <c r="H15" s="165"/>
      <c r="I15" s="166"/>
    </row>
    <row r="16" spans="1:9" s="16" customFormat="1" ht="49.5" customHeight="1" x14ac:dyDescent="0.15">
      <c r="A16" s="106">
        <v>14</v>
      </c>
      <c r="B16" s="135" t="s">
        <v>19</v>
      </c>
      <c r="C16" s="12" t="s">
        <v>257</v>
      </c>
      <c r="D16" s="164" t="s">
        <v>265</v>
      </c>
      <c r="E16" s="167"/>
      <c r="F16" s="167"/>
      <c r="G16" s="167"/>
      <c r="H16" s="167"/>
      <c r="I16" s="168"/>
    </row>
    <row r="17" spans="1:9" s="10" customFormat="1" ht="55.5" customHeight="1" x14ac:dyDescent="0.15">
      <c r="A17" s="11">
        <v>15</v>
      </c>
      <c r="B17" s="12" t="s">
        <v>19</v>
      </c>
      <c r="C17" s="12" t="s">
        <v>258</v>
      </c>
      <c r="D17" s="164" t="s">
        <v>266</v>
      </c>
      <c r="E17" s="165"/>
      <c r="F17" s="165"/>
      <c r="G17" s="165"/>
      <c r="H17" s="165"/>
      <c r="I17" s="166"/>
    </row>
    <row r="18" spans="1:9" s="10" customFormat="1" ht="53.25" customHeight="1" x14ac:dyDescent="0.15">
      <c r="A18" s="11">
        <v>16</v>
      </c>
      <c r="B18" s="12" t="s">
        <v>19</v>
      </c>
      <c r="C18" s="12" t="s">
        <v>256</v>
      </c>
      <c r="D18" s="164" t="s">
        <v>259</v>
      </c>
      <c r="E18" s="167"/>
      <c r="F18" s="167"/>
      <c r="G18" s="167"/>
      <c r="H18" s="167"/>
      <c r="I18" s="168"/>
    </row>
    <row r="19" spans="1:9" s="10" customFormat="1" ht="33" x14ac:dyDescent="0.15">
      <c r="A19" s="106">
        <v>17</v>
      </c>
      <c r="B19" s="12" t="s">
        <v>19</v>
      </c>
      <c r="C19" s="12" t="s">
        <v>260</v>
      </c>
      <c r="D19" s="164" t="s">
        <v>262</v>
      </c>
      <c r="E19" s="167"/>
      <c r="F19" s="167"/>
      <c r="G19" s="167"/>
      <c r="H19" s="167"/>
      <c r="I19" s="168"/>
    </row>
    <row r="20" spans="1:9" s="10" customFormat="1" ht="81.75" customHeight="1" x14ac:dyDescent="0.15">
      <c r="A20" s="11">
        <v>18</v>
      </c>
      <c r="B20" s="12" t="s">
        <v>19</v>
      </c>
      <c r="C20" s="12" t="s">
        <v>263</v>
      </c>
      <c r="D20" s="164" t="s">
        <v>264</v>
      </c>
      <c r="E20" s="167"/>
      <c r="F20" s="167"/>
      <c r="G20" s="167"/>
      <c r="H20" s="167"/>
      <c r="I20" s="168"/>
    </row>
    <row r="21" spans="1:9" s="18" customFormat="1" ht="71.25" customHeight="1" x14ac:dyDescent="0.3">
      <c r="A21" s="11">
        <v>19</v>
      </c>
      <c r="B21" s="12" t="s">
        <v>164</v>
      </c>
      <c r="C21" s="12" t="s">
        <v>165</v>
      </c>
      <c r="D21" s="164" t="s">
        <v>54</v>
      </c>
      <c r="E21" s="165"/>
      <c r="F21" s="165"/>
      <c r="G21" s="165"/>
      <c r="H21" s="165"/>
      <c r="I21" s="166"/>
    </row>
    <row r="22" spans="1:9" s="18" customFormat="1" ht="33" customHeight="1" x14ac:dyDescent="0.3">
      <c r="A22" s="106">
        <v>20</v>
      </c>
      <c r="B22" s="12" t="s">
        <v>164</v>
      </c>
      <c r="C22" s="12" t="s">
        <v>31</v>
      </c>
      <c r="D22" s="164" t="s">
        <v>36</v>
      </c>
      <c r="E22" s="165"/>
      <c r="F22" s="165"/>
      <c r="G22" s="165"/>
      <c r="H22" s="165"/>
      <c r="I22" s="166"/>
    </row>
    <row r="23" spans="1:9" s="18" customFormat="1" ht="33" x14ac:dyDescent="0.3">
      <c r="A23" s="11">
        <v>21</v>
      </c>
      <c r="B23" s="135" t="s">
        <v>21</v>
      </c>
      <c r="C23" s="12" t="s">
        <v>2</v>
      </c>
      <c r="D23" s="164" t="s">
        <v>48</v>
      </c>
      <c r="E23" s="165"/>
      <c r="F23" s="165"/>
      <c r="G23" s="165"/>
      <c r="H23" s="165"/>
      <c r="I23" s="166"/>
    </row>
    <row r="24" spans="1:9" s="18" customFormat="1" ht="24" customHeight="1" x14ac:dyDescent="0.3">
      <c r="A24" s="11">
        <v>22</v>
      </c>
      <c r="B24" s="136" t="s">
        <v>22</v>
      </c>
      <c r="C24" s="12" t="s">
        <v>2</v>
      </c>
      <c r="D24" s="164" t="s">
        <v>49</v>
      </c>
      <c r="E24" s="165"/>
      <c r="F24" s="165"/>
      <c r="G24" s="165"/>
      <c r="H24" s="165"/>
      <c r="I24" s="166"/>
    </row>
    <row r="25" spans="1:9" s="18" customFormat="1" ht="48.75" customHeight="1" x14ac:dyDescent="0.3">
      <c r="A25" s="106">
        <v>23</v>
      </c>
      <c r="B25" s="135" t="s">
        <v>50</v>
      </c>
      <c r="C25" s="12" t="s">
        <v>2</v>
      </c>
      <c r="D25" s="164" t="s">
        <v>55</v>
      </c>
      <c r="E25" s="165"/>
      <c r="F25" s="165"/>
      <c r="G25" s="165"/>
      <c r="H25" s="165"/>
      <c r="I25" s="166"/>
    </row>
    <row r="26" spans="1:9" s="18" customFormat="1" ht="32.25" customHeight="1" x14ac:dyDescent="0.3">
      <c r="A26" s="11">
        <v>24</v>
      </c>
      <c r="B26" s="135" t="s">
        <v>23</v>
      </c>
      <c r="C26" s="12" t="s">
        <v>2</v>
      </c>
      <c r="D26" s="164" t="s">
        <v>34</v>
      </c>
      <c r="E26" s="165"/>
      <c r="F26" s="165"/>
      <c r="G26" s="165"/>
      <c r="H26" s="165"/>
      <c r="I26" s="166"/>
    </row>
    <row r="27" spans="1:9" s="18" customFormat="1" ht="55.5" customHeight="1" x14ac:dyDescent="0.3">
      <c r="A27" s="170" t="s">
        <v>56</v>
      </c>
      <c r="B27" s="171"/>
      <c r="C27" s="171"/>
      <c r="D27" s="171"/>
      <c r="E27" s="171"/>
      <c r="F27" s="171"/>
      <c r="G27" s="171"/>
      <c r="H27" s="171"/>
      <c r="I27" s="171"/>
    </row>
    <row r="30" spans="1:9" x14ac:dyDescent="0.3">
      <c r="G30" s="8" t="s">
        <v>35</v>
      </c>
    </row>
  </sheetData>
  <mergeCells count="27">
    <mergeCell ref="A27:I27"/>
    <mergeCell ref="D22:I22"/>
    <mergeCell ref="D16:I16"/>
    <mergeCell ref="D17:I17"/>
    <mergeCell ref="D2:I2"/>
    <mergeCell ref="D6:I6"/>
    <mergeCell ref="D12:I12"/>
    <mergeCell ref="D11:I11"/>
    <mergeCell ref="D10:I10"/>
    <mergeCell ref="D14:I14"/>
    <mergeCell ref="D26:I26"/>
    <mergeCell ref="D23:I23"/>
    <mergeCell ref="D24:I24"/>
    <mergeCell ref="D25:I25"/>
    <mergeCell ref="D21:I21"/>
    <mergeCell ref="D13:I13"/>
    <mergeCell ref="D15:I15"/>
    <mergeCell ref="D18:I18"/>
    <mergeCell ref="D19:I19"/>
    <mergeCell ref="D20:I20"/>
    <mergeCell ref="A1:I1"/>
    <mergeCell ref="D4:I4"/>
    <mergeCell ref="D3:I3"/>
    <mergeCell ref="D8:I8"/>
    <mergeCell ref="D9:I9"/>
    <mergeCell ref="D5:I5"/>
    <mergeCell ref="D7:I7"/>
  </mergeCells>
  <phoneticPr fontId="3" type="noConversion"/>
  <printOptions horizontalCentered="1"/>
  <pageMargins left="0.31496062992125984" right="0.31496062992125984" top="0.59055118110236227" bottom="0" header="0.31496062992125984" footer="0.31496062992125984"/>
  <pageSetup paperSize="9" scale="85" orientation="landscape" horizontalDpi="300" verticalDpi="300" r:id="rId1"/>
  <headerFooter>
    <oddHeader>&amp;L&amp;G</oddHeader>
    <oddFooter>&amp;R&amp;"华文行楷,常规"&amp;16每 天 进 步 一 点 点</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36"/>
  <sheetViews>
    <sheetView showGridLines="0" tabSelected="1" view="pageBreakPreview" zoomScale="90" zoomScaleNormal="100" zoomScaleSheetLayoutView="90" workbookViewId="0">
      <selection activeCell="G29" sqref="G29"/>
    </sheetView>
  </sheetViews>
  <sheetFormatPr defaultColWidth="9" defaultRowHeight="17.25" x14ac:dyDescent="0.3"/>
  <cols>
    <col min="1" max="1" width="17" style="8" customWidth="1"/>
    <col min="2" max="2" width="17.875" style="8" customWidth="1"/>
    <col min="3" max="3" width="17" style="8" customWidth="1"/>
    <col min="4" max="4" width="19.625" style="8" customWidth="1"/>
    <col min="5" max="5" width="17" style="8" customWidth="1"/>
    <col min="6" max="6" width="15.25" style="8" customWidth="1"/>
    <col min="7" max="16384" width="9" style="8"/>
  </cols>
  <sheetData>
    <row r="1" spans="1:8" ht="50.25" customHeight="1" thickBot="1" x14ac:dyDescent="0.35">
      <c r="A1" s="203" t="s">
        <v>373</v>
      </c>
      <c r="B1" s="204"/>
      <c r="C1" s="204"/>
      <c r="D1" s="204"/>
      <c r="E1" s="204"/>
      <c r="F1" s="205"/>
      <c r="H1" s="8" t="s">
        <v>346</v>
      </c>
    </row>
    <row r="2" spans="1:8" ht="33" x14ac:dyDescent="0.3">
      <c r="A2" s="139" t="s">
        <v>110</v>
      </c>
      <c r="B2" s="140" t="s">
        <v>404</v>
      </c>
      <c r="C2" s="137" t="s">
        <v>231</v>
      </c>
      <c r="D2" s="138"/>
      <c r="E2" s="206" t="s">
        <v>112</v>
      </c>
      <c r="F2" s="207"/>
      <c r="H2" s="8" t="s">
        <v>348</v>
      </c>
    </row>
    <row r="3" spans="1:8" ht="33" x14ac:dyDescent="0.3">
      <c r="A3" s="141" t="s">
        <v>111</v>
      </c>
      <c r="B3" s="44" t="s">
        <v>405</v>
      </c>
      <c r="C3" s="135" t="s">
        <v>232</v>
      </c>
      <c r="D3" s="158" t="s">
        <v>371</v>
      </c>
      <c r="E3" s="144" t="s">
        <v>238</v>
      </c>
      <c r="F3" s="145"/>
    </row>
    <row r="4" spans="1:8" ht="33" x14ac:dyDescent="0.3">
      <c r="A4" s="141" t="s">
        <v>366</v>
      </c>
      <c r="B4" s="45" t="s">
        <v>387</v>
      </c>
      <c r="C4" s="154" t="s">
        <v>113</v>
      </c>
      <c r="D4" s="155" t="s">
        <v>347</v>
      </c>
      <c r="E4" s="144" t="s">
        <v>239</v>
      </c>
      <c r="F4" s="146"/>
    </row>
    <row r="5" spans="1:8" ht="33.75" thickBot="1" x14ac:dyDescent="0.35">
      <c r="A5" s="142" t="s">
        <v>230</v>
      </c>
      <c r="B5" s="47" t="s">
        <v>386</v>
      </c>
      <c r="C5" s="143" t="s">
        <v>114</v>
      </c>
      <c r="D5" s="48"/>
      <c r="E5" s="147" t="s">
        <v>240</v>
      </c>
      <c r="F5" s="148"/>
    </row>
    <row r="6" spans="1:8" ht="18" thickBot="1" x14ac:dyDescent="0.35">
      <c r="A6" s="215"/>
      <c r="B6" s="216"/>
      <c r="C6" s="216"/>
      <c r="D6" s="216"/>
      <c r="E6" s="216"/>
      <c r="F6" s="217"/>
    </row>
    <row r="7" spans="1:8" ht="25.5" customHeight="1" x14ac:dyDescent="0.3">
      <c r="A7" s="46" t="s">
        <v>115</v>
      </c>
      <c r="B7" s="222" t="s">
        <v>127</v>
      </c>
      <c r="C7" s="223"/>
      <c r="D7" s="40" t="s">
        <v>375</v>
      </c>
      <c r="E7" s="224" t="s">
        <v>128</v>
      </c>
      <c r="F7" s="225"/>
    </row>
    <row r="8" spans="1:8" x14ac:dyDescent="0.3">
      <c r="A8" s="219" t="s">
        <v>129</v>
      </c>
      <c r="B8" s="220"/>
      <c r="C8" s="221"/>
      <c r="D8" s="107">
        <f>D9+D10</f>
        <v>36.245649999999998</v>
      </c>
      <c r="E8" s="208"/>
      <c r="F8" s="209"/>
    </row>
    <row r="9" spans="1:8" ht="17.25" customHeight="1" x14ac:dyDescent="0.3">
      <c r="A9" s="49">
        <v>1</v>
      </c>
      <c r="B9" s="218" t="s">
        <v>116</v>
      </c>
      <c r="C9" s="166"/>
      <c r="D9" s="41">
        <f>'附表1-出厂价明细'!V10</f>
        <v>17.330649999999999</v>
      </c>
      <c r="E9" s="210"/>
      <c r="F9" s="211"/>
    </row>
    <row r="10" spans="1:8" x14ac:dyDescent="0.3">
      <c r="A10" s="49">
        <v>2</v>
      </c>
      <c r="B10" s="218" t="s">
        <v>117</v>
      </c>
      <c r="C10" s="166"/>
      <c r="D10" s="41">
        <f>'附表1-出厂价明细'!V20</f>
        <v>18.914999999999999</v>
      </c>
      <c r="E10" s="210"/>
      <c r="F10" s="211"/>
    </row>
    <row r="11" spans="1:8" x14ac:dyDescent="0.3">
      <c r="A11" s="192" t="s">
        <v>233</v>
      </c>
      <c r="B11" s="193"/>
      <c r="C11" s="194"/>
      <c r="D11" s="108">
        <f>D15+D16+D12+D13+D14</f>
        <v>3.7524629629629627</v>
      </c>
      <c r="E11" s="208"/>
      <c r="F11" s="209"/>
    </row>
    <row r="12" spans="1:8" x14ac:dyDescent="0.3">
      <c r="A12" s="50">
        <v>3</v>
      </c>
      <c r="B12" s="164" t="s">
        <v>130</v>
      </c>
      <c r="C12" s="168"/>
      <c r="D12" s="42">
        <f>'附表1-出厂价明细'!Q29</f>
        <v>1.6666666666666665</v>
      </c>
      <c r="E12" s="208"/>
      <c r="F12" s="209"/>
    </row>
    <row r="13" spans="1:8" x14ac:dyDescent="0.3">
      <c r="A13" s="50">
        <v>4</v>
      </c>
      <c r="B13" s="164" t="s">
        <v>131</v>
      </c>
      <c r="C13" s="168"/>
      <c r="D13" s="42">
        <f>'附表1-出厂价明细'!R29</f>
        <v>0.21666666666666667</v>
      </c>
      <c r="E13" s="208"/>
      <c r="F13" s="209"/>
    </row>
    <row r="14" spans="1:8" x14ac:dyDescent="0.3">
      <c r="A14" s="50">
        <v>5</v>
      </c>
      <c r="B14" s="164" t="s">
        <v>132</v>
      </c>
      <c r="C14" s="168"/>
      <c r="D14" s="42">
        <f>'附表1-出厂价明细'!S29</f>
        <v>0.26366666666666666</v>
      </c>
      <c r="E14" s="12" t="s">
        <v>108</v>
      </c>
      <c r="F14" s="43">
        <f>'附表1-出厂价明细'!N23</f>
        <v>0.14000000000000001</v>
      </c>
    </row>
    <row r="15" spans="1:8" x14ac:dyDescent="0.3">
      <c r="A15" s="50">
        <v>6</v>
      </c>
      <c r="B15" s="164" t="s">
        <v>133</v>
      </c>
      <c r="C15" s="168"/>
      <c r="D15" s="42">
        <f>'附表1-出厂价明细'!T29</f>
        <v>0.98518518518518516</v>
      </c>
      <c r="E15" s="210"/>
      <c r="F15" s="211"/>
    </row>
    <row r="16" spans="1:8" x14ac:dyDescent="0.3">
      <c r="A16" s="50">
        <v>7</v>
      </c>
      <c r="B16" s="164" t="s">
        <v>134</v>
      </c>
      <c r="C16" s="168"/>
      <c r="D16" s="42">
        <f>'附表1-出厂价明细'!U29</f>
        <v>0.62027777777777771</v>
      </c>
      <c r="E16" s="164"/>
      <c r="F16" s="212"/>
    </row>
    <row r="17" spans="1:7" x14ac:dyDescent="0.3">
      <c r="A17" s="192" t="s">
        <v>234</v>
      </c>
      <c r="B17" s="193"/>
      <c r="C17" s="194"/>
      <c r="D17" s="433">
        <f>D18+D19</f>
        <v>8.7995848518518525</v>
      </c>
      <c r="E17" s="213"/>
      <c r="F17" s="214"/>
    </row>
    <row r="18" spans="1:7" ht="17.25" customHeight="1" x14ac:dyDescent="0.3">
      <c r="A18" s="51">
        <v>8</v>
      </c>
      <c r="B18" s="195" t="s">
        <v>166</v>
      </c>
      <c r="C18" s="196"/>
      <c r="D18" s="42">
        <f>'附表1-出厂价明细'!E32</f>
        <v>5.5997358148148155</v>
      </c>
      <c r="E18" s="11" t="s">
        <v>109</v>
      </c>
      <c r="F18" s="105">
        <f>'附表1-出厂价明细'!D32</f>
        <v>0.14000000000000001</v>
      </c>
    </row>
    <row r="19" spans="1:7" x14ac:dyDescent="0.3">
      <c r="A19" s="50">
        <v>9</v>
      </c>
      <c r="B19" s="164" t="s">
        <v>236</v>
      </c>
      <c r="C19" s="197"/>
      <c r="D19" s="42">
        <f>'附表1-出厂价明细'!E33</f>
        <v>3.1998490370370369</v>
      </c>
      <c r="E19" s="11" t="s">
        <v>237</v>
      </c>
      <c r="F19" s="105">
        <f>'附表1-出厂价明细'!D33</f>
        <v>0.08</v>
      </c>
    </row>
    <row r="20" spans="1:7" ht="18" x14ac:dyDescent="0.3">
      <c r="A20" s="198" t="s">
        <v>135</v>
      </c>
      <c r="B20" s="199"/>
      <c r="C20" s="200"/>
      <c r="D20" s="108">
        <f>D8+D11+D17</f>
        <v>48.797697814814818</v>
      </c>
      <c r="E20" s="201"/>
      <c r="F20" s="202"/>
    </row>
    <row r="21" spans="1:7" x14ac:dyDescent="0.3">
      <c r="A21" s="192" t="s">
        <v>235</v>
      </c>
      <c r="B21" s="193"/>
      <c r="C21" s="194"/>
      <c r="D21" s="108">
        <f>D22+D23+D24</f>
        <v>6.42</v>
      </c>
      <c r="E21" s="52"/>
      <c r="F21" s="53"/>
    </row>
    <row r="22" spans="1:7" x14ac:dyDescent="0.3">
      <c r="A22" s="50">
        <v>10</v>
      </c>
      <c r="B22" s="164" t="s">
        <v>137</v>
      </c>
      <c r="C22" s="168"/>
      <c r="D22" s="42">
        <v>4</v>
      </c>
      <c r="E22" s="12"/>
      <c r="F22" s="12"/>
    </row>
    <row r="23" spans="1:7" x14ac:dyDescent="0.3">
      <c r="A23" s="51">
        <v>11</v>
      </c>
      <c r="B23" s="195" t="s">
        <v>138</v>
      </c>
      <c r="C23" s="196"/>
      <c r="D23" s="42">
        <v>2</v>
      </c>
      <c r="E23" s="12"/>
      <c r="F23" s="12"/>
    </row>
    <row r="24" spans="1:7" x14ac:dyDescent="0.3">
      <c r="A24" s="67">
        <v>12</v>
      </c>
      <c r="B24" s="195" t="s">
        <v>187</v>
      </c>
      <c r="C24" s="196"/>
      <c r="D24" s="68">
        <v>0.42</v>
      </c>
      <c r="E24" s="432">
        <v>8.0000000000000002E-3</v>
      </c>
      <c r="F24" s="12"/>
    </row>
    <row r="25" spans="1:7" x14ac:dyDescent="0.3">
      <c r="A25" s="192" t="s">
        <v>136</v>
      </c>
      <c r="B25" s="193"/>
      <c r="C25" s="194"/>
      <c r="D25" s="109">
        <f>D26+D27+D28</f>
        <v>0</v>
      </c>
      <c r="E25" s="52" t="s">
        <v>118</v>
      </c>
      <c r="F25" s="53" t="s">
        <v>119</v>
      </c>
    </row>
    <row r="26" spans="1:7" x14ac:dyDescent="0.3">
      <c r="A26" s="50">
        <v>13</v>
      </c>
      <c r="B26" s="164" t="s">
        <v>140</v>
      </c>
      <c r="C26" s="168"/>
      <c r="D26" s="42">
        <f>E26/F26</f>
        <v>0</v>
      </c>
      <c r="E26" s="65">
        <f>'附表2-开发费'!F10:F10</f>
        <v>0</v>
      </c>
      <c r="F26" s="66">
        <v>1</v>
      </c>
    </row>
    <row r="27" spans="1:7" x14ac:dyDescent="0.3">
      <c r="A27" s="51">
        <v>14</v>
      </c>
      <c r="B27" s="195" t="s">
        <v>141</v>
      </c>
      <c r="C27" s="196"/>
      <c r="D27" s="42">
        <f>E27/F27</f>
        <v>0</v>
      </c>
      <c r="E27" s="65">
        <f>'附表2-开发费'!I20:I20</f>
        <v>0</v>
      </c>
      <c r="F27" s="66">
        <v>1</v>
      </c>
    </row>
    <row r="28" spans="1:7" x14ac:dyDescent="0.3">
      <c r="A28" s="50">
        <v>15</v>
      </c>
      <c r="B28" s="164" t="s">
        <v>142</v>
      </c>
      <c r="C28" s="197"/>
      <c r="D28" s="42">
        <f>E28/F28</f>
        <v>0</v>
      </c>
      <c r="E28" s="65">
        <f>'附表3-模具费'!N19:N19</f>
        <v>0</v>
      </c>
      <c r="F28" s="66">
        <v>1</v>
      </c>
    </row>
    <row r="29" spans="1:7" ht="18.75" thickBot="1" x14ac:dyDescent="0.4">
      <c r="A29" s="188" t="s">
        <v>374</v>
      </c>
      <c r="B29" s="189"/>
      <c r="C29" s="189"/>
      <c r="D29" s="110">
        <f>D20+D25+D21</f>
        <v>55.217697814814819</v>
      </c>
      <c r="E29" s="190"/>
      <c r="F29" s="191"/>
      <c r="G29" s="8">
        <v>53.02</v>
      </c>
    </row>
    <row r="30" spans="1:7" ht="18" thickBot="1" x14ac:dyDescent="0.35">
      <c r="A30" s="181"/>
      <c r="B30" s="182"/>
      <c r="C30" s="182"/>
      <c r="D30" s="182"/>
      <c r="E30" s="182"/>
      <c r="F30" s="183"/>
    </row>
    <row r="31" spans="1:7" ht="41.25" customHeight="1" x14ac:dyDescent="0.3">
      <c r="A31" s="184" t="s">
        <v>123</v>
      </c>
      <c r="B31" s="185"/>
      <c r="C31" s="185"/>
      <c r="D31" s="186" t="s">
        <v>126</v>
      </c>
      <c r="E31" s="186"/>
      <c r="F31" s="187"/>
    </row>
    <row r="32" spans="1:7" ht="34.5" customHeight="1" x14ac:dyDescent="0.35">
      <c r="A32" s="54" t="s">
        <v>124</v>
      </c>
      <c r="B32" s="9" t="s">
        <v>0</v>
      </c>
      <c r="C32" s="9" t="s">
        <v>1</v>
      </c>
      <c r="D32" s="9" t="s">
        <v>120</v>
      </c>
      <c r="E32" s="9" t="s">
        <v>121</v>
      </c>
      <c r="F32" s="59" t="s">
        <v>122</v>
      </c>
    </row>
    <row r="33" spans="1:6" ht="33.75" thickBot="1" x14ac:dyDescent="0.4">
      <c r="A33" s="55" t="s">
        <v>125</v>
      </c>
      <c r="B33" s="56"/>
      <c r="C33" s="56"/>
      <c r="D33" s="56"/>
      <c r="E33" s="56"/>
      <c r="F33" s="57"/>
    </row>
    <row r="34" spans="1:6" ht="101.25" customHeight="1" thickBot="1" x14ac:dyDescent="0.35">
      <c r="A34" s="60" t="s">
        <v>139</v>
      </c>
      <c r="B34" s="173" t="s">
        <v>365</v>
      </c>
      <c r="C34" s="174"/>
      <c r="D34" s="174"/>
      <c r="E34" s="174"/>
      <c r="F34" s="175"/>
    </row>
    <row r="35" spans="1:6" ht="28.5" customHeight="1" x14ac:dyDescent="0.35">
      <c r="A35" s="128" t="s">
        <v>7</v>
      </c>
      <c r="B35" s="176"/>
      <c r="C35" s="176"/>
      <c r="D35" s="129" t="s">
        <v>6</v>
      </c>
      <c r="E35" s="178"/>
      <c r="F35" s="179"/>
    </row>
    <row r="36" spans="1:6" ht="18.75" thickBot="1" x14ac:dyDescent="0.4">
      <c r="A36" s="61" t="s">
        <v>143</v>
      </c>
      <c r="B36" s="177"/>
      <c r="C36" s="177"/>
      <c r="D36" s="56" t="s">
        <v>144</v>
      </c>
      <c r="E36" s="177"/>
      <c r="F36" s="180"/>
    </row>
  </sheetData>
  <mergeCells count="46">
    <mergeCell ref="A6:F6"/>
    <mergeCell ref="B9:C9"/>
    <mergeCell ref="E10:F10"/>
    <mergeCell ref="A8:C8"/>
    <mergeCell ref="B10:C10"/>
    <mergeCell ref="E8:F8"/>
    <mergeCell ref="B7:C7"/>
    <mergeCell ref="E7:F7"/>
    <mergeCell ref="E9:F9"/>
    <mergeCell ref="E20:F20"/>
    <mergeCell ref="A1:F1"/>
    <mergeCell ref="E2:F2"/>
    <mergeCell ref="E12:F12"/>
    <mergeCell ref="E13:F13"/>
    <mergeCell ref="A11:C11"/>
    <mergeCell ref="B15:C15"/>
    <mergeCell ref="E15:F15"/>
    <mergeCell ref="B16:C16"/>
    <mergeCell ref="E16:F16"/>
    <mergeCell ref="A17:C17"/>
    <mergeCell ref="E11:F11"/>
    <mergeCell ref="E17:F17"/>
    <mergeCell ref="B12:C12"/>
    <mergeCell ref="B13:C13"/>
    <mergeCell ref="B14:C14"/>
    <mergeCell ref="A25:C25"/>
    <mergeCell ref="B26:C26"/>
    <mergeCell ref="B27:C27"/>
    <mergeCell ref="B28:C28"/>
    <mergeCell ref="B18:C18"/>
    <mergeCell ref="B19:C19"/>
    <mergeCell ref="A20:C20"/>
    <mergeCell ref="A21:C21"/>
    <mergeCell ref="B22:C22"/>
    <mergeCell ref="B23:C23"/>
    <mergeCell ref="B24:C24"/>
    <mergeCell ref="A30:F30"/>
    <mergeCell ref="A31:C31"/>
    <mergeCell ref="D31:F31"/>
    <mergeCell ref="A29:C29"/>
    <mergeCell ref="E29:F29"/>
    <mergeCell ref="B34:F34"/>
    <mergeCell ref="B35:C35"/>
    <mergeCell ref="B36:C36"/>
    <mergeCell ref="E35:F35"/>
    <mergeCell ref="E36:F36"/>
  </mergeCells>
  <phoneticPr fontId="3" type="noConversion"/>
  <printOptions horizontalCentered="1"/>
  <pageMargins left="0.19685039370078741" right="0.19685039370078741" top="0.19685039370078741" bottom="0.19685039370078741" header="0.31496062992125984" footer="0.31496062992125984"/>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33"/>
  <sheetViews>
    <sheetView showGridLines="0" view="pageBreakPreview" topLeftCell="A25" zoomScale="80" zoomScaleNormal="90" zoomScaleSheetLayoutView="80" workbookViewId="0">
      <selection activeCell="L28" sqref="L28"/>
    </sheetView>
  </sheetViews>
  <sheetFormatPr defaultColWidth="9" defaultRowHeight="16.5" x14ac:dyDescent="0.35"/>
  <cols>
    <col min="1" max="1" width="14.125" style="37" customWidth="1"/>
    <col min="2" max="2" width="10.875" style="37" customWidth="1"/>
    <col min="3" max="3" width="11.75" style="37" customWidth="1"/>
    <col min="4" max="4" width="17" style="37" customWidth="1"/>
    <col min="5" max="6" width="9" style="37" customWidth="1"/>
    <col min="7" max="10" width="5.375" style="37" customWidth="1"/>
    <col min="11" max="13" width="11.5" style="37" customWidth="1"/>
    <col min="14" max="14" width="10.75" style="37" customWidth="1"/>
    <col min="15" max="15" width="13.125" style="37" customWidth="1"/>
    <col min="16" max="17" width="10.75" style="37" customWidth="1"/>
    <col min="18" max="18" width="12" style="37" customWidth="1"/>
    <col min="19" max="19" width="11.625" style="37" customWidth="1"/>
    <col min="20" max="21" width="11.375" style="37" customWidth="1"/>
    <col min="22" max="22" width="14.125" style="37" bestFit="1" customWidth="1"/>
    <col min="23" max="16384" width="9" style="37"/>
  </cols>
  <sheetData>
    <row r="1" spans="1:22" ht="63.75" customHeight="1" x14ac:dyDescent="0.35">
      <c r="A1" s="226" t="s">
        <v>367</v>
      </c>
      <c r="B1" s="227"/>
      <c r="C1" s="227"/>
      <c r="D1" s="227"/>
      <c r="E1" s="227"/>
      <c r="F1" s="227"/>
      <c r="G1" s="227"/>
      <c r="H1" s="227"/>
      <c r="I1" s="227"/>
      <c r="J1" s="227"/>
      <c r="K1" s="227"/>
      <c r="L1" s="227"/>
      <c r="M1" s="227"/>
      <c r="N1" s="227"/>
      <c r="O1" s="227"/>
      <c r="P1" s="227"/>
      <c r="Q1" s="227"/>
      <c r="R1" s="227"/>
      <c r="S1" s="227"/>
      <c r="T1" s="227"/>
      <c r="U1" s="227"/>
      <c r="V1" s="227"/>
    </row>
    <row r="2" spans="1:22" ht="32.25" customHeight="1" x14ac:dyDescent="0.35">
      <c r="A2" s="228" t="s">
        <v>148</v>
      </c>
      <c r="B2" s="228"/>
      <c r="C2" s="228"/>
      <c r="D2" s="228"/>
      <c r="E2" s="228"/>
      <c r="F2" s="228"/>
      <c r="G2" s="228"/>
      <c r="H2" s="228"/>
      <c r="I2" s="228"/>
      <c r="J2" s="228"/>
      <c r="K2" s="228"/>
      <c r="L2" s="228"/>
      <c r="M2" s="228"/>
      <c r="N2" s="228"/>
      <c r="O2" s="228"/>
      <c r="P2" s="228"/>
      <c r="Q2" s="228"/>
      <c r="R2" s="228"/>
      <c r="S2" s="228"/>
      <c r="T2" s="228"/>
      <c r="U2" s="228"/>
      <c r="V2" s="228"/>
    </row>
    <row r="3" spans="1:22" ht="83.25" customHeight="1" x14ac:dyDescent="0.35">
      <c r="A3" s="234" t="s">
        <v>104</v>
      </c>
      <c r="B3" s="234"/>
      <c r="C3" s="229" t="s">
        <v>105</v>
      </c>
      <c r="D3" s="229"/>
      <c r="E3" s="229" t="s">
        <v>149</v>
      </c>
      <c r="F3" s="229"/>
      <c r="G3" s="229" t="s">
        <v>168</v>
      </c>
      <c r="H3" s="229"/>
      <c r="I3" s="229" t="s">
        <v>103</v>
      </c>
      <c r="J3" s="229"/>
      <c r="K3" s="114" t="s">
        <v>106</v>
      </c>
      <c r="L3" s="114" t="s">
        <v>150</v>
      </c>
      <c r="M3" s="114" t="s">
        <v>169</v>
      </c>
      <c r="N3" s="114" t="s">
        <v>188</v>
      </c>
      <c r="O3" s="114" t="s">
        <v>219</v>
      </c>
      <c r="P3" s="114" t="s">
        <v>217</v>
      </c>
      <c r="Q3" s="114" t="s">
        <v>216</v>
      </c>
      <c r="R3" s="114" t="s">
        <v>215</v>
      </c>
      <c r="S3" s="114" t="s">
        <v>218</v>
      </c>
      <c r="T3" s="114" t="s">
        <v>214</v>
      </c>
      <c r="U3" s="114" t="s">
        <v>213</v>
      </c>
      <c r="V3" s="114" t="s">
        <v>212</v>
      </c>
    </row>
    <row r="4" spans="1:22" x14ac:dyDescent="0.35">
      <c r="A4" s="230" t="s">
        <v>388</v>
      </c>
      <c r="B4" s="230"/>
      <c r="C4" s="230" t="s">
        <v>378</v>
      </c>
      <c r="D4" s="230"/>
      <c r="E4" s="430" t="s">
        <v>395</v>
      </c>
      <c r="F4" s="431"/>
      <c r="G4" s="430" t="s">
        <v>396</v>
      </c>
      <c r="H4" s="431"/>
      <c r="I4" s="430" t="s">
        <v>396</v>
      </c>
      <c r="J4" s="431"/>
      <c r="K4" s="58" t="s">
        <v>397</v>
      </c>
      <c r="L4" s="58">
        <v>1</v>
      </c>
      <c r="M4" s="58" t="s">
        <v>398</v>
      </c>
      <c r="N4" s="58" t="s">
        <v>393</v>
      </c>
      <c r="O4" s="38">
        <v>2.462E-2</v>
      </c>
      <c r="P4" s="58">
        <v>440</v>
      </c>
      <c r="Q4" s="58">
        <v>418</v>
      </c>
      <c r="R4" s="76">
        <f>P4*O4</f>
        <v>10.832800000000001</v>
      </c>
      <c r="S4" s="79">
        <v>3.0000000000000001E-3</v>
      </c>
      <c r="T4" s="78">
        <f>P4-Q4</f>
        <v>22</v>
      </c>
      <c r="U4" s="78">
        <f>S4*T4</f>
        <v>6.6000000000000003E-2</v>
      </c>
      <c r="V4" s="77">
        <f>R4-U4</f>
        <v>10.7668</v>
      </c>
    </row>
    <row r="5" spans="1:22" x14ac:dyDescent="0.35">
      <c r="A5" s="230" t="s">
        <v>389</v>
      </c>
      <c r="B5" s="230"/>
      <c r="C5" s="230" t="s">
        <v>390</v>
      </c>
      <c r="D5" s="230"/>
      <c r="E5" s="430" t="s">
        <v>395</v>
      </c>
      <c r="F5" s="431"/>
      <c r="G5" s="430" t="s">
        <v>396</v>
      </c>
      <c r="H5" s="431"/>
      <c r="I5" s="430" t="s">
        <v>396</v>
      </c>
      <c r="J5" s="431"/>
      <c r="K5" s="58" t="s">
        <v>397</v>
      </c>
      <c r="L5" s="58">
        <v>1</v>
      </c>
      <c r="M5" s="58" t="s">
        <v>398</v>
      </c>
      <c r="N5" s="58" t="s">
        <v>393</v>
      </c>
      <c r="O5" s="38">
        <v>1.9279999999999999E-2</v>
      </c>
      <c r="P5" s="58">
        <v>235</v>
      </c>
      <c r="Q5" s="58">
        <v>223.25</v>
      </c>
      <c r="R5" s="76">
        <f>P5*O5</f>
        <v>4.5307999999999993</v>
      </c>
      <c r="S5" s="79">
        <v>3.0000000000000001E-3</v>
      </c>
      <c r="T5" s="78">
        <f t="shared" ref="T5" si="0">P5-Q5</f>
        <v>11.75</v>
      </c>
      <c r="U5" s="78">
        <f t="shared" ref="U5" si="1">S5*T5</f>
        <v>3.5250000000000004E-2</v>
      </c>
      <c r="V5" s="77">
        <f t="shared" ref="V5" si="2">R5-U5</f>
        <v>4.4955499999999997</v>
      </c>
    </row>
    <row r="6" spans="1:22" x14ac:dyDescent="0.35">
      <c r="A6" s="213" t="s">
        <v>381</v>
      </c>
      <c r="B6" s="235"/>
      <c r="C6" s="230" t="s">
        <v>394</v>
      </c>
      <c r="D6" s="230"/>
      <c r="E6" s="430" t="s">
        <v>395</v>
      </c>
      <c r="F6" s="431"/>
      <c r="G6" s="430" t="s">
        <v>396</v>
      </c>
      <c r="H6" s="431"/>
      <c r="I6" s="430" t="s">
        <v>396</v>
      </c>
      <c r="J6" s="431"/>
      <c r="K6" s="58" t="s">
        <v>397</v>
      </c>
      <c r="L6" s="58">
        <v>1</v>
      </c>
      <c r="M6" s="58" t="s">
        <v>398</v>
      </c>
      <c r="N6" s="58" t="s">
        <v>393</v>
      </c>
      <c r="O6" s="159">
        <v>3.7999999999999999E-2</v>
      </c>
      <c r="P6" s="58">
        <v>20</v>
      </c>
      <c r="Q6" s="58">
        <v>11.399999999999999</v>
      </c>
      <c r="R6" s="76">
        <f t="shared" ref="R6:R7" si="3">P6*O6</f>
        <v>0.76</v>
      </c>
      <c r="S6" s="79">
        <v>3.0000000000000001E-3</v>
      </c>
      <c r="T6" s="78">
        <f t="shared" ref="T6:T7" si="4">P6-Q6</f>
        <v>8.6000000000000014</v>
      </c>
      <c r="U6" s="78">
        <f t="shared" ref="U6:U7" si="5">S6*T6</f>
        <v>2.5800000000000003E-2</v>
      </c>
      <c r="V6" s="77">
        <f t="shared" ref="V6:V7" si="6">R6-U6</f>
        <v>0.73419999999999996</v>
      </c>
    </row>
    <row r="7" spans="1:22" x14ac:dyDescent="0.35">
      <c r="A7" s="213" t="s">
        <v>382</v>
      </c>
      <c r="B7" s="235"/>
      <c r="C7" s="230" t="s">
        <v>394</v>
      </c>
      <c r="D7" s="230"/>
      <c r="E7" s="430" t="s">
        <v>395</v>
      </c>
      <c r="F7" s="431"/>
      <c r="G7" s="430" t="s">
        <v>396</v>
      </c>
      <c r="H7" s="431"/>
      <c r="I7" s="430" t="s">
        <v>396</v>
      </c>
      <c r="J7" s="431"/>
      <c r="K7" s="58" t="s">
        <v>397</v>
      </c>
      <c r="L7" s="58">
        <v>1</v>
      </c>
      <c r="M7" s="58" t="s">
        <v>398</v>
      </c>
      <c r="N7" s="58" t="s">
        <v>393</v>
      </c>
      <c r="O7" s="159">
        <v>3.7999999999999999E-2</v>
      </c>
      <c r="P7" s="58">
        <v>36</v>
      </c>
      <c r="Q7" s="58">
        <v>24.7</v>
      </c>
      <c r="R7" s="76">
        <f t="shared" si="3"/>
        <v>1.3679999999999999</v>
      </c>
      <c r="S7" s="79">
        <v>3.0000000000000001E-3</v>
      </c>
      <c r="T7" s="78">
        <f t="shared" si="4"/>
        <v>11.3</v>
      </c>
      <c r="U7" s="78">
        <f t="shared" si="5"/>
        <v>3.39E-2</v>
      </c>
      <c r="V7" s="77">
        <f t="shared" si="6"/>
        <v>1.3340999999999998</v>
      </c>
    </row>
    <row r="8" spans="1:22" x14ac:dyDescent="0.35">
      <c r="A8" s="230"/>
      <c r="B8" s="230"/>
      <c r="C8" s="230"/>
      <c r="D8" s="230"/>
      <c r="E8" s="230"/>
      <c r="F8" s="230"/>
      <c r="G8" s="230"/>
      <c r="H8" s="230"/>
      <c r="I8" s="230"/>
      <c r="J8" s="230"/>
      <c r="K8" s="58"/>
      <c r="L8" s="58"/>
      <c r="M8" s="58"/>
      <c r="N8" s="58"/>
      <c r="O8" s="58"/>
      <c r="P8" s="58"/>
      <c r="Q8" s="58"/>
      <c r="R8" s="76">
        <f t="shared" ref="R8" si="7">P8*O8</f>
        <v>0</v>
      </c>
      <c r="S8" s="79">
        <v>3.0000000000000001E-3</v>
      </c>
      <c r="T8" s="78">
        <f t="shared" ref="T8" si="8">P8-Q8</f>
        <v>0</v>
      </c>
      <c r="U8" s="78">
        <f t="shared" ref="U8" si="9">S8*T8</f>
        <v>0</v>
      </c>
      <c r="V8" s="77">
        <f t="shared" ref="V8" si="10">R8-U8</f>
        <v>0</v>
      </c>
    </row>
    <row r="9" spans="1:22" x14ac:dyDescent="0.35">
      <c r="A9" s="232" t="s">
        <v>349</v>
      </c>
      <c r="B9" s="232"/>
      <c r="C9" s="232" t="s">
        <v>349</v>
      </c>
      <c r="D9" s="232"/>
      <c r="E9" s="232" t="s">
        <v>360</v>
      </c>
      <c r="F9" s="232"/>
      <c r="G9" s="232" t="s">
        <v>349</v>
      </c>
      <c r="H9" s="232"/>
      <c r="I9" s="232" t="s">
        <v>349</v>
      </c>
      <c r="J9" s="232"/>
      <c r="K9" s="150" t="s">
        <v>354</v>
      </c>
      <c r="L9" s="150" t="s">
        <v>352</v>
      </c>
      <c r="M9" s="150" t="s">
        <v>361</v>
      </c>
      <c r="N9" s="150" t="s">
        <v>362</v>
      </c>
      <c r="O9" s="150" t="s">
        <v>349</v>
      </c>
      <c r="P9" s="150" t="s">
        <v>349</v>
      </c>
      <c r="Q9" s="150" t="s">
        <v>349</v>
      </c>
      <c r="R9" s="150" t="s">
        <v>349</v>
      </c>
      <c r="S9" s="150" t="s">
        <v>349</v>
      </c>
      <c r="T9" s="150" t="s">
        <v>349</v>
      </c>
      <c r="U9" s="150" t="s">
        <v>349</v>
      </c>
      <c r="V9" s="150" t="s">
        <v>359</v>
      </c>
    </row>
    <row r="10" spans="1:22" x14ac:dyDescent="0.35">
      <c r="A10" s="230" t="s">
        <v>145</v>
      </c>
      <c r="B10" s="230"/>
      <c r="C10" s="230"/>
      <c r="D10" s="230"/>
      <c r="E10" s="230"/>
      <c r="F10" s="230"/>
      <c r="G10" s="230"/>
      <c r="H10" s="230"/>
      <c r="I10" s="230"/>
      <c r="J10" s="230"/>
      <c r="K10" s="58"/>
      <c r="L10" s="58"/>
      <c r="M10" s="58"/>
      <c r="N10" s="58"/>
      <c r="O10" s="58"/>
      <c r="P10" s="58"/>
      <c r="Q10" s="58"/>
      <c r="R10" s="58"/>
      <c r="S10" s="58"/>
      <c r="T10" s="58"/>
      <c r="U10" s="58"/>
      <c r="V10" s="85">
        <f>SUM(V4:V9)</f>
        <v>17.330649999999999</v>
      </c>
    </row>
    <row r="11" spans="1:22" ht="35.25" customHeight="1" x14ac:dyDescent="0.35">
      <c r="A11" s="228" t="s">
        <v>151</v>
      </c>
      <c r="B11" s="228"/>
      <c r="C11" s="228"/>
      <c r="D11" s="228"/>
      <c r="E11" s="228"/>
      <c r="F11" s="228"/>
      <c r="G11" s="228"/>
      <c r="H11" s="228"/>
      <c r="I11" s="228"/>
      <c r="J11" s="228"/>
      <c r="K11" s="228"/>
      <c r="L11" s="228"/>
      <c r="M11" s="228"/>
      <c r="N11" s="228"/>
      <c r="O11" s="228"/>
      <c r="P11" s="228"/>
      <c r="Q11" s="228"/>
      <c r="R11" s="228"/>
      <c r="S11" s="228"/>
      <c r="T11" s="228"/>
      <c r="U11" s="228"/>
      <c r="V11" s="228"/>
    </row>
    <row r="12" spans="1:22" ht="54.75" customHeight="1" x14ac:dyDescent="0.35">
      <c r="A12" s="234" t="s">
        <v>160</v>
      </c>
      <c r="B12" s="234"/>
      <c r="C12" s="229" t="s">
        <v>159</v>
      </c>
      <c r="D12" s="229"/>
      <c r="E12" s="114" t="s">
        <v>158</v>
      </c>
      <c r="F12" s="229" t="s">
        <v>167</v>
      </c>
      <c r="G12" s="229"/>
      <c r="H12" s="229" t="s">
        <v>157</v>
      </c>
      <c r="I12" s="230"/>
      <c r="J12" s="229" t="s">
        <v>156</v>
      </c>
      <c r="K12" s="229"/>
      <c r="L12" s="229" t="s">
        <v>103</v>
      </c>
      <c r="M12" s="229"/>
      <c r="N12" s="229" t="s">
        <v>106</v>
      </c>
      <c r="O12" s="229"/>
      <c r="P12" s="229" t="s">
        <v>155</v>
      </c>
      <c r="Q12" s="229"/>
      <c r="R12" s="114" t="s">
        <v>220</v>
      </c>
      <c r="S12" s="114" t="s">
        <v>221</v>
      </c>
      <c r="T12" s="114" t="s">
        <v>211</v>
      </c>
      <c r="U12" s="114" t="s">
        <v>210</v>
      </c>
      <c r="V12" s="114" t="s">
        <v>209</v>
      </c>
    </row>
    <row r="13" spans="1:22" s="161" customFormat="1" x14ac:dyDescent="0.35">
      <c r="A13" s="231" t="s">
        <v>399</v>
      </c>
      <c r="B13" s="231"/>
      <c r="C13" s="213" t="s">
        <v>391</v>
      </c>
      <c r="D13" s="235"/>
      <c r="E13" s="159" t="s">
        <v>398</v>
      </c>
      <c r="F13" s="231" t="s">
        <v>400</v>
      </c>
      <c r="G13" s="231"/>
      <c r="H13" s="231" t="s">
        <v>400</v>
      </c>
      <c r="I13" s="231"/>
      <c r="J13" s="231"/>
      <c r="K13" s="231"/>
      <c r="L13" s="231" t="s">
        <v>396</v>
      </c>
      <c r="M13" s="231"/>
      <c r="N13" s="231" t="s">
        <v>397</v>
      </c>
      <c r="O13" s="231"/>
      <c r="P13" s="231">
        <v>1</v>
      </c>
      <c r="Q13" s="231"/>
      <c r="R13" s="44">
        <v>15</v>
      </c>
      <c r="S13" s="159" t="s">
        <v>376</v>
      </c>
      <c r="T13" s="160">
        <v>16</v>
      </c>
      <c r="U13" s="160">
        <v>1</v>
      </c>
      <c r="V13" s="160">
        <f>T13*U13</f>
        <v>16</v>
      </c>
    </row>
    <row r="14" spans="1:22" s="161" customFormat="1" x14ac:dyDescent="0.35">
      <c r="A14" s="231" t="s">
        <v>399</v>
      </c>
      <c r="B14" s="231"/>
      <c r="C14" s="213" t="s">
        <v>383</v>
      </c>
      <c r="D14" s="235"/>
      <c r="E14" s="159" t="s">
        <v>398</v>
      </c>
      <c r="F14" s="231" t="s">
        <v>400</v>
      </c>
      <c r="G14" s="231"/>
      <c r="H14" s="231" t="s">
        <v>400</v>
      </c>
      <c r="I14" s="231"/>
      <c r="J14" s="231"/>
      <c r="K14" s="231"/>
      <c r="L14" s="231" t="s">
        <v>396</v>
      </c>
      <c r="M14" s="231"/>
      <c r="N14" s="231" t="s">
        <v>397</v>
      </c>
      <c r="O14" s="231"/>
      <c r="P14" s="231">
        <v>1</v>
      </c>
      <c r="Q14" s="231"/>
      <c r="R14" s="44">
        <v>5</v>
      </c>
      <c r="S14" s="159" t="s">
        <v>376</v>
      </c>
      <c r="T14" s="159">
        <v>0.73499999999999999</v>
      </c>
      <c r="U14" s="160">
        <v>1</v>
      </c>
      <c r="V14" s="160">
        <f t="shared" ref="V14:V18" si="11">T14*U14</f>
        <v>0.73499999999999999</v>
      </c>
    </row>
    <row r="15" spans="1:22" s="161" customFormat="1" x14ac:dyDescent="0.35">
      <c r="A15" s="231" t="s">
        <v>399</v>
      </c>
      <c r="B15" s="231"/>
      <c r="C15" s="213" t="s">
        <v>384</v>
      </c>
      <c r="D15" s="235"/>
      <c r="E15" s="159" t="s">
        <v>398</v>
      </c>
      <c r="F15" s="231" t="s">
        <v>400</v>
      </c>
      <c r="G15" s="231"/>
      <c r="H15" s="231" t="s">
        <v>400</v>
      </c>
      <c r="I15" s="231"/>
      <c r="J15" s="231"/>
      <c r="K15" s="231"/>
      <c r="L15" s="231" t="s">
        <v>396</v>
      </c>
      <c r="M15" s="231"/>
      <c r="N15" s="231" t="s">
        <v>397</v>
      </c>
      <c r="O15" s="231"/>
      <c r="P15" s="231">
        <v>1</v>
      </c>
      <c r="Q15" s="231"/>
      <c r="R15" s="44">
        <v>5</v>
      </c>
      <c r="S15" s="159" t="s">
        <v>376</v>
      </c>
      <c r="T15" s="159">
        <v>0.28000000000000003</v>
      </c>
      <c r="U15" s="160">
        <v>1</v>
      </c>
      <c r="V15" s="160">
        <f t="shared" si="11"/>
        <v>0.28000000000000003</v>
      </c>
    </row>
    <row r="16" spans="1:22" s="161" customFormat="1" x14ac:dyDescent="0.35">
      <c r="A16" s="231" t="s">
        <v>399</v>
      </c>
      <c r="B16" s="231"/>
      <c r="C16" s="213" t="s">
        <v>392</v>
      </c>
      <c r="D16" s="235"/>
      <c r="E16" s="159" t="s">
        <v>398</v>
      </c>
      <c r="F16" s="231" t="s">
        <v>400</v>
      </c>
      <c r="G16" s="231"/>
      <c r="H16" s="231" t="s">
        <v>400</v>
      </c>
      <c r="I16" s="231"/>
      <c r="J16" s="231"/>
      <c r="K16" s="231"/>
      <c r="L16" s="231" t="s">
        <v>396</v>
      </c>
      <c r="M16" s="231"/>
      <c r="N16" s="231" t="s">
        <v>397</v>
      </c>
      <c r="O16" s="231"/>
      <c r="P16" s="231">
        <v>1</v>
      </c>
      <c r="Q16" s="231"/>
      <c r="R16" s="44">
        <v>5</v>
      </c>
      <c r="S16" s="159" t="s">
        <v>376</v>
      </c>
      <c r="T16" s="159">
        <v>0.9</v>
      </c>
      <c r="U16" s="160">
        <v>1</v>
      </c>
      <c r="V16" s="160">
        <f t="shared" si="11"/>
        <v>0.9</v>
      </c>
    </row>
    <row r="17" spans="1:22" s="161" customFormat="1" x14ac:dyDescent="0.35">
      <c r="A17" s="231" t="s">
        <v>399</v>
      </c>
      <c r="B17" s="231"/>
      <c r="C17" s="213" t="s">
        <v>385</v>
      </c>
      <c r="D17" s="235"/>
      <c r="E17" s="159" t="s">
        <v>398</v>
      </c>
      <c r="F17" s="231" t="s">
        <v>400</v>
      </c>
      <c r="G17" s="231"/>
      <c r="H17" s="231" t="s">
        <v>400</v>
      </c>
      <c r="I17" s="231"/>
      <c r="J17" s="231"/>
      <c r="K17" s="231"/>
      <c r="L17" s="231" t="s">
        <v>396</v>
      </c>
      <c r="M17" s="231"/>
      <c r="N17" s="231" t="s">
        <v>397</v>
      </c>
      <c r="O17" s="231"/>
      <c r="P17" s="231">
        <v>1</v>
      </c>
      <c r="Q17" s="231"/>
      <c r="R17" s="44">
        <v>5</v>
      </c>
      <c r="S17" s="159" t="s">
        <v>376</v>
      </c>
      <c r="T17" s="160">
        <v>1</v>
      </c>
      <c r="U17" s="160">
        <v>1</v>
      </c>
      <c r="V17" s="160">
        <f t="shared" si="11"/>
        <v>1</v>
      </c>
    </row>
    <row r="18" spans="1:22" s="161" customFormat="1" x14ac:dyDescent="0.35">
      <c r="A18" s="231"/>
      <c r="B18" s="231"/>
      <c r="C18" s="162"/>
      <c r="D18" s="163"/>
      <c r="E18" s="159"/>
      <c r="F18" s="231"/>
      <c r="G18" s="231"/>
      <c r="H18" s="231"/>
      <c r="I18" s="231"/>
      <c r="J18" s="231"/>
      <c r="K18" s="231"/>
      <c r="L18" s="231"/>
      <c r="M18" s="231"/>
      <c r="N18" s="231"/>
      <c r="O18" s="231"/>
      <c r="P18" s="231"/>
      <c r="Q18" s="231"/>
      <c r="R18" s="44"/>
      <c r="S18" s="159"/>
      <c r="T18" s="160"/>
      <c r="U18" s="160"/>
      <c r="V18" s="160">
        <f t="shared" si="11"/>
        <v>0</v>
      </c>
    </row>
    <row r="19" spans="1:22" x14ac:dyDescent="0.35">
      <c r="A19" s="232" t="s">
        <v>349</v>
      </c>
      <c r="B19" s="232"/>
      <c r="C19" s="232" t="s">
        <v>349</v>
      </c>
      <c r="D19" s="232"/>
      <c r="E19" s="150" t="s">
        <v>353</v>
      </c>
      <c r="F19" s="232" t="s">
        <v>349</v>
      </c>
      <c r="G19" s="232"/>
      <c r="H19" s="232" t="s">
        <v>350</v>
      </c>
      <c r="I19" s="232"/>
      <c r="J19" s="232" t="s">
        <v>350</v>
      </c>
      <c r="K19" s="232"/>
      <c r="L19" s="232" t="s">
        <v>349</v>
      </c>
      <c r="M19" s="232"/>
      <c r="N19" s="232" t="s">
        <v>355</v>
      </c>
      <c r="O19" s="232"/>
      <c r="P19" s="232" t="s">
        <v>351</v>
      </c>
      <c r="Q19" s="232"/>
      <c r="R19" s="150" t="s">
        <v>349</v>
      </c>
      <c r="S19" s="150" t="s">
        <v>349</v>
      </c>
      <c r="T19" s="150" t="s">
        <v>349</v>
      </c>
      <c r="U19" s="150" t="s">
        <v>349</v>
      </c>
      <c r="V19" s="150" t="s">
        <v>356</v>
      </c>
    </row>
    <row r="20" spans="1:22" ht="27" customHeight="1" x14ac:dyDescent="0.35">
      <c r="A20" s="230" t="s">
        <v>145</v>
      </c>
      <c r="B20" s="230"/>
      <c r="C20" s="230"/>
      <c r="D20" s="230"/>
      <c r="E20" s="58"/>
      <c r="F20" s="230"/>
      <c r="G20" s="230"/>
      <c r="H20" s="230"/>
      <c r="I20" s="230"/>
      <c r="J20" s="230"/>
      <c r="K20" s="230"/>
      <c r="L20" s="230"/>
      <c r="M20" s="230"/>
      <c r="N20" s="230"/>
      <c r="O20" s="230"/>
      <c r="P20" s="230"/>
      <c r="Q20" s="230"/>
      <c r="R20" s="58"/>
      <c r="S20" s="58"/>
      <c r="T20" s="58"/>
      <c r="U20" s="58"/>
      <c r="V20" s="84">
        <f>SUM(V13:V19)</f>
        <v>18.914999999999999</v>
      </c>
    </row>
    <row r="21" spans="1:22" ht="36" customHeight="1" x14ac:dyDescent="0.35">
      <c r="A21" s="233" t="s">
        <v>152</v>
      </c>
      <c r="B21" s="233"/>
      <c r="C21" s="233"/>
      <c r="D21" s="233"/>
      <c r="E21" s="233"/>
      <c r="F21" s="233"/>
      <c r="G21" s="233"/>
      <c r="H21" s="233"/>
      <c r="I21" s="233"/>
      <c r="J21" s="233"/>
      <c r="K21" s="233"/>
      <c r="L21" s="233"/>
      <c r="M21" s="233"/>
      <c r="N21" s="233"/>
      <c r="O21" s="233"/>
      <c r="P21" s="233"/>
      <c r="Q21" s="233"/>
      <c r="R21" s="233"/>
      <c r="S21" s="233"/>
      <c r="T21" s="233"/>
      <c r="U21" s="233"/>
      <c r="V21" s="233"/>
    </row>
    <row r="22" spans="1:22" ht="148.5" x14ac:dyDescent="0.35">
      <c r="A22" s="39" t="s">
        <v>104</v>
      </c>
      <c r="B22" s="39" t="s">
        <v>107</v>
      </c>
      <c r="C22" s="114" t="s">
        <v>146</v>
      </c>
      <c r="D22" s="114" t="s">
        <v>153</v>
      </c>
      <c r="E22" s="114" t="s">
        <v>191</v>
      </c>
      <c r="F22" s="114" t="s">
        <v>195</v>
      </c>
      <c r="G22" s="114" t="s">
        <v>194</v>
      </c>
      <c r="H22" s="114" t="s">
        <v>193</v>
      </c>
      <c r="I22" s="114" t="s">
        <v>208</v>
      </c>
      <c r="J22" s="114" t="s">
        <v>257</v>
      </c>
      <c r="K22" s="114" t="s">
        <v>261</v>
      </c>
      <c r="L22" s="114" t="s">
        <v>207</v>
      </c>
      <c r="M22" s="114" t="s">
        <v>206</v>
      </c>
      <c r="N22" s="114" t="s">
        <v>205</v>
      </c>
      <c r="O22" s="114" t="s">
        <v>204</v>
      </c>
      <c r="P22" s="114" t="s">
        <v>203</v>
      </c>
      <c r="Q22" s="114" t="s">
        <v>201</v>
      </c>
      <c r="R22" s="114" t="s">
        <v>202</v>
      </c>
      <c r="S22" s="114" t="s">
        <v>200</v>
      </c>
      <c r="T22" s="114" t="s">
        <v>199</v>
      </c>
      <c r="U22" s="114" t="s">
        <v>189</v>
      </c>
      <c r="V22" s="114" t="s">
        <v>190</v>
      </c>
    </row>
    <row r="23" spans="1:22" x14ac:dyDescent="0.35">
      <c r="A23" s="99" t="s">
        <v>401</v>
      </c>
      <c r="B23" s="99" t="s">
        <v>403</v>
      </c>
      <c r="C23" s="99" t="s">
        <v>411</v>
      </c>
      <c r="D23" s="99" t="s">
        <v>410</v>
      </c>
      <c r="E23" s="99">
        <v>135000</v>
      </c>
      <c r="F23" s="99">
        <v>60</v>
      </c>
      <c r="G23" s="99">
        <v>2</v>
      </c>
      <c r="H23" s="81">
        <f>3600/F23*G23</f>
        <v>120</v>
      </c>
      <c r="I23" s="100"/>
      <c r="J23" s="101">
        <v>1</v>
      </c>
      <c r="K23" s="113">
        <f>J23*M23</f>
        <v>0.13</v>
      </c>
      <c r="L23" s="102">
        <v>30</v>
      </c>
      <c r="M23" s="100">
        <v>0.13</v>
      </c>
      <c r="N23" s="100">
        <v>0.14000000000000001</v>
      </c>
      <c r="O23" s="102">
        <v>25.333333333333332</v>
      </c>
      <c r="P23" s="102">
        <v>15.95</v>
      </c>
      <c r="Q23" s="80">
        <f>L23/H23</f>
        <v>0.25</v>
      </c>
      <c r="R23" s="80">
        <f>Q23*M23</f>
        <v>3.2500000000000001E-2</v>
      </c>
      <c r="S23" s="80">
        <f>(Q23+R23)*N23</f>
        <v>3.9550000000000002E-2</v>
      </c>
      <c r="T23" s="80">
        <f>O23/H23</f>
        <v>0.21111111111111111</v>
      </c>
      <c r="U23" s="80">
        <f>P23/H23</f>
        <v>0.13291666666666666</v>
      </c>
      <c r="V23" s="82">
        <f>Q23+R23+S23+T23+U23</f>
        <v>0.66607777777777777</v>
      </c>
    </row>
    <row r="24" spans="1:22" x14ac:dyDescent="0.35">
      <c r="A24" s="99" t="s">
        <v>402</v>
      </c>
      <c r="B24" s="99" t="s">
        <v>403</v>
      </c>
      <c r="C24" s="99" t="s">
        <v>411</v>
      </c>
      <c r="D24" s="99" t="s">
        <v>410</v>
      </c>
      <c r="E24" s="99">
        <v>135000</v>
      </c>
      <c r="F24" s="99">
        <v>60</v>
      </c>
      <c r="G24" s="99">
        <v>2</v>
      </c>
      <c r="H24" s="81">
        <f t="shared" ref="H24:H27" si="12">3600/F24*G24</f>
        <v>120</v>
      </c>
      <c r="I24" s="100"/>
      <c r="J24" s="101">
        <v>1</v>
      </c>
      <c r="K24" s="113">
        <f t="shared" ref="K24:K27" si="13">J24*M24</f>
        <v>0.13</v>
      </c>
      <c r="L24" s="102">
        <v>30</v>
      </c>
      <c r="M24" s="100">
        <v>0.13</v>
      </c>
      <c r="N24" s="100">
        <v>0.14000000000000001</v>
      </c>
      <c r="O24" s="102">
        <v>25.333333333333332</v>
      </c>
      <c r="P24" s="102">
        <v>15.95</v>
      </c>
      <c r="Q24" s="80">
        <f t="shared" ref="Q24:Q27" si="14">L24/H24</f>
        <v>0.25</v>
      </c>
      <c r="R24" s="80">
        <f t="shared" ref="R24:R27" si="15">Q24*M24</f>
        <v>3.2500000000000001E-2</v>
      </c>
      <c r="S24" s="80">
        <f>(Q24+R24)*N24</f>
        <v>3.9550000000000002E-2</v>
      </c>
      <c r="T24" s="80">
        <f t="shared" ref="T24:T26" si="16">O24/H24</f>
        <v>0.21111111111111111</v>
      </c>
      <c r="U24" s="80">
        <f t="shared" ref="U24:U26" si="17">P24/H24</f>
        <v>0.13291666666666666</v>
      </c>
      <c r="V24" s="82">
        <f t="shared" ref="V24:V26" si="18">Q24+R24+S24+T24+U24</f>
        <v>0.66607777777777777</v>
      </c>
    </row>
    <row r="25" spans="1:22" x14ac:dyDescent="0.35">
      <c r="A25" s="99" t="s">
        <v>381</v>
      </c>
      <c r="B25" s="99" t="s">
        <v>403</v>
      </c>
      <c r="C25" s="99" t="s">
        <v>411</v>
      </c>
      <c r="D25" s="99" t="s">
        <v>412</v>
      </c>
      <c r="E25" s="99">
        <v>135000</v>
      </c>
      <c r="F25" s="99">
        <v>60</v>
      </c>
      <c r="G25" s="99">
        <v>2</v>
      </c>
      <c r="H25" s="81">
        <f t="shared" si="12"/>
        <v>120</v>
      </c>
      <c r="I25" s="100"/>
      <c r="J25" s="101">
        <v>1</v>
      </c>
      <c r="K25" s="113">
        <f t="shared" si="13"/>
        <v>0.13</v>
      </c>
      <c r="L25" s="102">
        <v>30</v>
      </c>
      <c r="M25" s="100">
        <v>0.13</v>
      </c>
      <c r="N25" s="100">
        <v>0.14000000000000001</v>
      </c>
      <c r="O25" s="102">
        <v>25.333333333333332</v>
      </c>
      <c r="P25" s="102">
        <v>15.95</v>
      </c>
      <c r="Q25" s="80">
        <f t="shared" si="14"/>
        <v>0.25</v>
      </c>
      <c r="R25" s="80">
        <f t="shared" si="15"/>
        <v>3.2500000000000001E-2</v>
      </c>
      <c r="S25" s="80">
        <f t="shared" ref="S25:S27" si="19">(Q25+R25)*N25</f>
        <v>3.9550000000000002E-2</v>
      </c>
      <c r="T25" s="80">
        <f t="shared" si="16"/>
        <v>0.21111111111111111</v>
      </c>
      <c r="U25" s="80">
        <f t="shared" si="17"/>
        <v>0.13291666666666666</v>
      </c>
      <c r="V25" s="82">
        <f t="shared" si="18"/>
        <v>0.66607777777777777</v>
      </c>
    </row>
    <row r="26" spans="1:22" x14ac:dyDescent="0.35">
      <c r="A26" s="99" t="s">
        <v>382</v>
      </c>
      <c r="B26" s="99" t="s">
        <v>403</v>
      </c>
      <c r="C26" s="99" t="s">
        <v>411</v>
      </c>
      <c r="D26" s="99" t="s">
        <v>412</v>
      </c>
      <c r="E26" s="99">
        <v>135000</v>
      </c>
      <c r="F26" s="99">
        <v>60</v>
      </c>
      <c r="G26" s="99">
        <v>2</v>
      </c>
      <c r="H26" s="81">
        <f t="shared" si="12"/>
        <v>120</v>
      </c>
      <c r="I26" s="100"/>
      <c r="J26" s="101">
        <v>1</v>
      </c>
      <c r="K26" s="113">
        <f t="shared" si="13"/>
        <v>0.13</v>
      </c>
      <c r="L26" s="102">
        <v>30</v>
      </c>
      <c r="M26" s="100">
        <v>0.13</v>
      </c>
      <c r="N26" s="100">
        <v>0.14000000000000001</v>
      </c>
      <c r="O26" s="102">
        <v>25.333333333333332</v>
      </c>
      <c r="P26" s="102">
        <v>15.95</v>
      </c>
      <c r="Q26" s="80">
        <f t="shared" si="14"/>
        <v>0.25</v>
      </c>
      <c r="R26" s="80">
        <f t="shared" si="15"/>
        <v>3.2500000000000001E-2</v>
      </c>
      <c r="S26" s="80">
        <f t="shared" si="19"/>
        <v>3.9550000000000002E-2</v>
      </c>
      <c r="T26" s="80">
        <f t="shared" si="16"/>
        <v>0.21111111111111111</v>
      </c>
      <c r="U26" s="80">
        <f t="shared" si="17"/>
        <v>0.13291666666666666</v>
      </c>
      <c r="V26" s="82">
        <f t="shared" si="18"/>
        <v>0.66607777777777777</v>
      </c>
    </row>
    <row r="27" spans="1:22" x14ac:dyDescent="0.35">
      <c r="A27" s="99" t="s">
        <v>406</v>
      </c>
      <c r="B27" s="99" t="s">
        <v>407</v>
      </c>
      <c r="C27" s="99" t="s">
        <v>408</v>
      </c>
      <c r="D27" s="99" t="s">
        <v>409</v>
      </c>
      <c r="E27" s="99">
        <v>40000</v>
      </c>
      <c r="F27" s="99">
        <v>120</v>
      </c>
      <c r="G27" s="99">
        <v>6</v>
      </c>
      <c r="H27" s="81">
        <f t="shared" si="12"/>
        <v>180</v>
      </c>
      <c r="I27" s="100"/>
      <c r="J27" s="99">
        <v>4</v>
      </c>
      <c r="K27" s="113">
        <f t="shared" si="13"/>
        <v>0.52</v>
      </c>
      <c r="L27" s="102">
        <v>120</v>
      </c>
      <c r="M27" s="100">
        <v>0.13</v>
      </c>
      <c r="N27" s="100">
        <v>0.14000000000000001</v>
      </c>
      <c r="O27" s="102">
        <v>25.333333333333332</v>
      </c>
      <c r="P27" s="102">
        <v>15.95</v>
      </c>
      <c r="Q27" s="80">
        <f t="shared" si="14"/>
        <v>0.66666666666666663</v>
      </c>
      <c r="R27" s="80">
        <f t="shared" si="15"/>
        <v>8.666666666666667E-2</v>
      </c>
      <c r="S27" s="80">
        <f t="shared" si="19"/>
        <v>0.10546666666666667</v>
      </c>
      <c r="T27" s="80">
        <f t="shared" ref="T27" si="20">O27/H27</f>
        <v>0.14074074074074072</v>
      </c>
      <c r="U27" s="80">
        <f t="shared" ref="U27" si="21">P27/H27</f>
        <v>8.8611111111111113E-2</v>
      </c>
      <c r="V27" s="82">
        <f t="shared" ref="V27" si="22">Q27+R27+S27+T27+U27</f>
        <v>1.0881518518518518</v>
      </c>
    </row>
    <row r="28" spans="1:22" ht="33" x14ac:dyDescent="0.35">
      <c r="A28" s="149" t="s">
        <v>357</v>
      </c>
      <c r="B28" s="149" t="s">
        <v>357</v>
      </c>
      <c r="C28" s="149" t="s">
        <v>357</v>
      </c>
      <c r="D28" s="149" t="s">
        <v>357</v>
      </c>
      <c r="E28" s="149" t="s">
        <v>357</v>
      </c>
      <c r="F28" s="149" t="s">
        <v>357</v>
      </c>
      <c r="G28" s="149" t="s">
        <v>357</v>
      </c>
      <c r="H28" s="149" t="s">
        <v>356</v>
      </c>
      <c r="I28" s="149" t="s">
        <v>357</v>
      </c>
      <c r="J28" s="149" t="s">
        <v>357</v>
      </c>
      <c r="K28" s="149" t="s">
        <v>358</v>
      </c>
      <c r="L28" s="149" t="s">
        <v>349</v>
      </c>
      <c r="M28" s="149" t="s">
        <v>349</v>
      </c>
      <c r="N28" s="149" t="s">
        <v>349</v>
      </c>
      <c r="O28" s="149" t="s">
        <v>349</v>
      </c>
      <c r="P28" s="149" t="s">
        <v>349</v>
      </c>
      <c r="Q28" s="149" t="s">
        <v>356</v>
      </c>
      <c r="R28" s="149" t="s">
        <v>356</v>
      </c>
      <c r="S28" s="149" t="s">
        <v>356</v>
      </c>
      <c r="T28" s="149" t="s">
        <v>356</v>
      </c>
      <c r="U28" s="149" t="s">
        <v>356</v>
      </c>
      <c r="V28" s="149" t="s">
        <v>356</v>
      </c>
    </row>
    <row r="29" spans="1:22" ht="24" customHeight="1" x14ac:dyDescent="0.35">
      <c r="A29" s="62" t="s">
        <v>145</v>
      </c>
      <c r="B29" s="62"/>
      <c r="C29" s="63"/>
      <c r="D29" s="38"/>
      <c r="E29" s="38"/>
      <c r="F29" s="38"/>
      <c r="G29" s="38"/>
      <c r="H29" s="38"/>
      <c r="I29" s="38"/>
      <c r="J29" s="38"/>
      <c r="K29" s="38"/>
      <c r="L29" s="38"/>
      <c r="M29" s="38"/>
      <c r="N29" s="38"/>
      <c r="O29" s="38"/>
      <c r="P29" s="38"/>
      <c r="Q29" s="83">
        <f>SUM(Q23:Q28)</f>
        <v>1.6666666666666665</v>
      </c>
      <c r="R29" s="83">
        <f>SUM(R23:R28)</f>
        <v>0.21666666666666667</v>
      </c>
      <c r="S29" s="83">
        <f>SUM(S23:S28)</f>
        <v>0.26366666666666666</v>
      </c>
      <c r="T29" s="83">
        <f>SUM(T23:T28)</f>
        <v>0.98518518518518516</v>
      </c>
      <c r="U29" s="83">
        <f>SUM(U23:U28)</f>
        <v>0.62027777777777771</v>
      </c>
      <c r="V29" s="83">
        <f>SUM(V23:V28)</f>
        <v>3.7524629629629631</v>
      </c>
    </row>
    <row r="30" spans="1:22" ht="33.75" customHeight="1" x14ac:dyDescent="0.35">
      <c r="A30" s="228" t="s">
        <v>249</v>
      </c>
      <c r="B30" s="228"/>
      <c r="C30" s="228"/>
      <c r="D30" s="228"/>
      <c r="E30" s="228"/>
      <c r="F30" s="228"/>
      <c r="G30" s="228"/>
      <c r="H30" s="228"/>
      <c r="I30" s="228"/>
      <c r="J30" s="228"/>
      <c r="K30" s="228"/>
      <c r="L30" s="228"/>
      <c r="M30" s="228"/>
      <c r="N30" s="228"/>
      <c r="O30" s="228"/>
      <c r="P30" s="228"/>
      <c r="Q30" s="228"/>
      <c r="R30" s="228"/>
      <c r="S30" s="228"/>
      <c r="T30" s="228"/>
      <c r="U30" s="228"/>
      <c r="V30" s="228"/>
    </row>
    <row r="31" spans="1:22" ht="33" x14ac:dyDescent="0.35">
      <c r="A31" s="229" t="s">
        <v>154</v>
      </c>
      <c r="B31" s="230"/>
      <c r="C31" s="230"/>
      <c r="D31" s="114" t="s">
        <v>196</v>
      </c>
      <c r="E31" s="114" t="s">
        <v>198</v>
      </c>
      <c r="F31" s="69"/>
      <c r="G31" s="69"/>
      <c r="H31" s="69"/>
      <c r="I31" s="69"/>
      <c r="J31" s="69"/>
      <c r="K31" s="69"/>
      <c r="L31" s="69"/>
      <c r="M31" s="69"/>
      <c r="N31" s="69"/>
      <c r="O31" s="69"/>
      <c r="P31" s="69"/>
      <c r="Q31" s="69"/>
      <c r="R31" s="69"/>
      <c r="S31" s="69"/>
      <c r="T31" s="69"/>
      <c r="U31" s="69"/>
      <c r="V31" s="70"/>
    </row>
    <row r="32" spans="1:22" ht="35.25" customHeight="1" x14ac:dyDescent="0.35">
      <c r="A32" s="229" t="s">
        <v>197</v>
      </c>
      <c r="B32" s="229"/>
      <c r="C32" s="229"/>
      <c r="D32" s="151">
        <v>0.14000000000000001</v>
      </c>
      <c r="E32" s="86">
        <f>(V10+V20+V29)*D32</f>
        <v>5.5997358148148155</v>
      </c>
      <c r="F32" s="71"/>
      <c r="G32" s="71"/>
      <c r="H32" s="71"/>
      <c r="I32" s="71"/>
      <c r="J32" s="71"/>
      <c r="K32" s="72"/>
      <c r="L32" s="72"/>
      <c r="M32" s="72"/>
      <c r="N32" s="72"/>
      <c r="O32" s="72"/>
      <c r="P32" s="72"/>
      <c r="Q32" s="72"/>
      <c r="R32" s="72"/>
      <c r="S32" s="72"/>
      <c r="T32" s="72"/>
      <c r="U32" s="72"/>
      <c r="V32" s="73"/>
    </row>
    <row r="33" spans="1:22" ht="35.25" customHeight="1" x14ac:dyDescent="0.35">
      <c r="A33" s="229" t="s">
        <v>248</v>
      </c>
      <c r="B33" s="229"/>
      <c r="C33" s="229"/>
      <c r="D33" s="151">
        <v>0.08</v>
      </c>
      <c r="E33" s="86">
        <f>($V$10+$V$20+$V$29)*D33</f>
        <v>3.1998490370370369</v>
      </c>
      <c r="F33" s="64"/>
      <c r="G33" s="64"/>
      <c r="H33" s="64"/>
      <c r="I33" s="64"/>
      <c r="J33" s="64"/>
      <c r="K33" s="74"/>
      <c r="L33" s="74"/>
      <c r="M33" s="74"/>
      <c r="N33" s="74"/>
      <c r="O33" s="74"/>
      <c r="P33" s="74"/>
      <c r="Q33" s="74"/>
      <c r="R33" s="74"/>
      <c r="S33" s="74"/>
      <c r="T33" s="74"/>
      <c r="U33" s="74"/>
      <c r="V33" s="75"/>
    </row>
  </sheetData>
  <mergeCells count="119">
    <mergeCell ref="L18:M18"/>
    <mergeCell ref="N18:O18"/>
    <mergeCell ref="P18:Q18"/>
    <mergeCell ref="P15:Q15"/>
    <mergeCell ref="A14:B14"/>
    <mergeCell ref="C14:D14"/>
    <mergeCell ref="F14:G14"/>
    <mergeCell ref="H14:I14"/>
    <mergeCell ref="J14:K14"/>
    <mergeCell ref="L14:M14"/>
    <mergeCell ref="N14:O14"/>
    <mergeCell ref="P14:Q14"/>
    <mergeCell ref="A15:B15"/>
    <mergeCell ref="C15:D15"/>
    <mergeCell ref="F15:G15"/>
    <mergeCell ref="H15:I15"/>
    <mergeCell ref="J15:K15"/>
    <mergeCell ref="L15:M15"/>
    <mergeCell ref="N15:O15"/>
    <mergeCell ref="P16:Q16"/>
    <mergeCell ref="G4:H4"/>
    <mergeCell ref="I4:J4"/>
    <mergeCell ref="J20:K20"/>
    <mergeCell ref="J17:K17"/>
    <mergeCell ref="H12:I12"/>
    <mergeCell ref="H13:I13"/>
    <mergeCell ref="H19:I19"/>
    <mergeCell ref="H17:I17"/>
    <mergeCell ref="J19:K19"/>
    <mergeCell ref="F19:G19"/>
    <mergeCell ref="E8:F8"/>
    <mergeCell ref="G8:H8"/>
    <mergeCell ref="I8:J8"/>
    <mergeCell ref="E10:F10"/>
    <mergeCell ref="F16:G16"/>
    <mergeCell ref="H16:I16"/>
    <mergeCell ref="J16:K16"/>
    <mergeCell ref="E7:F7"/>
    <mergeCell ref="G7:H7"/>
    <mergeCell ref="A3:B3"/>
    <mergeCell ref="A4:B4"/>
    <mergeCell ref="A5:B5"/>
    <mergeCell ref="A9:B9"/>
    <mergeCell ref="A17:B17"/>
    <mergeCell ref="C12:D12"/>
    <mergeCell ref="C13:D13"/>
    <mergeCell ref="C17:D17"/>
    <mergeCell ref="A12:B12"/>
    <mergeCell ref="A13:B13"/>
    <mergeCell ref="A8:B8"/>
    <mergeCell ref="C8:D8"/>
    <mergeCell ref="A10:B10"/>
    <mergeCell ref="A16:B16"/>
    <mergeCell ref="C16:D16"/>
    <mergeCell ref="N19:O19"/>
    <mergeCell ref="F13:G13"/>
    <mergeCell ref="F12:G12"/>
    <mergeCell ref="N12:O12"/>
    <mergeCell ref="L12:M12"/>
    <mergeCell ref="J12:K12"/>
    <mergeCell ref="J13:K13"/>
    <mergeCell ref="A33:C33"/>
    <mergeCell ref="A20:B20"/>
    <mergeCell ref="C20:D20"/>
    <mergeCell ref="H20:I20"/>
    <mergeCell ref="C19:D19"/>
    <mergeCell ref="L16:M16"/>
    <mergeCell ref="N16:O16"/>
    <mergeCell ref="A18:B18"/>
    <mergeCell ref="F18:G18"/>
    <mergeCell ref="H18:I18"/>
    <mergeCell ref="J18:K18"/>
    <mergeCell ref="A2:V2"/>
    <mergeCell ref="A21:V21"/>
    <mergeCell ref="A11:V11"/>
    <mergeCell ref="C10:D10"/>
    <mergeCell ref="G10:H10"/>
    <mergeCell ref="I10:J10"/>
    <mergeCell ref="E9:F9"/>
    <mergeCell ref="I9:J9"/>
    <mergeCell ref="C5:D5"/>
    <mergeCell ref="G5:H5"/>
    <mergeCell ref="I5:J5"/>
    <mergeCell ref="P13:Q13"/>
    <mergeCell ref="L17:M17"/>
    <mergeCell ref="L20:M20"/>
    <mergeCell ref="E4:F4"/>
    <mergeCell ref="E5:F5"/>
    <mergeCell ref="A19:B19"/>
    <mergeCell ref="N13:O13"/>
    <mergeCell ref="L13:M13"/>
    <mergeCell ref="L19:M19"/>
    <mergeCell ref="C9:D9"/>
    <mergeCell ref="G6:H6"/>
    <mergeCell ref="I6:J6"/>
    <mergeCell ref="I7:J7"/>
    <mergeCell ref="A1:V1"/>
    <mergeCell ref="A30:V30"/>
    <mergeCell ref="A31:C31"/>
    <mergeCell ref="A32:C32"/>
    <mergeCell ref="F20:G20"/>
    <mergeCell ref="N20:O20"/>
    <mergeCell ref="P20:Q20"/>
    <mergeCell ref="F17:G17"/>
    <mergeCell ref="N17:O17"/>
    <mergeCell ref="P17:Q17"/>
    <mergeCell ref="P19:Q19"/>
    <mergeCell ref="P12:Q12"/>
    <mergeCell ref="C3:D3"/>
    <mergeCell ref="E3:F3"/>
    <mergeCell ref="C4:D4"/>
    <mergeCell ref="G3:H3"/>
    <mergeCell ref="I3:J3"/>
    <mergeCell ref="G9:H9"/>
    <mergeCell ref="A6:B6"/>
    <mergeCell ref="C6:D6"/>
    <mergeCell ref="E6:F6"/>
    <mergeCell ref="A7:B7"/>
    <mergeCell ref="C7:D7"/>
  </mergeCells>
  <phoneticPr fontId="3" type="noConversion"/>
  <printOptions horizontalCentered="1"/>
  <pageMargins left="0.19685039370078741" right="0.19685039370078741" top="0.19685039370078741" bottom="0.19685039370078741" header="0.31496062992125984" footer="0.31496062992125984"/>
  <pageSetup paperSize="9" scale="52"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20"/>
  <sheetViews>
    <sheetView showGridLines="0" view="pageBreakPreview" zoomScale="91" zoomScaleNormal="100" zoomScaleSheetLayoutView="91" workbookViewId="0">
      <selection activeCell="E16" sqref="E16"/>
    </sheetView>
  </sheetViews>
  <sheetFormatPr defaultRowHeight="14.25" x14ac:dyDescent="0.15"/>
  <cols>
    <col min="1" max="1" width="12.5" customWidth="1"/>
    <col min="2" max="2" width="12.5" style="15" customWidth="1"/>
    <col min="3" max="6" width="12.5" customWidth="1"/>
    <col min="7" max="7" width="17.125" customWidth="1"/>
    <col min="8" max="8" width="12.5" customWidth="1"/>
    <col min="9" max="9" width="15.125" customWidth="1"/>
    <col min="10" max="10" width="16.125" customWidth="1"/>
    <col min="171" max="171" width="12.625" customWidth="1"/>
    <col min="172" max="172" width="6.625" customWidth="1"/>
    <col min="173" max="173" width="18.625" customWidth="1"/>
    <col min="174" max="174" width="15.625" customWidth="1"/>
    <col min="175" max="175" width="10.625" customWidth="1"/>
    <col min="176" max="176" width="12.625" customWidth="1"/>
    <col min="177" max="177" width="14.125" customWidth="1"/>
    <col min="178" max="179" width="12.625" customWidth="1"/>
    <col min="180" max="180" width="13.75" customWidth="1"/>
    <col min="427" max="427" width="12.625" customWidth="1"/>
    <col min="428" max="428" width="6.625" customWidth="1"/>
    <col min="429" max="429" width="18.625" customWidth="1"/>
    <col min="430" max="430" width="15.625" customWidth="1"/>
    <col min="431" max="431" width="10.625" customWidth="1"/>
    <col min="432" max="432" width="12.625" customWidth="1"/>
    <col min="433" max="433" width="14.125" customWidth="1"/>
    <col min="434" max="435" width="12.625" customWidth="1"/>
    <col min="436" max="436" width="13.75" customWidth="1"/>
    <col min="683" max="683" width="12.625" customWidth="1"/>
    <col min="684" max="684" width="6.625" customWidth="1"/>
    <col min="685" max="685" width="18.625" customWidth="1"/>
    <col min="686" max="686" width="15.625" customWidth="1"/>
    <col min="687" max="687" width="10.625" customWidth="1"/>
    <col min="688" max="688" width="12.625" customWidth="1"/>
    <col min="689" max="689" width="14.125" customWidth="1"/>
    <col min="690" max="691" width="12.625" customWidth="1"/>
    <col min="692" max="692" width="13.75" customWidth="1"/>
    <col min="939" max="939" width="12.625" customWidth="1"/>
    <col min="940" max="940" width="6.625" customWidth="1"/>
    <col min="941" max="941" width="18.625" customWidth="1"/>
    <col min="942" max="942" width="15.625" customWidth="1"/>
    <col min="943" max="943" width="10.625" customWidth="1"/>
    <col min="944" max="944" width="12.625" customWidth="1"/>
    <col min="945" max="945" width="14.125" customWidth="1"/>
    <col min="946" max="947" width="12.625" customWidth="1"/>
    <col min="948" max="948" width="13.75" customWidth="1"/>
    <col min="1195" max="1195" width="12.625" customWidth="1"/>
    <col min="1196" max="1196" width="6.625" customWidth="1"/>
    <col min="1197" max="1197" width="18.625" customWidth="1"/>
    <col min="1198" max="1198" width="15.625" customWidth="1"/>
    <col min="1199" max="1199" width="10.625" customWidth="1"/>
    <col min="1200" max="1200" width="12.625" customWidth="1"/>
    <col min="1201" max="1201" width="14.125" customWidth="1"/>
    <col min="1202" max="1203" width="12.625" customWidth="1"/>
    <col min="1204" max="1204" width="13.75" customWidth="1"/>
    <col min="1451" max="1451" width="12.625" customWidth="1"/>
    <col min="1452" max="1452" width="6.625" customWidth="1"/>
    <col min="1453" max="1453" width="18.625" customWidth="1"/>
    <col min="1454" max="1454" width="15.625" customWidth="1"/>
    <col min="1455" max="1455" width="10.625" customWidth="1"/>
    <col min="1456" max="1456" width="12.625" customWidth="1"/>
    <col min="1457" max="1457" width="14.125" customWidth="1"/>
    <col min="1458" max="1459" width="12.625" customWidth="1"/>
    <col min="1460" max="1460" width="13.75" customWidth="1"/>
    <col min="1707" max="1707" width="12.625" customWidth="1"/>
    <col min="1708" max="1708" width="6.625" customWidth="1"/>
    <col min="1709" max="1709" width="18.625" customWidth="1"/>
    <col min="1710" max="1710" width="15.625" customWidth="1"/>
    <col min="1711" max="1711" width="10.625" customWidth="1"/>
    <col min="1712" max="1712" width="12.625" customWidth="1"/>
    <col min="1713" max="1713" width="14.125" customWidth="1"/>
    <col min="1714" max="1715" width="12.625" customWidth="1"/>
    <col min="1716" max="1716" width="13.75" customWidth="1"/>
    <col min="1963" max="1963" width="12.625" customWidth="1"/>
    <col min="1964" max="1964" width="6.625" customWidth="1"/>
    <col min="1965" max="1965" width="18.625" customWidth="1"/>
    <col min="1966" max="1966" width="15.625" customWidth="1"/>
    <col min="1967" max="1967" width="10.625" customWidth="1"/>
    <col min="1968" max="1968" width="12.625" customWidth="1"/>
    <col min="1969" max="1969" width="14.125" customWidth="1"/>
    <col min="1970" max="1971" width="12.625" customWidth="1"/>
    <col min="1972" max="1972" width="13.75" customWidth="1"/>
    <col min="2219" max="2219" width="12.625" customWidth="1"/>
    <col min="2220" max="2220" width="6.625" customWidth="1"/>
    <col min="2221" max="2221" width="18.625" customWidth="1"/>
    <col min="2222" max="2222" width="15.625" customWidth="1"/>
    <col min="2223" max="2223" width="10.625" customWidth="1"/>
    <col min="2224" max="2224" width="12.625" customWidth="1"/>
    <col min="2225" max="2225" width="14.125" customWidth="1"/>
    <col min="2226" max="2227" width="12.625" customWidth="1"/>
    <col min="2228" max="2228" width="13.75" customWidth="1"/>
    <col min="2475" max="2475" width="12.625" customWidth="1"/>
    <col min="2476" max="2476" width="6.625" customWidth="1"/>
    <col min="2477" max="2477" width="18.625" customWidth="1"/>
    <col min="2478" max="2478" width="15.625" customWidth="1"/>
    <col min="2479" max="2479" width="10.625" customWidth="1"/>
    <col min="2480" max="2480" width="12.625" customWidth="1"/>
    <col min="2481" max="2481" width="14.125" customWidth="1"/>
    <col min="2482" max="2483" width="12.625" customWidth="1"/>
    <col min="2484" max="2484" width="13.75" customWidth="1"/>
    <col min="2731" max="2731" width="12.625" customWidth="1"/>
    <col min="2732" max="2732" width="6.625" customWidth="1"/>
    <col min="2733" max="2733" width="18.625" customWidth="1"/>
    <col min="2734" max="2734" width="15.625" customWidth="1"/>
    <col min="2735" max="2735" width="10.625" customWidth="1"/>
    <col min="2736" max="2736" width="12.625" customWidth="1"/>
    <col min="2737" max="2737" width="14.125" customWidth="1"/>
    <col min="2738" max="2739" width="12.625" customWidth="1"/>
    <col min="2740" max="2740" width="13.75" customWidth="1"/>
    <col min="2987" max="2987" width="12.625" customWidth="1"/>
    <col min="2988" max="2988" width="6.625" customWidth="1"/>
    <col min="2989" max="2989" width="18.625" customWidth="1"/>
    <col min="2990" max="2990" width="15.625" customWidth="1"/>
    <col min="2991" max="2991" width="10.625" customWidth="1"/>
    <col min="2992" max="2992" width="12.625" customWidth="1"/>
    <col min="2993" max="2993" width="14.125" customWidth="1"/>
    <col min="2994" max="2995" width="12.625" customWidth="1"/>
    <col min="2996" max="2996" width="13.75" customWidth="1"/>
    <col min="3243" max="3243" width="12.625" customWidth="1"/>
    <col min="3244" max="3244" width="6.625" customWidth="1"/>
    <col min="3245" max="3245" width="18.625" customWidth="1"/>
    <col min="3246" max="3246" width="15.625" customWidth="1"/>
    <col min="3247" max="3247" width="10.625" customWidth="1"/>
    <col min="3248" max="3248" width="12.625" customWidth="1"/>
    <col min="3249" max="3249" width="14.125" customWidth="1"/>
    <col min="3250" max="3251" width="12.625" customWidth="1"/>
    <col min="3252" max="3252" width="13.75" customWidth="1"/>
    <col min="3499" max="3499" width="12.625" customWidth="1"/>
    <col min="3500" max="3500" width="6.625" customWidth="1"/>
    <col min="3501" max="3501" width="18.625" customWidth="1"/>
    <col min="3502" max="3502" width="15.625" customWidth="1"/>
    <col min="3503" max="3503" width="10.625" customWidth="1"/>
    <col min="3504" max="3504" width="12.625" customWidth="1"/>
    <col min="3505" max="3505" width="14.125" customWidth="1"/>
    <col min="3506" max="3507" width="12.625" customWidth="1"/>
    <col min="3508" max="3508" width="13.75" customWidth="1"/>
    <col min="3755" max="3755" width="12.625" customWidth="1"/>
    <col min="3756" max="3756" width="6.625" customWidth="1"/>
    <col min="3757" max="3757" width="18.625" customWidth="1"/>
    <col min="3758" max="3758" width="15.625" customWidth="1"/>
    <col min="3759" max="3759" width="10.625" customWidth="1"/>
    <col min="3760" max="3760" width="12.625" customWidth="1"/>
    <col min="3761" max="3761" width="14.125" customWidth="1"/>
    <col min="3762" max="3763" width="12.625" customWidth="1"/>
    <col min="3764" max="3764" width="13.75" customWidth="1"/>
    <col min="4011" max="4011" width="12.625" customWidth="1"/>
    <col min="4012" max="4012" width="6.625" customWidth="1"/>
    <col min="4013" max="4013" width="18.625" customWidth="1"/>
    <col min="4014" max="4014" width="15.625" customWidth="1"/>
    <col min="4015" max="4015" width="10.625" customWidth="1"/>
    <col min="4016" max="4016" width="12.625" customWidth="1"/>
    <col min="4017" max="4017" width="14.125" customWidth="1"/>
    <col min="4018" max="4019" width="12.625" customWidth="1"/>
    <col min="4020" max="4020" width="13.75" customWidth="1"/>
    <col min="4267" max="4267" width="12.625" customWidth="1"/>
    <col min="4268" max="4268" width="6.625" customWidth="1"/>
    <col min="4269" max="4269" width="18.625" customWidth="1"/>
    <col min="4270" max="4270" width="15.625" customWidth="1"/>
    <col min="4271" max="4271" width="10.625" customWidth="1"/>
    <col min="4272" max="4272" width="12.625" customWidth="1"/>
    <col min="4273" max="4273" width="14.125" customWidth="1"/>
    <col min="4274" max="4275" width="12.625" customWidth="1"/>
    <col min="4276" max="4276" width="13.75" customWidth="1"/>
    <col min="4523" max="4523" width="12.625" customWidth="1"/>
    <col min="4524" max="4524" width="6.625" customWidth="1"/>
    <col min="4525" max="4525" width="18.625" customWidth="1"/>
    <col min="4526" max="4526" width="15.625" customWidth="1"/>
    <col min="4527" max="4527" width="10.625" customWidth="1"/>
    <col min="4528" max="4528" width="12.625" customWidth="1"/>
    <col min="4529" max="4529" width="14.125" customWidth="1"/>
    <col min="4530" max="4531" width="12.625" customWidth="1"/>
    <col min="4532" max="4532" width="13.75" customWidth="1"/>
    <col min="4779" max="4779" width="12.625" customWidth="1"/>
    <col min="4780" max="4780" width="6.625" customWidth="1"/>
    <col min="4781" max="4781" width="18.625" customWidth="1"/>
    <col min="4782" max="4782" width="15.625" customWidth="1"/>
    <col min="4783" max="4783" width="10.625" customWidth="1"/>
    <col min="4784" max="4784" width="12.625" customWidth="1"/>
    <col min="4785" max="4785" width="14.125" customWidth="1"/>
    <col min="4786" max="4787" width="12.625" customWidth="1"/>
    <col min="4788" max="4788" width="13.75" customWidth="1"/>
    <col min="5035" max="5035" width="12.625" customWidth="1"/>
    <col min="5036" max="5036" width="6.625" customWidth="1"/>
    <col min="5037" max="5037" width="18.625" customWidth="1"/>
    <col min="5038" max="5038" width="15.625" customWidth="1"/>
    <col min="5039" max="5039" width="10.625" customWidth="1"/>
    <col min="5040" max="5040" width="12.625" customWidth="1"/>
    <col min="5041" max="5041" width="14.125" customWidth="1"/>
    <col min="5042" max="5043" width="12.625" customWidth="1"/>
    <col min="5044" max="5044" width="13.75" customWidth="1"/>
    <col min="5291" max="5291" width="12.625" customWidth="1"/>
    <col min="5292" max="5292" width="6.625" customWidth="1"/>
    <col min="5293" max="5293" width="18.625" customWidth="1"/>
    <col min="5294" max="5294" width="15.625" customWidth="1"/>
    <col min="5295" max="5295" width="10.625" customWidth="1"/>
    <col min="5296" max="5296" width="12.625" customWidth="1"/>
    <col min="5297" max="5297" width="14.125" customWidth="1"/>
    <col min="5298" max="5299" width="12.625" customWidth="1"/>
    <col min="5300" max="5300" width="13.75" customWidth="1"/>
    <col min="5547" max="5547" width="12.625" customWidth="1"/>
    <col min="5548" max="5548" width="6.625" customWidth="1"/>
    <col min="5549" max="5549" width="18.625" customWidth="1"/>
    <col min="5550" max="5550" width="15.625" customWidth="1"/>
    <col min="5551" max="5551" width="10.625" customWidth="1"/>
    <col min="5552" max="5552" width="12.625" customWidth="1"/>
    <col min="5553" max="5553" width="14.125" customWidth="1"/>
    <col min="5554" max="5555" width="12.625" customWidth="1"/>
    <col min="5556" max="5556" width="13.75" customWidth="1"/>
    <col min="5803" max="5803" width="12.625" customWidth="1"/>
    <col min="5804" max="5804" width="6.625" customWidth="1"/>
    <col min="5805" max="5805" width="18.625" customWidth="1"/>
    <col min="5806" max="5806" width="15.625" customWidth="1"/>
    <col min="5807" max="5807" width="10.625" customWidth="1"/>
    <col min="5808" max="5808" width="12.625" customWidth="1"/>
    <col min="5809" max="5809" width="14.125" customWidth="1"/>
    <col min="5810" max="5811" width="12.625" customWidth="1"/>
    <col min="5812" max="5812" width="13.75" customWidth="1"/>
    <col min="6059" max="6059" width="12.625" customWidth="1"/>
    <col min="6060" max="6060" width="6.625" customWidth="1"/>
    <col min="6061" max="6061" width="18.625" customWidth="1"/>
    <col min="6062" max="6062" width="15.625" customWidth="1"/>
    <col min="6063" max="6063" width="10.625" customWidth="1"/>
    <col min="6064" max="6064" width="12.625" customWidth="1"/>
    <col min="6065" max="6065" width="14.125" customWidth="1"/>
    <col min="6066" max="6067" width="12.625" customWidth="1"/>
    <col min="6068" max="6068" width="13.75" customWidth="1"/>
    <col min="6315" max="6315" width="12.625" customWidth="1"/>
    <col min="6316" max="6316" width="6.625" customWidth="1"/>
    <col min="6317" max="6317" width="18.625" customWidth="1"/>
    <col min="6318" max="6318" width="15.625" customWidth="1"/>
    <col min="6319" max="6319" width="10.625" customWidth="1"/>
    <col min="6320" max="6320" width="12.625" customWidth="1"/>
    <col min="6321" max="6321" width="14.125" customWidth="1"/>
    <col min="6322" max="6323" width="12.625" customWidth="1"/>
    <col min="6324" max="6324" width="13.75" customWidth="1"/>
    <col min="6571" max="6571" width="12.625" customWidth="1"/>
    <col min="6572" max="6572" width="6.625" customWidth="1"/>
    <col min="6573" max="6573" width="18.625" customWidth="1"/>
    <col min="6574" max="6574" width="15.625" customWidth="1"/>
    <col min="6575" max="6575" width="10.625" customWidth="1"/>
    <col min="6576" max="6576" width="12.625" customWidth="1"/>
    <col min="6577" max="6577" width="14.125" customWidth="1"/>
    <col min="6578" max="6579" width="12.625" customWidth="1"/>
    <col min="6580" max="6580" width="13.75" customWidth="1"/>
    <col min="6827" max="6827" width="12.625" customWidth="1"/>
    <col min="6828" max="6828" width="6.625" customWidth="1"/>
    <col min="6829" max="6829" width="18.625" customWidth="1"/>
    <col min="6830" max="6830" width="15.625" customWidth="1"/>
    <col min="6831" max="6831" width="10.625" customWidth="1"/>
    <col min="6832" max="6832" width="12.625" customWidth="1"/>
    <col min="6833" max="6833" width="14.125" customWidth="1"/>
    <col min="6834" max="6835" width="12.625" customWidth="1"/>
    <col min="6836" max="6836" width="13.75" customWidth="1"/>
    <col min="7083" max="7083" width="12.625" customWidth="1"/>
    <col min="7084" max="7084" width="6.625" customWidth="1"/>
    <col min="7085" max="7085" width="18.625" customWidth="1"/>
    <col min="7086" max="7086" width="15.625" customWidth="1"/>
    <col min="7087" max="7087" width="10.625" customWidth="1"/>
    <col min="7088" max="7088" width="12.625" customWidth="1"/>
    <col min="7089" max="7089" width="14.125" customWidth="1"/>
    <col min="7090" max="7091" width="12.625" customWidth="1"/>
    <col min="7092" max="7092" width="13.75" customWidth="1"/>
    <col min="7339" max="7339" width="12.625" customWidth="1"/>
    <col min="7340" max="7340" width="6.625" customWidth="1"/>
    <col min="7341" max="7341" width="18.625" customWidth="1"/>
    <col min="7342" max="7342" width="15.625" customWidth="1"/>
    <col min="7343" max="7343" width="10.625" customWidth="1"/>
    <col min="7344" max="7344" width="12.625" customWidth="1"/>
    <col min="7345" max="7345" width="14.125" customWidth="1"/>
    <col min="7346" max="7347" width="12.625" customWidth="1"/>
    <col min="7348" max="7348" width="13.75" customWidth="1"/>
    <col min="7595" max="7595" width="12.625" customWidth="1"/>
    <col min="7596" max="7596" width="6.625" customWidth="1"/>
    <col min="7597" max="7597" width="18.625" customWidth="1"/>
    <col min="7598" max="7598" width="15.625" customWidth="1"/>
    <col min="7599" max="7599" width="10.625" customWidth="1"/>
    <col min="7600" max="7600" width="12.625" customWidth="1"/>
    <col min="7601" max="7601" width="14.125" customWidth="1"/>
    <col min="7602" max="7603" width="12.625" customWidth="1"/>
    <col min="7604" max="7604" width="13.75" customWidth="1"/>
    <col min="7851" max="7851" width="12.625" customWidth="1"/>
    <col min="7852" max="7852" width="6.625" customWidth="1"/>
    <col min="7853" max="7853" width="18.625" customWidth="1"/>
    <col min="7854" max="7854" width="15.625" customWidth="1"/>
    <col min="7855" max="7855" width="10.625" customWidth="1"/>
    <col min="7856" max="7856" width="12.625" customWidth="1"/>
    <col min="7857" max="7857" width="14.125" customWidth="1"/>
    <col min="7858" max="7859" width="12.625" customWidth="1"/>
    <col min="7860" max="7860" width="13.75" customWidth="1"/>
    <col min="8107" max="8107" width="12.625" customWidth="1"/>
    <col min="8108" max="8108" width="6.625" customWidth="1"/>
    <col min="8109" max="8109" width="18.625" customWidth="1"/>
    <col min="8110" max="8110" width="15.625" customWidth="1"/>
    <col min="8111" max="8111" width="10.625" customWidth="1"/>
    <col min="8112" max="8112" width="12.625" customWidth="1"/>
    <col min="8113" max="8113" width="14.125" customWidth="1"/>
    <col min="8114" max="8115" width="12.625" customWidth="1"/>
    <col min="8116" max="8116" width="13.75" customWidth="1"/>
    <col min="8363" max="8363" width="12.625" customWidth="1"/>
    <col min="8364" max="8364" width="6.625" customWidth="1"/>
    <col min="8365" max="8365" width="18.625" customWidth="1"/>
    <col min="8366" max="8366" width="15.625" customWidth="1"/>
    <col min="8367" max="8367" width="10.625" customWidth="1"/>
    <col min="8368" max="8368" width="12.625" customWidth="1"/>
    <col min="8369" max="8369" width="14.125" customWidth="1"/>
    <col min="8370" max="8371" width="12.625" customWidth="1"/>
    <col min="8372" max="8372" width="13.75" customWidth="1"/>
    <col min="8619" max="8619" width="12.625" customWidth="1"/>
    <col min="8620" max="8620" width="6.625" customWidth="1"/>
    <col min="8621" max="8621" width="18.625" customWidth="1"/>
    <col min="8622" max="8622" width="15.625" customWidth="1"/>
    <col min="8623" max="8623" width="10.625" customWidth="1"/>
    <col min="8624" max="8624" width="12.625" customWidth="1"/>
    <col min="8625" max="8625" width="14.125" customWidth="1"/>
    <col min="8626" max="8627" width="12.625" customWidth="1"/>
    <col min="8628" max="8628" width="13.75" customWidth="1"/>
    <col min="8875" max="8875" width="12.625" customWidth="1"/>
    <col min="8876" max="8876" width="6.625" customWidth="1"/>
    <col min="8877" max="8877" width="18.625" customWidth="1"/>
    <col min="8878" max="8878" width="15.625" customWidth="1"/>
    <col min="8879" max="8879" width="10.625" customWidth="1"/>
    <col min="8880" max="8880" width="12.625" customWidth="1"/>
    <col min="8881" max="8881" width="14.125" customWidth="1"/>
    <col min="8882" max="8883" width="12.625" customWidth="1"/>
    <col min="8884" max="8884" width="13.75" customWidth="1"/>
    <col min="9131" max="9131" width="12.625" customWidth="1"/>
    <col min="9132" max="9132" width="6.625" customWidth="1"/>
    <col min="9133" max="9133" width="18.625" customWidth="1"/>
    <col min="9134" max="9134" width="15.625" customWidth="1"/>
    <col min="9135" max="9135" width="10.625" customWidth="1"/>
    <col min="9136" max="9136" width="12.625" customWidth="1"/>
    <col min="9137" max="9137" width="14.125" customWidth="1"/>
    <col min="9138" max="9139" width="12.625" customWidth="1"/>
    <col min="9140" max="9140" width="13.75" customWidth="1"/>
    <col min="9387" max="9387" width="12.625" customWidth="1"/>
    <col min="9388" max="9388" width="6.625" customWidth="1"/>
    <col min="9389" max="9389" width="18.625" customWidth="1"/>
    <col min="9390" max="9390" width="15.625" customWidth="1"/>
    <col min="9391" max="9391" width="10.625" customWidth="1"/>
    <col min="9392" max="9392" width="12.625" customWidth="1"/>
    <col min="9393" max="9393" width="14.125" customWidth="1"/>
    <col min="9394" max="9395" width="12.625" customWidth="1"/>
    <col min="9396" max="9396" width="13.75" customWidth="1"/>
    <col min="9643" max="9643" width="12.625" customWidth="1"/>
    <col min="9644" max="9644" width="6.625" customWidth="1"/>
    <col min="9645" max="9645" width="18.625" customWidth="1"/>
    <col min="9646" max="9646" width="15.625" customWidth="1"/>
    <col min="9647" max="9647" width="10.625" customWidth="1"/>
    <col min="9648" max="9648" width="12.625" customWidth="1"/>
    <col min="9649" max="9649" width="14.125" customWidth="1"/>
    <col min="9650" max="9651" width="12.625" customWidth="1"/>
    <col min="9652" max="9652" width="13.75" customWidth="1"/>
    <col min="9899" max="9899" width="12.625" customWidth="1"/>
    <col min="9900" max="9900" width="6.625" customWidth="1"/>
    <col min="9901" max="9901" width="18.625" customWidth="1"/>
    <col min="9902" max="9902" width="15.625" customWidth="1"/>
    <col min="9903" max="9903" width="10.625" customWidth="1"/>
    <col min="9904" max="9904" width="12.625" customWidth="1"/>
    <col min="9905" max="9905" width="14.125" customWidth="1"/>
    <col min="9906" max="9907" width="12.625" customWidth="1"/>
    <col min="9908" max="9908" width="13.75" customWidth="1"/>
    <col min="10155" max="10155" width="12.625" customWidth="1"/>
    <col min="10156" max="10156" width="6.625" customWidth="1"/>
    <col min="10157" max="10157" width="18.625" customWidth="1"/>
    <col min="10158" max="10158" width="15.625" customWidth="1"/>
    <col min="10159" max="10159" width="10.625" customWidth="1"/>
    <col min="10160" max="10160" width="12.625" customWidth="1"/>
    <col min="10161" max="10161" width="14.125" customWidth="1"/>
    <col min="10162" max="10163" width="12.625" customWidth="1"/>
    <col min="10164" max="10164" width="13.75" customWidth="1"/>
    <col min="10411" max="10411" width="12.625" customWidth="1"/>
    <col min="10412" max="10412" width="6.625" customWidth="1"/>
    <col min="10413" max="10413" width="18.625" customWidth="1"/>
    <col min="10414" max="10414" width="15.625" customWidth="1"/>
    <col min="10415" max="10415" width="10.625" customWidth="1"/>
    <col min="10416" max="10416" width="12.625" customWidth="1"/>
    <col min="10417" max="10417" width="14.125" customWidth="1"/>
    <col min="10418" max="10419" width="12.625" customWidth="1"/>
    <col min="10420" max="10420" width="13.75" customWidth="1"/>
    <col min="10667" max="10667" width="12.625" customWidth="1"/>
    <col min="10668" max="10668" width="6.625" customWidth="1"/>
    <col min="10669" max="10669" width="18.625" customWidth="1"/>
    <col min="10670" max="10670" width="15.625" customWidth="1"/>
    <col min="10671" max="10671" width="10.625" customWidth="1"/>
    <col min="10672" max="10672" width="12.625" customWidth="1"/>
    <col min="10673" max="10673" width="14.125" customWidth="1"/>
    <col min="10674" max="10675" width="12.625" customWidth="1"/>
    <col min="10676" max="10676" width="13.75" customWidth="1"/>
    <col min="10923" max="10923" width="12.625" customWidth="1"/>
    <col min="10924" max="10924" width="6.625" customWidth="1"/>
    <col min="10925" max="10925" width="18.625" customWidth="1"/>
    <col min="10926" max="10926" width="15.625" customWidth="1"/>
    <col min="10927" max="10927" width="10.625" customWidth="1"/>
    <col min="10928" max="10928" width="12.625" customWidth="1"/>
    <col min="10929" max="10929" width="14.125" customWidth="1"/>
    <col min="10930" max="10931" width="12.625" customWidth="1"/>
    <col min="10932" max="10932" width="13.75" customWidth="1"/>
    <col min="11179" max="11179" width="12.625" customWidth="1"/>
    <col min="11180" max="11180" width="6.625" customWidth="1"/>
    <col min="11181" max="11181" width="18.625" customWidth="1"/>
    <col min="11182" max="11182" width="15.625" customWidth="1"/>
    <col min="11183" max="11183" width="10.625" customWidth="1"/>
    <col min="11184" max="11184" width="12.625" customWidth="1"/>
    <col min="11185" max="11185" width="14.125" customWidth="1"/>
    <col min="11186" max="11187" width="12.625" customWidth="1"/>
    <col min="11188" max="11188" width="13.75" customWidth="1"/>
    <col min="11435" max="11435" width="12.625" customWidth="1"/>
    <col min="11436" max="11436" width="6.625" customWidth="1"/>
    <col min="11437" max="11437" width="18.625" customWidth="1"/>
    <col min="11438" max="11438" width="15.625" customWidth="1"/>
    <col min="11439" max="11439" width="10.625" customWidth="1"/>
    <col min="11440" max="11440" width="12.625" customWidth="1"/>
    <col min="11441" max="11441" width="14.125" customWidth="1"/>
    <col min="11442" max="11443" width="12.625" customWidth="1"/>
    <col min="11444" max="11444" width="13.75" customWidth="1"/>
    <col min="11691" max="11691" width="12.625" customWidth="1"/>
    <col min="11692" max="11692" width="6.625" customWidth="1"/>
    <col min="11693" max="11693" width="18.625" customWidth="1"/>
    <col min="11694" max="11694" width="15.625" customWidth="1"/>
    <col min="11695" max="11695" width="10.625" customWidth="1"/>
    <col min="11696" max="11696" width="12.625" customWidth="1"/>
    <col min="11697" max="11697" width="14.125" customWidth="1"/>
    <col min="11698" max="11699" width="12.625" customWidth="1"/>
    <col min="11700" max="11700" width="13.75" customWidth="1"/>
    <col min="11947" max="11947" width="12.625" customWidth="1"/>
    <col min="11948" max="11948" width="6.625" customWidth="1"/>
    <col min="11949" max="11949" width="18.625" customWidth="1"/>
    <col min="11950" max="11950" width="15.625" customWidth="1"/>
    <col min="11951" max="11951" width="10.625" customWidth="1"/>
    <col min="11952" max="11952" width="12.625" customWidth="1"/>
    <col min="11953" max="11953" width="14.125" customWidth="1"/>
    <col min="11954" max="11955" width="12.625" customWidth="1"/>
    <col min="11956" max="11956" width="13.75" customWidth="1"/>
    <col min="12203" max="12203" width="12.625" customWidth="1"/>
    <col min="12204" max="12204" width="6.625" customWidth="1"/>
    <col min="12205" max="12205" width="18.625" customWidth="1"/>
    <col min="12206" max="12206" width="15.625" customWidth="1"/>
    <col min="12207" max="12207" width="10.625" customWidth="1"/>
    <col min="12208" max="12208" width="12.625" customWidth="1"/>
    <col min="12209" max="12209" width="14.125" customWidth="1"/>
    <col min="12210" max="12211" width="12.625" customWidth="1"/>
    <col min="12212" max="12212" width="13.75" customWidth="1"/>
    <col min="12459" max="12459" width="12.625" customWidth="1"/>
    <col min="12460" max="12460" width="6.625" customWidth="1"/>
    <col min="12461" max="12461" width="18.625" customWidth="1"/>
    <col min="12462" max="12462" width="15.625" customWidth="1"/>
    <col min="12463" max="12463" width="10.625" customWidth="1"/>
    <col min="12464" max="12464" width="12.625" customWidth="1"/>
    <col min="12465" max="12465" width="14.125" customWidth="1"/>
    <col min="12466" max="12467" width="12.625" customWidth="1"/>
    <col min="12468" max="12468" width="13.75" customWidth="1"/>
    <col min="12715" max="12715" width="12.625" customWidth="1"/>
    <col min="12716" max="12716" width="6.625" customWidth="1"/>
    <col min="12717" max="12717" width="18.625" customWidth="1"/>
    <col min="12718" max="12718" width="15.625" customWidth="1"/>
    <col min="12719" max="12719" width="10.625" customWidth="1"/>
    <col min="12720" max="12720" width="12.625" customWidth="1"/>
    <col min="12721" max="12721" width="14.125" customWidth="1"/>
    <col min="12722" max="12723" width="12.625" customWidth="1"/>
    <col min="12724" max="12724" width="13.75" customWidth="1"/>
    <col min="12971" max="12971" width="12.625" customWidth="1"/>
    <col min="12972" max="12972" width="6.625" customWidth="1"/>
    <col min="12973" max="12973" width="18.625" customWidth="1"/>
    <col min="12974" max="12974" width="15.625" customWidth="1"/>
    <col min="12975" max="12975" width="10.625" customWidth="1"/>
    <col min="12976" max="12976" width="12.625" customWidth="1"/>
    <col min="12977" max="12977" width="14.125" customWidth="1"/>
    <col min="12978" max="12979" width="12.625" customWidth="1"/>
    <col min="12980" max="12980" width="13.75" customWidth="1"/>
    <col min="13227" max="13227" width="12.625" customWidth="1"/>
    <col min="13228" max="13228" width="6.625" customWidth="1"/>
    <col min="13229" max="13229" width="18.625" customWidth="1"/>
    <col min="13230" max="13230" width="15.625" customWidth="1"/>
    <col min="13231" max="13231" width="10.625" customWidth="1"/>
    <col min="13232" max="13232" width="12.625" customWidth="1"/>
    <col min="13233" max="13233" width="14.125" customWidth="1"/>
    <col min="13234" max="13235" width="12.625" customWidth="1"/>
    <col min="13236" max="13236" width="13.75" customWidth="1"/>
    <col min="13483" max="13483" width="12.625" customWidth="1"/>
    <col min="13484" max="13484" width="6.625" customWidth="1"/>
    <col min="13485" max="13485" width="18.625" customWidth="1"/>
    <col min="13486" max="13486" width="15.625" customWidth="1"/>
    <col min="13487" max="13487" width="10.625" customWidth="1"/>
    <col min="13488" max="13488" width="12.625" customWidth="1"/>
    <col min="13489" max="13489" width="14.125" customWidth="1"/>
    <col min="13490" max="13491" width="12.625" customWidth="1"/>
    <col min="13492" max="13492" width="13.75" customWidth="1"/>
    <col min="13739" max="13739" width="12.625" customWidth="1"/>
    <col min="13740" max="13740" width="6.625" customWidth="1"/>
    <col min="13741" max="13741" width="18.625" customWidth="1"/>
    <col min="13742" max="13742" width="15.625" customWidth="1"/>
    <col min="13743" max="13743" width="10.625" customWidth="1"/>
    <col min="13744" max="13744" width="12.625" customWidth="1"/>
    <col min="13745" max="13745" width="14.125" customWidth="1"/>
    <col min="13746" max="13747" width="12.625" customWidth="1"/>
    <col min="13748" max="13748" width="13.75" customWidth="1"/>
    <col min="13995" max="13995" width="12.625" customWidth="1"/>
    <col min="13996" max="13996" width="6.625" customWidth="1"/>
    <col min="13997" max="13997" width="18.625" customWidth="1"/>
    <col min="13998" max="13998" width="15.625" customWidth="1"/>
    <col min="13999" max="13999" width="10.625" customWidth="1"/>
    <col min="14000" max="14000" width="12.625" customWidth="1"/>
    <col min="14001" max="14001" width="14.125" customWidth="1"/>
    <col min="14002" max="14003" width="12.625" customWidth="1"/>
    <col min="14004" max="14004" width="13.75" customWidth="1"/>
    <col min="14251" max="14251" width="12.625" customWidth="1"/>
    <col min="14252" max="14252" width="6.625" customWidth="1"/>
    <col min="14253" max="14253" width="18.625" customWidth="1"/>
    <col min="14254" max="14254" width="15.625" customWidth="1"/>
    <col min="14255" max="14255" width="10.625" customWidth="1"/>
    <col min="14256" max="14256" width="12.625" customWidth="1"/>
    <col min="14257" max="14257" width="14.125" customWidth="1"/>
    <col min="14258" max="14259" width="12.625" customWidth="1"/>
    <col min="14260" max="14260" width="13.75" customWidth="1"/>
    <col min="14507" max="14507" width="12.625" customWidth="1"/>
    <col min="14508" max="14508" width="6.625" customWidth="1"/>
    <col min="14509" max="14509" width="18.625" customWidth="1"/>
    <col min="14510" max="14510" width="15.625" customWidth="1"/>
    <col min="14511" max="14511" width="10.625" customWidth="1"/>
    <col min="14512" max="14512" width="12.625" customWidth="1"/>
    <col min="14513" max="14513" width="14.125" customWidth="1"/>
    <col min="14514" max="14515" width="12.625" customWidth="1"/>
    <col min="14516" max="14516" width="13.75" customWidth="1"/>
    <col min="14763" max="14763" width="12.625" customWidth="1"/>
    <col min="14764" max="14764" width="6.625" customWidth="1"/>
    <col min="14765" max="14765" width="18.625" customWidth="1"/>
    <col min="14766" max="14766" width="15.625" customWidth="1"/>
    <col min="14767" max="14767" width="10.625" customWidth="1"/>
    <col min="14768" max="14768" width="12.625" customWidth="1"/>
    <col min="14769" max="14769" width="14.125" customWidth="1"/>
    <col min="14770" max="14771" width="12.625" customWidth="1"/>
    <col min="14772" max="14772" width="13.75" customWidth="1"/>
    <col min="15019" max="15019" width="12.625" customWidth="1"/>
    <col min="15020" max="15020" width="6.625" customWidth="1"/>
    <col min="15021" max="15021" width="18.625" customWidth="1"/>
    <col min="15022" max="15022" width="15.625" customWidth="1"/>
    <col min="15023" max="15023" width="10.625" customWidth="1"/>
    <col min="15024" max="15024" width="12.625" customWidth="1"/>
    <col min="15025" max="15025" width="14.125" customWidth="1"/>
    <col min="15026" max="15027" width="12.625" customWidth="1"/>
    <col min="15028" max="15028" width="13.75" customWidth="1"/>
    <col min="15275" max="15275" width="12.625" customWidth="1"/>
    <col min="15276" max="15276" width="6.625" customWidth="1"/>
    <col min="15277" max="15277" width="18.625" customWidth="1"/>
    <col min="15278" max="15278" width="15.625" customWidth="1"/>
    <col min="15279" max="15279" width="10.625" customWidth="1"/>
    <col min="15280" max="15280" width="12.625" customWidth="1"/>
    <col min="15281" max="15281" width="14.125" customWidth="1"/>
    <col min="15282" max="15283" width="12.625" customWidth="1"/>
    <col min="15284" max="15284" width="13.75" customWidth="1"/>
    <col min="15531" max="15531" width="12.625" customWidth="1"/>
    <col min="15532" max="15532" width="6.625" customWidth="1"/>
    <col min="15533" max="15533" width="18.625" customWidth="1"/>
    <col min="15534" max="15534" width="15.625" customWidth="1"/>
    <col min="15535" max="15535" width="10.625" customWidth="1"/>
    <col min="15536" max="15536" width="12.625" customWidth="1"/>
    <col min="15537" max="15537" width="14.125" customWidth="1"/>
    <col min="15538" max="15539" width="12.625" customWidth="1"/>
    <col min="15540" max="15540" width="13.75" customWidth="1"/>
    <col min="15787" max="15787" width="12.625" customWidth="1"/>
    <col min="15788" max="15788" width="6.625" customWidth="1"/>
    <col min="15789" max="15789" width="18.625" customWidth="1"/>
    <col min="15790" max="15790" width="15.625" customWidth="1"/>
    <col min="15791" max="15791" width="10.625" customWidth="1"/>
    <col min="15792" max="15792" width="12.625" customWidth="1"/>
    <col min="15793" max="15793" width="14.125" customWidth="1"/>
    <col min="15794" max="15795" width="12.625" customWidth="1"/>
    <col min="15796" max="15796" width="13.75" customWidth="1"/>
    <col min="16043" max="16043" width="12.625" customWidth="1"/>
    <col min="16044" max="16044" width="6.625" customWidth="1"/>
    <col min="16045" max="16045" width="18.625" customWidth="1"/>
    <col min="16046" max="16046" width="15.625" customWidth="1"/>
    <col min="16047" max="16047" width="10.625" customWidth="1"/>
    <col min="16048" max="16048" width="12.625" customWidth="1"/>
    <col min="16049" max="16049" width="14.125" customWidth="1"/>
    <col min="16050" max="16051" width="12.625" customWidth="1"/>
    <col min="16052" max="16052" width="13.75" customWidth="1"/>
  </cols>
  <sheetData>
    <row r="1" spans="1:10" s="4" customFormat="1" ht="12.75" customHeight="1" x14ac:dyDescent="0.3">
      <c r="A1" s="237" t="s">
        <v>368</v>
      </c>
      <c r="B1" s="237"/>
      <c r="C1" s="237"/>
      <c r="D1" s="237"/>
      <c r="E1" s="237"/>
      <c r="F1" s="237"/>
      <c r="G1" s="237"/>
      <c r="H1" s="237"/>
      <c r="I1" s="237"/>
      <c r="J1" s="237"/>
    </row>
    <row r="2" spans="1:10" s="4" customFormat="1" ht="12.75" customHeight="1" x14ac:dyDescent="0.3">
      <c r="A2" s="237"/>
      <c r="B2" s="237"/>
      <c r="C2" s="237"/>
      <c r="D2" s="237"/>
      <c r="E2" s="237"/>
      <c r="F2" s="237"/>
      <c r="G2" s="237"/>
      <c r="H2" s="237"/>
      <c r="I2" s="237"/>
      <c r="J2" s="237"/>
    </row>
    <row r="3" spans="1:10" s="4" customFormat="1" ht="33" customHeight="1" x14ac:dyDescent="0.3">
      <c r="A3" s="237"/>
      <c r="B3" s="237"/>
      <c r="C3" s="237"/>
      <c r="D3" s="237"/>
      <c r="E3" s="237"/>
      <c r="F3" s="237"/>
      <c r="G3" s="237"/>
      <c r="H3" s="237"/>
      <c r="I3" s="237"/>
      <c r="J3" s="237"/>
    </row>
    <row r="4" spans="1:10" s="13" customFormat="1" ht="20.25" customHeight="1" x14ac:dyDescent="0.3">
      <c r="A4" s="238" t="s">
        <v>12</v>
      </c>
      <c r="B4" s="238"/>
      <c r="C4" s="238"/>
      <c r="D4" s="238"/>
      <c r="E4" s="238"/>
      <c r="F4" s="238"/>
      <c r="G4" s="238"/>
      <c r="H4" s="238"/>
      <c r="I4" s="238"/>
      <c r="J4" s="238"/>
    </row>
    <row r="5" spans="1:10" s="14" customFormat="1" ht="66" x14ac:dyDescent="0.3">
      <c r="A5" s="87" t="s">
        <v>86</v>
      </c>
      <c r="B5" s="87" t="s">
        <v>58</v>
      </c>
      <c r="C5" s="87" t="s">
        <v>15</v>
      </c>
      <c r="D5" s="87" t="s">
        <v>224</v>
      </c>
      <c r="E5" s="87" t="s">
        <v>17</v>
      </c>
      <c r="F5" s="87" t="s">
        <v>170</v>
      </c>
      <c r="G5" s="239" t="s">
        <v>11</v>
      </c>
      <c r="H5" s="239"/>
      <c r="I5" s="239"/>
      <c r="J5" s="239"/>
    </row>
    <row r="6" spans="1:10" s="14" customFormat="1" ht="21" customHeight="1" x14ac:dyDescent="0.3">
      <c r="A6" s="95">
        <v>1</v>
      </c>
      <c r="B6" s="96" t="s">
        <v>85</v>
      </c>
      <c r="C6" s="96"/>
      <c r="D6" s="97"/>
      <c r="E6" s="97"/>
      <c r="F6" s="98">
        <f>C6*D6*E6</f>
        <v>0</v>
      </c>
      <c r="G6" s="239"/>
      <c r="H6" s="239"/>
      <c r="I6" s="239"/>
      <c r="J6" s="239"/>
    </row>
    <row r="7" spans="1:10" s="14" customFormat="1" ht="21" customHeight="1" x14ac:dyDescent="0.3">
      <c r="A7" s="88"/>
      <c r="B7" s="152" t="s">
        <v>349</v>
      </c>
      <c r="C7" s="152" t="s">
        <v>349</v>
      </c>
      <c r="D7" s="152" t="s">
        <v>349</v>
      </c>
      <c r="E7" s="152" t="s">
        <v>349</v>
      </c>
      <c r="F7" s="153" t="s">
        <v>356</v>
      </c>
      <c r="G7" s="239"/>
      <c r="H7" s="239"/>
      <c r="I7" s="239"/>
      <c r="J7" s="239"/>
    </row>
    <row r="8" spans="1:10" s="14" customFormat="1" ht="21" customHeight="1" x14ac:dyDescent="0.3">
      <c r="A8" s="88"/>
      <c r="B8" s="88"/>
      <c r="C8" s="88"/>
      <c r="D8" s="87"/>
      <c r="E8" s="87"/>
      <c r="F8" s="87"/>
      <c r="G8" s="240"/>
      <c r="H8" s="241"/>
      <c r="I8" s="241"/>
      <c r="J8" s="242"/>
    </row>
    <row r="9" spans="1:10" s="14" customFormat="1" ht="21" customHeight="1" x14ac:dyDescent="0.3">
      <c r="A9" s="88"/>
      <c r="B9" s="88"/>
      <c r="C9" s="88"/>
      <c r="D9" s="87"/>
      <c r="E9" s="87"/>
      <c r="F9" s="87"/>
      <c r="G9" s="240"/>
      <c r="H9" s="241"/>
      <c r="I9" s="241"/>
      <c r="J9" s="242"/>
    </row>
    <row r="10" spans="1:10" s="14" customFormat="1" ht="21" customHeight="1" x14ac:dyDescent="0.3">
      <c r="A10" s="152" t="s">
        <v>171</v>
      </c>
      <c r="B10" s="152"/>
      <c r="C10" s="152"/>
      <c r="D10" s="153"/>
      <c r="E10" s="153"/>
      <c r="F10" s="153">
        <f>SUM(F6:F9)</f>
        <v>0</v>
      </c>
      <c r="G10" s="243" t="s">
        <v>356</v>
      </c>
      <c r="H10" s="244"/>
      <c r="I10" s="244"/>
      <c r="J10" s="245"/>
    </row>
    <row r="11" spans="1:10" s="13" customFormat="1" ht="20.25" customHeight="1" x14ac:dyDescent="0.3">
      <c r="A11" s="236" t="s">
        <v>46</v>
      </c>
      <c r="B11" s="236"/>
      <c r="C11" s="236"/>
      <c r="D11" s="236"/>
      <c r="E11" s="236"/>
      <c r="F11" s="236"/>
      <c r="G11" s="236"/>
      <c r="H11" s="236"/>
      <c r="I11" s="236"/>
      <c r="J11" s="111"/>
    </row>
    <row r="12" spans="1:10" s="5" customFormat="1" ht="46.5" customHeight="1" x14ac:dyDescent="0.3">
      <c r="A12" s="87" t="s">
        <v>87</v>
      </c>
      <c r="B12" s="87" t="s">
        <v>244</v>
      </c>
      <c r="C12" s="87" t="s">
        <v>245</v>
      </c>
      <c r="D12" s="112" t="s">
        <v>243</v>
      </c>
      <c r="E12" s="87" t="s">
        <v>15</v>
      </c>
      <c r="F12" s="87" t="s">
        <v>16</v>
      </c>
      <c r="G12" s="87" t="s">
        <v>14</v>
      </c>
      <c r="H12" s="112" t="s">
        <v>241</v>
      </c>
      <c r="I12" s="87" t="s">
        <v>242</v>
      </c>
      <c r="J12" s="88" t="s">
        <v>225</v>
      </c>
    </row>
    <row r="13" spans="1:10" s="5" customFormat="1" ht="19.5" customHeight="1" x14ac:dyDescent="0.3">
      <c r="A13" s="95">
        <v>1</v>
      </c>
      <c r="B13" s="96" t="s">
        <v>377</v>
      </c>
      <c r="C13" s="96"/>
      <c r="D13" s="96"/>
      <c r="E13" s="96"/>
      <c r="F13" s="97"/>
      <c r="G13" s="97"/>
      <c r="H13" s="97"/>
      <c r="I13" s="98">
        <f>E13*F13*G13</f>
        <v>0</v>
      </c>
      <c r="J13" s="88"/>
    </row>
    <row r="14" spans="1:10" s="5" customFormat="1" ht="19.5" customHeight="1" x14ac:dyDescent="0.3">
      <c r="A14" s="88"/>
      <c r="B14" s="152" t="s">
        <v>349</v>
      </c>
      <c r="C14" s="152" t="s">
        <v>349</v>
      </c>
      <c r="D14" s="152" t="s">
        <v>349</v>
      </c>
      <c r="E14" s="152" t="s">
        <v>349</v>
      </c>
      <c r="F14" s="152" t="s">
        <v>349</v>
      </c>
      <c r="G14" s="152" t="s">
        <v>349</v>
      </c>
      <c r="H14" s="152" t="s">
        <v>349</v>
      </c>
      <c r="I14" s="153" t="s">
        <v>356</v>
      </c>
      <c r="J14" s="88"/>
    </row>
    <row r="15" spans="1:10" s="5" customFormat="1" ht="19.5" customHeight="1" x14ac:dyDescent="0.3">
      <c r="A15" s="88"/>
      <c r="B15" s="88"/>
      <c r="C15" s="88"/>
      <c r="D15" s="88"/>
      <c r="E15" s="88"/>
      <c r="F15" s="87"/>
      <c r="G15" s="87"/>
      <c r="H15" s="87"/>
      <c r="I15" s="87"/>
      <c r="J15" s="88"/>
    </row>
    <row r="16" spans="1:10" s="5" customFormat="1" ht="19.5" customHeight="1" x14ac:dyDescent="0.3">
      <c r="A16" s="88"/>
      <c r="B16" s="88"/>
      <c r="C16" s="88"/>
      <c r="D16" s="88"/>
      <c r="E16" s="88"/>
      <c r="F16" s="87"/>
      <c r="G16" s="87"/>
      <c r="H16" s="87"/>
      <c r="I16" s="87"/>
      <c r="J16" s="88"/>
    </row>
    <row r="17" spans="1:10" s="5" customFormat="1" ht="19.5" customHeight="1" x14ac:dyDescent="0.3">
      <c r="A17" s="88"/>
      <c r="B17" s="88"/>
      <c r="C17" s="88"/>
      <c r="D17" s="88"/>
      <c r="E17" s="88"/>
      <c r="F17" s="87"/>
      <c r="G17" s="87"/>
      <c r="H17" s="87"/>
      <c r="I17" s="87"/>
      <c r="J17" s="88"/>
    </row>
    <row r="18" spans="1:10" s="5" customFormat="1" ht="19.5" customHeight="1" x14ac:dyDescent="0.3">
      <c r="A18" s="88"/>
      <c r="B18" s="88"/>
      <c r="C18" s="88"/>
      <c r="D18" s="88"/>
      <c r="E18" s="88"/>
      <c r="F18" s="87"/>
      <c r="G18" s="87"/>
      <c r="H18" s="87"/>
      <c r="I18" s="87"/>
      <c r="J18" s="88"/>
    </row>
    <row r="19" spans="1:10" s="5" customFormat="1" ht="19.5" customHeight="1" x14ac:dyDescent="0.3">
      <c r="A19" s="88"/>
      <c r="B19" s="88"/>
      <c r="C19" s="88"/>
      <c r="D19" s="88"/>
      <c r="E19" s="88"/>
      <c r="F19" s="87"/>
      <c r="G19" s="87"/>
      <c r="H19" s="87"/>
      <c r="I19" s="87"/>
      <c r="J19" s="88"/>
    </row>
    <row r="20" spans="1:10" s="5" customFormat="1" ht="19.5" customHeight="1" x14ac:dyDescent="0.3">
      <c r="A20" s="152" t="s">
        <v>171</v>
      </c>
      <c r="B20" s="152"/>
      <c r="C20" s="152"/>
      <c r="D20" s="152"/>
      <c r="E20" s="152"/>
      <c r="F20" s="153"/>
      <c r="G20" s="153"/>
      <c r="H20" s="153"/>
      <c r="I20" s="153">
        <f>SUM(I13:I19)</f>
        <v>0</v>
      </c>
      <c r="J20" s="88" t="s">
        <v>356</v>
      </c>
    </row>
  </sheetData>
  <mergeCells count="9">
    <mergeCell ref="A11:I11"/>
    <mergeCell ref="A1:J3"/>
    <mergeCell ref="A4:J4"/>
    <mergeCell ref="G5:J5"/>
    <mergeCell ref="G6:J6"/>
    <mergeCell ref="G7:J7"/>
    <mergeCell ref="G8:J8"/>
    <mergeCell ref="G9:J9"/>
    <mergeCell ref="G10:J10"/>
  </mergeCells>
  <phoneticPr fontId="3" type="noConversion"/>
  <printOptions horizontalCentered="1"/>
  <pageMargins left="0.19685039370078741" right="0.19685039370078741" top="0.19685039370078741" bottom="0.19685039370078741" header="0.31496062992125984" footer="0.31496062992125984"/>
  <pageSetup paperSize="9" scale="96" orientation="landscape" horizontalDpi="300" verticalDpi="300" r:id="rId1"/>
  <headerFooter>
    <oddFooter>&amp;R&amp;"华文行楷,倾斜"&amp;14每 天 进 步 一 点 点</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48"/>
  <sheetViews>
    <sheetView showGridLines="0" view="pageBreakPreview" zoomScale="70" zoomScaleNormal="85" zoomScaleSheetLayoutView="70" zoomScalePageLayoutView="55" workbookViewId="0">
      <selection activeCell="F14" sqref="F14"/>
    </sheetView>
  </sheetViews>
  <sheetFormatPr defaultColWidth="8.625" defaultRowHeight="17.25" x14ac:dyDescent="0.3"/>
  <cols>
    <col min="1" max="6" width="15.5" style="4" customWidth="1"/>
    <col min="7" max="7" width="17.625" style="4" bestFit="1" customWidth="1"/>
    <col min="8" max="14" width="15.5" style="4" customWidth="1"/>
    <col min="15" max="16384" width="8.625" style="4"/>
  </cols>
  <sheetData>
    <row r="1" spans="1:14" ht="18" customHeight="1" x14ac:dyDescent="0.3">
      <c r="A1" s="246" t="s">
        <v>369</v>
      </c>
      <c r="B1" s="247"/>
      <c r="C1" s="247"/>
      <c r="D1" s="247"/>
      <c r="E1" s="247"/>
      <c r="F1" s="247"/>
      <c r="G1" s="247"/>
      <c r="H1" s="247"/>
      <c r="I1" s="247"/>
      <c r="J1" s="247"/>
      <c r="K1" s="247"/>
      <c r="L1" s="247"/>
      <c r="M1" s="247"/>
      <c r="N1" s="248"/>
    </row>
    <row r="2" spans="1:14" ht="24.75" customHeight="1" x14ac:dyDescent="0.3">
      <c r="A2" s="249"/>
      <c r="B2" s="250"/>
      <c r="C2" s="250"/>
      <c r="D2" s="250"/>
      <c r="E2" s="250"/>
      <c r="F2" s="250"/>
      <c r="G2" s="250"/>
      <c r="H2" s="250"/>
      <c r="I2" s="250"/>
      <c r="J2" s="250"/>
      <c r="K2" s="250"/>
      <c r="L2" s="250"/>
      <c r="M2" s="250"/>
      <c r="N2" s="251"/>
    </row>
    <row r="3" spans="1:14" ht="17.25" customHeight="1" x14ac:dyDescent="0.3">
      <c r="A3" s="252"/>
      <c r="B3" s="253"/>
      <c r="C3" s="253"/>
      <c r="D3" s="253"/>
      <c r="E3" s="253"/>
      <c r="F3" s="253"/>
      <c r="G3" s="253"/>
      <c r="H3" s="253"/>
      <c r="I3" s="253"/>
      <c r="J3" s="253"/>
      <c r="K3" s="253"/>
      <c r="L3" s="253"/>
      <c r="M3" s="253"/>
      <c r="N3" s="254"/>
    </row>
    <row r="4" spans="1:14" ht="24.75" customHeight="1" x14ac:dyDescent="0.3">
      <c r="A4" s="255" t="s">
        <v>59</v>
      </c>
      <c r="B4" s="256"/>
      <c r="C4" s="256"/>
      <c r="D4" s="256"/>
      <c r="E4" s="256"/>
      <c r="F4" s="256"/>
      <c r="G4" s="256"/>
      <c r="H4" s="256"/>
      <c r="I4" s="256"/>
      <c r="J4" s="256"/>
      <c r="K4" s="256"/>
      <c r="L4" s="256"/>
      <c r="M4" s="256"/>
      <c r="N4" s="257"/>
    </row>
    <row r="5" spans="1:14" s="6" customFormat="1" ht="140.25" customHeight="1" x14ac:dyDescent="0.35">
      <c r="A5" s="88" t="s">
        <v>8</v>
      </c>
      <c r="B5" s="87" t="s">
        <v>57</v>
      </c>
      <c r="C5" s="87" t="s">
        <v>246</v>
      </c>
      <c r="D5" s="130" t="s">
        <v>247</v>
      </c>
      <c r="E5" s="87" t="s">
        <v>223</v>
      </c>
      <c r="F5" s="87" t="s">
        <v>222</v>
      </c>
      <c r="G5" s="87" t="s">
        <v>9</v>
      </c>
      <c r="H5" s="87" t="s">
        <v>10</v>
      </c>
      <c r="I5" s="89" t="s">
        <v>4</v>
      </c>
      <c r="J5" s="89" t="s">
        <v>5</v>
      </c>
      <c r="K5" s="89" t="s">
        <v>226</v>
      </c>
      <c r="L5" s="89" t="s">
        <v>227</v>
      </c>
      <c r="M5" s="89" t="s">
        <v>228</v>
      </c>
      <c r="N5" s="87" t="s">
        <v>229</v>
      </c>
    </row>
    <row r="6" spans="1:14" s="7" customFormat="1" ht="55.5" customHeight="1" x14ac:dyDescent="0.15">
      <c r="A6" s="97"/>
      <c r="B6" s="97"/>
      <c r="C6" s="97"/>
      <c r="D6" s="97"/>
      <c r="E6" s="96"/>
      <c r="F6" s="103"/>
      <c r="G6" s="104"/>
      <c r="H6" s="103"/>
      <c r="I6" s="97"/>
      <c r="J6" s="97"/>
      <c r="K6" s="97"/>
      <c r="L6" s="97"/>
      <c r="M6" s="97"/>
      <c r="N6" s="98">
        <f>K6+L6+M6</f>
        <v>0</v>
      </c>
    </row>
    <row r="7" spans="1:14" ht="24.95" customHeight="1" x14ac:dyDescent="0.35">
      <c r="A7" s="88"/>
      <c r="B7" s="88"/>
      <c r="C7" s="88"/>
      <c r="D7" s="89"/>
      <c r="E7" s="90"/>
      <c r="F7" s="91"/>
      <c r="G7" s="92"/>
      <c r="H7" s="91"/>
      <c r="I7" s="93"/>
      <c r="J7" s="93"/>
      <c r="K7" s="93"/>
      <c r="L7" s="93"/>
      <c r="M7" s="94"/>
      <c r="N7" s="93"/>
    </row>
    <row r="8" spans="1:14" ht="24.95" customHeight="1" x14ac:dyDescent="0.35">
      <c r="A8" s="152" t="s">
        <v>349</v>
      </c>
      <c r="B8" s="152" t="s">
        <v>349</v>
      </c>
      <c r="C8" s="152" t="s">
        <v>349</v>
      </c>
      <c r="D8" s="152" t="s">
        <v>349</v>
      </c>
      <c r="E8" s="152" t="s">
        <v>349</v>
      </c>
      <c r="F8" s="152" t="s">
        <v>349</v>
      </c>
      <c r="G8" s="152" t="s">
        <v>349</v>
      </c>
      <c r="H8" s="152" t="s">
        <v>349</v>
      </c>
      <c r="I8" s="152" t="s">
        <v>349</v>
      </c>
      <c r="J8" s="152" t="s">
        <v>349</v>
      </c>
      <c r="K8" s="152" t="s">
        <v>349</v>
      </c>
      <c r="L8" s="152" t="s">
        <v>349</v>
      </c>
      <c r="M8" s="152" t="s">
        <v>349</v>
      </c>
      <c r="N8" s="156" t="s">
        <v>358</v>
      </c>
    </row>
    <row r="9" spans="1:14" ht="24.95" customHeight="1" x14ac:dyDescent="0.35">
      <c r="A9" s="88"/>
      <c r="B9" s="88"/>
      <c r="C9" s="88"/>
      <c r="D9" s="89"/>
      <c r="E9" s="90"/>
      <c r="F9" s="91"/>
      <c r="G9" s="92"/>
      <c r="H9" s="91"/>
      <c r="I9" s="93"/>
      <c r="J9" s="93"/>
      <c r="K9" s="93"/>
      <c r="L9" s="93"/>
      <c r="M9" s="94"/>
      <c r="N9" s="93"/>
    </row>
    <row r="10" spans="1:14" ht="24.95" customHeight="1" x14ac:dyDescent="0.35">
      <c r="A10" s="88"/>
      <c r="B10" s="88"/>
      <c r="C10" s="88"/>
      <c r="D10" s="89"/>
      <c r="E10" s="90"/>
      <c r="F10" s="91"/>
      <c r="G10" s="92"/>
      <c r="H10" s="91"/>
      <c r="I10" s="93"/>
      <c r="J10" s="93"/>
      <c r="K10" s="93"/>
      <c r="L10" s="93"/>
      <c r="M10" s="94"/>
      <c r="N10" s="93"/>
    </row>
    <row r="11" spans="1:14" ht="24.95" customHeight="1" x14ac:dyDescent="0.35">
      <c r="A11" s="88"/>
      <c r="B11" s="88"/>
      <c r="C11" s="88"/>
      <c r="D11" s="89"/>
      <c r="E11" s="90"/>
      <c r="F11" s="91"/>
      <c r="G11" s="92"/>
      <c r="H11" s="91"/>
      <c r="I11" s="93"/>
      <c r="J11" s="93"/>
      <c r="K11" s="93"/>
      <c r="L11" s="93"/>
      <c r="M11" s="94"/>
      <c r="N11" s="93"/>
    </row>
    <row r="12" spans="1:14" ht="24.95" customHeight="1" x14ac:dyDescent="0.35">
      <c r="A12" s="88"/>
      <c r="B12" s="88"/>
      <c r="C12" s="88"/>
      <c r="D12" s="89"/>
      <c r="E12" s="90"/>
      <c r="F12" s="91"/>
      <c r="G12" s="92"/>
      <c r="H12" s="91"/>
      <c r="I12" s="93"/>
      <c r="J12" s="93"/>
      <c r="K12" s="93"/>
      <c r="L12" s="93"/>
      <c r="M12" s="94"/>
      <c r="N12" s="93"/>
    </row>
    <row r="13" spans="1:14" ht="24.95" customHeight="1" x14ac:dyDescent="0.35">
      <c r="A13" s="88"/>
      <c r="B13" s="88"/>
      <c r="C13" s="88"/>
      <c r="D13" s="89"/>
      <c r="E13" s="90"/>
      <c r="F13" s="91"/>
      <c r="G13" s="92"/>
      <c r="H13" s="91"/>
      <c r="I13" s="93"/>
      <c r="J13" s="93"/>
      <c r="K13" s="93"/>
      <c r="L13" s="93"/>
      <c r="M13" s="94"/>
      <c r="N13" s="93"/>
    </row>
    <row r="14" spans="1:14" ht="24.95" customHeight="1" x14ac:dyDescent="0.35">
      <c r="A14" s="88"/>
      <c r="B14" s="88"/>
      <c r="C14" s="88"/>
      <c r="D14" s="89"/>
      <c r="E14" s="90"/>
      <c r="F14" s="91"/>
      <c r="G14" s="92"/>
      <c r="H14" s="91"/>
      <c r="I14" s="93"/>
      <c r="J14" s="93"/>
      <c r="K14" s="93"/>
      <c r="L14" s="93"/>
      <c r="M14" s="94"/>
      <c r="N14" s="93"/>
    </row>
    <row r="15" spans="1:14" ht="24.95" customHeight="1" x14ac:dyDescent="0.35">
      <c r="A15" s="88"/>
      <c r="B15" s="88"/>
      <c r="C15" s="88"/>
      <c r="D15" s="89"/>
      <c r="E15" s="90"/>
      <c r="F15" s="91"/>
      <c r="G15" s="92"/>
      <c r="H15" s="91"/>
      <c r="I15" s="93"/>
      <c r="J15" s="93"/>
      <c r="K15" s="93"/>
      <c r="L15" s="93"/>
      <c r="M15" s="94"/>
      <c r="N15" s="93"/>
    </row>
    <row r="16" spans="1:14" ht="24.95" customHeight="1" x14ac:dyDescent="0.35">
      <c r="A16" s="88"/>
      <c r="B16" s="88"/>
      <c r="C16" s="88"/>
      <c r="D16" s="89"/>
      <c r="E16" s="90"/>
      <c r="F16" s="91"/>
      <c r="G16" s="92"/>
      <c r="H16" s="91"/>
      <c r="I16" s="93"/>
      <c r="J16" s="93"/>
      <c r="K16" s="93"/>
      <c r="L16" s="93"/>
      <c r="M16" s="94"/>
      <c r="N16" s="93"/>
    </row>
    <row r="17" spans="1:14" ht="24.95" customHeight="1" x14ac:dyDescent="0.35">
      <c r="A17" s="88"/>
      <c r="B17" s="88"/>
      <c r="C17" s="88"/>
      <c r="D17" s="89"/>
      <c r="E17" s="90"/>
      <c r="F17" s="91"/>
      <c r="G17" s="92"/>
      <c r="H17" s="91"/>
      <c r="I17" s="93"/>
      <c r="J17" s="93"/>
      <c r="K17" s="93"/>
      <c r="L17" s="93"/>
      <c r="M17" s="94"/>
      <c r="N17" s="93"/>
    </row>
    <row r="18" spans="1:14" ht="24.95" customHeight="1" x14ac:dyDescent="0.35">
      <c r="A18" s="88"/>
      <c r="B18" s="88"/>
      <c r="C18" s="88"/>
      <c r="D18" s="89"/>
      <c r="E18" s="90"/>
      <c r="F18" s="91"/>
      <c r="G18" s="92"/>
      <c r="H18" s="91"/>
      <c r="I18" s="93"/>
      <c r="J18" s="93"/>
      <c r="K18" s="93"/>
      <c r="L18" s="93"/>
      <c r="M18" s="94"/>
      <c r="N18" s="93"/>
    </row>
    <row r="19" spans="1:14" ht="36" customHeight="1" x14ac:dyDescent="0.35">
      <c r="A19" s="87" t="s">
        <v>147</v>
      </c>
      <c r="B19" s="88"/>
      <c r="C19" s="88"/>
      <c r="D19" s="89"/>
      <c r="E19" s="90"/>
      <c r="F19" s="91"/>
      <c r="G19" s="92"/>
      <c r="H19" s="91"/>
      <c r="I19" s="93"/>
      <c r="J19" s="93"/>
      <c r="K19" s="93"/>
      <c r="L19" s="93"/>
      <c r="M19" s="94"/>
      <c r="N19" s="93">
        <f>SUM(N6:N18)</f>
        <v>0</v>
      </c>
    </row>
    <row r="20" spans="1:14" ht="7.5" customHeight="1" x14ac:dyDescent="0.3"/>
    <row r="21" spans="1:14" ht="7.5" customHeight="1" x14ac:dyDescent="0.3"/>
    <row r="22" spans="1:14" ht="7.5" customHeight="1" x14ac:dyDescent="0.3"/>
    <row r="23" spans="1:14" ht="7.5" customHeight="1" x14ac:dyDescent="0.3"/>
    <row r="24" spans="1:14" ht="7.5" customHeight="1" x14ac:dyDescent="0.3"/>
    <row r="25" spans="1:14" ht="7.5" customHeight="1" x14ac:dyDescent="0.3"/>
    <row r="26" spans="1:14" ht="7.5" customHeight="1" x14ac:dyDescent="0.3"/>
    <row r="27" spans="1:14" ht="7.5" customHeight="1" x14ac:dyDescent="0.3"/>
    <row r="28" spans="1:14" ht="7.5" customHeight="1" x14ac:dyDescent="0.3"/>
    <row r="29" spans="1:14" ht="7.5" customHeight="1" x14ac:dyDescent="0.3"/>
    <row r="30" spans="1:14" ht="7.5" customHeight="1" x14ac:dyDescent="0.3"/>
    <row r="31" spans="1:14" ht="7.5" customHeight="1" x14ac:dyDescent="0.3"/>
    <row r="32" spans="1:14" ht="7.5" customHeight="1" x14ac:dyDescent="0.3"/>
    <row r="33" ht="7.5" customHeight="1" x14ac:dyDescent="0.3"/>
    <row r="34" ht="7.5" customHeight="1" x14ac:dyDescent="0.3"/>
    <row r="35" ht="7.5" customHeight="1" x14ac:dyDescent="0.3"/>
    <row r="36" ht="7.5" customHeight="1" x14ac:dyDescent="0.3"/>
    <row r="37" ht="7.5" customHeight="1" x14ac:dyDescent="0.3"/>
    <row r="38" ht="7.5" customHeight="1" x14ac:dyDescent="0.3"/>
    <row r="39" ht="7.5" customHeight="1" x14ac:dyDescent="0.3"/>
    <row r="40" ht="7.5" customHeight="1" x14ac:dyDescent="0.3"/>
    <row r="41" ht="7.5" customHeight="1" x14ac:dyDescent="0.3"/>
    <row r="42" ht="7.5" customHeight="1" x14ac:dyDescent="0.3"/>
    <row r="43" ht="7.5" customHeight="1" x14ac:dyDescent="0.3"/>
    <row r="44" ht="7.5" customHeight="1" x14ac:dyDescent="0.3"/>
    <row r="45" ht="7.5" customHeight="1" x14ac:dyDescent="0.3"/>
    <row r="46" ht="7.5" customHeight="1" x14ac:dyDescent="0.3"/>
    <row r="47" ht="7.5" customHeight="1" x14ac:dyDescent="0.3"/>
    <row r="48" ht="7.5" customHeight="1" x14ac:dyDescent="0.3"/>
    <row r="49" ht="7.5" customHeight="1" x14ac:dyDescent="0.3"/>
    <row r="50" ht="7.5" customHeight="1" x14ac:dyDescent="0.3"/>
    <row r="51" ht="7.5" customHeight="1" x14ac:dyDescent="0.3"/>
    <row r="52" ht="7.5" customHeight="1" x14ac:dyDescent="0.3"/>
    <row r="53" ht="7.5" customHeight="1" x14ac:dyDescent="0.3"/>
    <row r="54" ht="7.5" customHeight="1" x14ac:dyDescent="0.3"/>
    <row r="55" ht="7.5" customHeight="1" x14ac:dyDescent="0.3"/>
    <row r="56" ht="7.5" customHeight="1" x14ac:dyDescent="0.3"/>
    <row r="57" ht="7.5" customHeight="1" x14ac:dyDescent="0.3"/>
    <row r="58" ht="7.5" customHeight="1" x14ac:dyDescent="0.3"/>
    <row r="59" ht="7.5" customHeight="1" x14ac:dyDescent="0.3"/>
    <row r="60" ht="7.5" customHeight="1" x14ac:dyDescent="0.3"/>
    <row r="61" ht="7.5" customHeight="1" x14ac:dyDescent="0.3"/>
    <row r="62" ht="7.5" customHeight="1" x14ac:dyDescent="0.3"/>
    <row r="63" ht="7.5" customHeight="1" x14ac:dyDescent="0.3"/>
    <row r="64" ht="7.5" customHeight="1" x14ac:dyDescent="0.3"/>
    <row r="65" ht="7.5" customHeight="1" x14ac:dyDescent="0.3"/>
    <row r="66" ht="7.5" customHeight="1" x14ac:dyDescent="0.3"/>
    <row r="67" ht="7.5" customHeight="1" x14ac:dyDescent="0.3"/>
    <row r="68" ht="7.5" customHeight="1" x14ac:dyDescent="0.3"/>
    <row r="69" ht="7.5" customHeight="1" x14ac:dyDescent="0.3"/>
    <row r="70" ht="7.5" customHeight="1" x14ac:dyDescent="0.3"/>
    <row r="71" ht="7.5" customHeight="1" x14ac:dyDescent="0.3"/>
    <row r="72" ht="7.5" customHeight="1" x14ac:dyDescent="0.3"/>
    <row r="73" ht="7.5" customHeight="1" x14ac:dyDescent="0.3"/>
    <row r="74" ht="7.5" customHeight="1" x14ac:dyDescent="0.3"/>
    <row r="75" ht="7.5" customHeight="1" x14ac:dyDescent="0.3"/>
    <row r="76" ht="7.5" customHeight="1" x14ac:dyDescent="0.3"/>
    <row r="77" ht="7.5" customHeight="1" x14ac:dyDescent="0.3"/>
    <row r="78" ht="7.5" customHeight="1" x14ac:dyDescent="0.3"/>
    <row r="79" ht="7.5" customHeight="1" x14ac:dyDescent="0.3"/>
    <row r="80" ht="7.5" customHeight="1" x14ac:dyDescent="0.3"/>
    <row r="81" ht="7.5" customHeight="1" x14ac:dyDescent="0.3"/>
    <row r="82" ht="7.5" customHeight="1" x14ac:dyDescent="0.3"/>
    <row r="83" ht="7.5" customHeight="1" x14ac:dyDescent="0.3"/>
    <row r="84" ht="7.5" customHeight="1" x14ac:dyDescent="0.3"/>
    <row r="85" ht="7.5" customHeight="1" x14ac:dyDescent="0.3"/>
    <row r="86" ht="7.5" customHeight="1" x14ac:dyDescent="0.3"/>
    <row r="87" ht="7.5" customHeight="1" x14ac:dyDescent="0.3"/>
    <row r="88" ht="7.5" customHeight="1" x14ac:dyDescent="0.3"/>
    <row r="89" ht="7.5" customHeight="1" x14ac:dyDescent="0.3"/>
    <row r="90" ht="7.5" customHeight="1" x14ac:dyDescent="0.3"/>
    <row r="91" ht="7.5" customHeight="1" x14ac:dyDescent="0.3"/>
    <row r="92" ht="7.5" customHeight="1" x14ac:dyDescent="0.3"/>
    <row r="93" ht="7.5" customHeight="1" x14ac:dyDescent="0.3"/>
    <row r="94" ht="7.5" customHeight="1" x14ac:dyDescent="0.3"/>
    <row r="95" ht="7.5" customHeight="1" x14ac:dyDescent="0.3"/>
    <row r="96" ht="7.5" customHeight="1" x14ac:dyDescent="0.3"/>
    <row r="97" ht="7.5" customHeight="1" x14ac:dyDescent="0.3"/>
    <row r="98" ht="7.5" customHeight="1" x14ac:dyDescent="0.3"/>
    <row r="99" ht="7.5" customHeight="1" x14ac:dyDescent="0.3"/>
    <row r="100" ht="7.5" customHeight="1" x14ac:dyDescent="0.3"/>
    <row r="101" ht="7.5" customHeight="1" x14ac:dyDescent="0.3"/>
    <row r="102" ht="7.5" customHeight="1" x14ac:dyDescent="0.3"/>
    <row r="103" ht="7.5" customHeight="1" x14ac:dyDescent="0.3"/>
    <row r="104" ht="7.5" customHeight="1" x14ac:dyDescent="0.3"/>
    <row r="105" ht="7.5" customHeight="1" x14ac:dyDescent="0.3"/>
    <row r="106" ht="7.5" customHeight="1" x14ac:dyDescent="0.3"/>
    <row r="107" ht="7.5" customHeight="1" x14ac:dyDescent="0.3"/>
    <row r="108" ht="7.5" customHeight="1" x14ac:dyDescent="0.3"/>
    <row r="109" ht="7.5" customHeight="1" x14ac:dyDescent="0.3"/>
    <row r="110" ht="7.5" customHeight="1" x14ac:dyDescent="0.3"/>
    <row r="111" ht="7.5" customHeight="1" x14ac:dyDescent="0.3"/>
    <row r="112" ht="7.5" customHeight="1" x14ac:dyDescent="0.3"/>
    <row r="113" ht="7.5" customHeight="1" x14ac:dyDescent="0.3"/>
    <row r="114" ht="7.5" customHeight="1" x14ac:dyDescent="0.3"/>
    <row r="115" ht="7.5" customHeight="1" x14ac:dyDescent="0.3"/>
    <row r="116" ht="7.5" customHeight="1" x14ac:dyDescent="0.3"/>
    <row r="117" ht="7.5" customHeight="1" x14ac:dyDescent="0.3"/>
    <row r="118" ht="7.5" customHeight="1" x14ac:dyDescent="0.3"/>
    <row r="119" ht="7.5" customHeight="1" x14ac:dyDescent="0.3"/>
    <row r="120" ht="7.5" customHeight="1" x14ac:dyDescent="0.3"/>
    <row r="121" ht="7.5" customHeight="1" x14ac:dyDescent="0.3"/>
    <row r="122" ht="7.5" customHeight="1" x14ac:dyDescent="0.3"/>
    <row r="123" ht="7.5" customHeight="1" x14ac:dyDescent="0.3"/>
    <row r="124" ht="7.5" customHeight="1" x14ac:dyDescent="0.3"/>
    <row r="125" ht="7.5" customHeight="1" x14ac:dyDescent="0.3"/>
    <row r="126" ht="7.5" customHeight="1" x14ac:dyDescent="0.3"/>
    <row r="127" ht="7.5" customHeight="1" x14ac:dyDescent="0.3"/>
    <row r="128" ht="7.5" customHeight="1" x14ac:dyDescent="0.3"/>
    <row r="129" ht="7.5" customHeight="1" x14ac:dyDescent="0.3"/>
    <row r="130" ht="7.5" customHeight="1" x14ac:dyDescent="0.3"/>
    <row r="131" ht="7.5" customHeight="1" x14ac:dyDescent="0.3"/>
    <row r="132" ht="7.5" customHeight="1" x14ac:dyDescent="0.3"/>
    <row r="133" ht="7.5" customHeight="1" x14ac:dyDescent="0.3"/>
    <row r="134" ht="7.5" customHeight="1" x14ac:dyDescent="0.3"/>
    <row r="135" ht="7.5" customHeight="1" x14ac:dyDescent="0.3"/>
    <row r="136" ht="7.5" customHeight="1" x14ac:dyDescent="0.3"/>
    <row r="137" ht="7.5" customHeight="1" x14ac:dyDescent="0.3"/>
    <row r="138" ht="7.5" customHeight="1" x14ac:dyDescent="0.3"/>
    <row r="139" ht="7.5" customHeight="1" x14ac:dyDescent="0.3"/>
    <row r="140" ht="7.5" customHeight="1" x14ac:dyDescent="0.3"/>
    <row r="141" ht="7.5" customHeight="1" x14ac:dyDescent="0.3"/>
    <row r="142" ht="7.5" customHeight="1" x14ac:dyDescent="0.3"/>
    <row r="143" ht="7.5" customHeight="1" x14ac:dyDescent="0.3"/>
    <row r="144" ht="7.5" customHeight="1" x14ac:dyDescent="0.3"/>
    <row r="145" ht="7.5" customHeight="1" x14ac:dyDescent="0.3"/>
    <row r="146" ht="7.5" customHeight="1" x14ac:dyDescent="0.3"/>
    <row r="147" ht="7.5" customHeight="1" x14ac:dyDescent="0.3"/>
    <row r="148" ht="7.5" customHeight="1" x14ac:dyDescent="0.3"/>
    <row r="149" ht="7.5" customHeight="1" x14ac:dyDescent="0.3"/>
    <row r="150" ht="7.5" customHeight="1" x14ac:dyDescent="0.3"/>
    <row r="151" ht="7.5" customHeight="1" x14ac:dyDescent="0.3"/>
    <row r="152" ht="7.5" customHeight="1" x14ac:dyDescent="0.3"/>
    <row r="153" ht="7.5" customHeight="1" x14ac:dyDescent="0.3"/>
    <row r="154" ht="7.5" customHeight="1" x14ac:dyDescent="0.3"/>
    <row r="155" ht="7.5" customHeight="1" x14ac:dyDescent="0.3"/>
    <row r="156" ht="7.5" customHeight="1" x14ac:dyDescent="0.3"/>
    <row r="157" ht="7.5" customHeight="1" x14ac:dyDescent="0.3"/>
    <row r="158" ht="7.5" customHeight="1" x14ac:dyDescent="0.3"/>
    <row r="159" ht="7.5" customHeight="1" x14ac:dyDescent="0.3"/>
    <row r="160" ht="7.5" customHeight="1" x14ac:dyDescent="0.3"/>
    <row r="161" ht="7.5" customHeight="1" x14ac:dyDescent="0.3"/>
    <row r="162" ht="7.5" customHeight="1" x14ac:dyDescent="0.3"/>
    <row r="163" ht="7.5" customHeight="1" x14ac:dyDescent="0.3"/>
    <row r="164" ht="7.5" customHeight="1" x14ac:dyDescent="0.3"/>
    <row r="165" ht="7.5" customHeight="1" x14ac:dyDescent="0.3"/>
    <row r="166" ht="7.5" customHeight="1" x14ac:dyDescent="0.3"/>
    <row r="167" ht="7.5" customHeight="1" x14ac:dyDescent="0.3"/>
    <row r="168" ht="7.5" customHeight="1" x14ac:dyDescent="0.3"/>
    <row r="169" ht="7.5" customHeight="1" x14ac:dyDescent="0.3"/>
    <row r="170" ht="7.5" customHeight="1" x14ac:dyDescent="0.3"/>
    <row r="171" ht="7.5" customHeight="1" x14ac:dyDescent="0.3"/>
    <row r="172" ht="7.5" customHeight="1" x14ac:dyDescent="0.3"/>
    <row r="173" ht="7.5" customHeight="1" x14ac:dyDescent="0.3"/>
    <row r="174" ht="7.5" customHeight="1" x14ac:dyDescent="0.3"/>
    <row r="175" ht="7.5" customHeight="1" x14ac:dyDescent="0.3"/>
    <row r="176" ht="7.5" customHeight="1" x14ac:dyDescent="0.3"/>
    <row r="177" ht="7.5" customHeight="1" x14ac:dyDescent="0.3"/>
    <row r="178" ht="7.5" customHeight="1" x14ac:dyDescent="0.3"/>
    <row r="179" ht="7.5" customHeight="1" x14ac:dyDescent="0.3"/>
    <row r="180" ht="7.5" customHeight="1" x14ac:dyDescent="0.3"/>
    <row r="181" ht="7.5" customHeight="1" x14ac:dyDescent="0.3"/>
    <row r="182" ht="7.5" customHeight="1" x14ac:dyDescent="0.3"/>
    <row r="183" ht="7.5" customHeight="1" x14ac:dyDescent="0.3"/>
    <row r="184" ht="7.5" customHeight="1" x14ac:dyDescent="0.3"/>
    <row r="185" ht="7.5" customHeight="1" x14ac:dyDescent="0.3"/>
    <row r="186" ht="7.5" customHeight="1" x14ac:dyDescent="0.3"/>
    <row r="187" ht="7.5" customHeight="1" x14ac:dyDescent="0.3"/>
    <row r="188" ht="7.5" customHeight="1" x14ac:dyDescent="0.3"/>
    <row r="189" ht="7.5" customHeight="1" x14ac:dyDescent="0.3"/>
    <row r="190" ht="7.5" customHeight="1" x14ac:dyDescent="0.3"/>
    <row r="191" ht="7.5" customHeight="1" x14ac:dyDescent="0.3"/>
    <row r="192" ht="7.5" customHeight="1" x14ac:dyDescent="0.3"/>
    <row r="193" ht="7.5" customHeight="1" x14ac:dyDescent="0.3"/>
    <row r="194" ht="7.5" customHeight="1" x14ac:dyDescent="0.3"/>
    <row r="195" ht="7.5" customHeight="1" x14ac:dyDescent="0.3"/>
    <row r="196" ht="7.5" customHeight="1" x14ac:dyDescent="0.3"/>
    <row r="197" ht="7.5" customHeight="1" x14ac:dyDescent="0.3"/>
    <row r="198" ht="7.5" customHeight="1" x14ac:dyDescent="0.3"/>
    <row r="199" ht="7.5" customHeight="1" x14ac:dyDescent="0.3"/>
    <row r="200" ht="7.5" customHeight="1" x14ac:dyDescent="0.3"/>
    <row r="201" ht="7.5" customHeight="1" x14ac:dyDescent="0.3"/>
    <row r="202" ht="7.5" customHeight="1" x14ac:dyDescent="0.3"/>
    <row r="203" ht="7.5" customHeight="1" x14ac:dyDescent="0.3"/>
    <row r="204" ht="7.5" customHeight="1" x14ac:dyDescent="0.3"/>
    <row r="205" ht="7.5" customHeight="1" x14ac:dyDescent="0.3"/>
    <row r="206" ht="7.5" customHeight="1" x14ac:dyDescent="0.3"/>
    <row r="207" ht="7.5" customHeight="1" x14ac:dyDescent="0.3"/>
    <row r="208" ht="7.5" customHeight="1" x14ac:dyDescent="0.3"/>
    <row r="209" ht="7.5" customHeight="1" x14ac:dyDescent="0.3"/>
    <row r="210" ht="7.5" customHeight="1" x14ac:dyDescent="0.3"/>
    <row r="211" ht="7.5" customHeight="1" x14ac:dyDescent="0.3"/>
    <row r="212" ht="7.5" customHeight="1" x14ac:dyDescent="0.3"/>
    <row r="213" ht="7.5" customHeight="1" x14ac:dyDescent="0.3"/>
    <row r="214" ht="7.5" customHeight="1" x14ac:dyDescent="0.3"/>
    <row r="215" ht="7.5" customHeight="1" x14ac:dyDescent="0.3"/>
    <row r="216" ht="7.5" customHeight="1" x14ac:dyDescent="0.3"/>
    <row r="217" ht="7.5" customHeight="1" x14ac:dyDescent="0.3"/>
    <row r="218" ht="7.5" customHeight="1" x14ac:dyDescent="0.3"/>
    <row r="219" ht="7.5" customHeight="1" x14ac:dyDescent="0.3"/>
    <row r="220" ht="7.5" customHeight="1" x14ac:dyDescent="0.3"/>
    <row r="221" ht="7.5" customHeight="1" x14ac:dyDescent="0.3"/>
    <row r="222" ht="7.5" customHeight="1" x14ac:dyDescent="0.3"/>
    <row r="223" ht="7.5" customHeight="1" x14ac:dyDescent="0.3"/>
    <row r="224" ht="7.5" customHeight="1" x14ac:dyDescent="0.3"/>
    <row r="225" ht="7.5" customHeight="1" x14ac:dyDescent="0.3"/>
    <row r="226" ht="7.5" customHeight="1" x14ac:dyDescent="0.3"/>
    <row r="227" ht="7.5" customHeight="1" x14ac:dyDescent="0.3"/>
    <row r="228" ht="7.5" customHeight="1" x14ac:dyDescent="0.3"/>
    <row r="229" ht="7.5" customHeight="1" x14ac:dyDescent="0.3"/>
    <row r="230" ht="7.5" customHeight="1" x14ac:dyDescent="0.3"/>
    <row r="231" ht="7.5" customHeight="1" x14ac:dyDescent="0.3"/>
    <row r="232" ht="7.5" customHeight="1" x14ac:dyDescent="0.3"/>
    <row r="233" ht="7.5" customHeight="1" x14ac:dyDescent="0.3"/>
    <row r="234" ht="7.5" customHeight="1" x14ac:dyDescent="0.3"/>
    <row r="235" ht="7.5" customHeight="1" x14ac:dyDescent="0.3"/>
    <row r="236" ht="7.5" customHeight="1" x14ac:dyDescent="0.3"/>
    <row r="237" ht="7.5" customHeight="1" x14ac:dyDescent="0.3"/>
    <row r="238" ht="7.5" customHeight="1" x14ac:dyDescent="0.3"/>
    <row r="239" ht="7.5" customHeight="1" x14ac:dyDescent="0.3"/>
    <row r="240" ht="7.5" customHeight="1" x14ac:dyDescent="0.3"/>
    <row r="241" ht="7.5" customHeight="1" x14ac:dyDescent="0.3"/>
    <row r="242" ht="7.5" customHeight="1" x14ac:dyDescent="0.3"/>
    <row r="243" ht="7.5" customHeight="1" x14ac:dyDescent="0.3"/>
    <row r="244" ht="7.5" customHeight="1" x14ac:dyDescent="0.3"/>
    <row r="245" ht="7.5" customHeight="1" x14ac:dyDescent="0.3"/>
    <row r="246" ht="7.5" customHeight="1" x14ac:dyDescent="0.3"/>
    <row r="247" ht="7.5" customHeight="1" x14ac:dyDescent="0.3"/>
    <row r="248" ht="7.5" customHeight="1" x14ac:dyDescent="0.3"/>
    <row r="249" ht="7.5" customHeight="1" x14ac:dyDescent="0.3"/>
    <row r="250" ht="7.5" customHeight="1" x14ac:dyDescent="0.3"/>
    <row r="251" ht="7.5" customHeight="1" x14ac:dyDescent="0.3"/>
    <row r="252" ht="7.5" customHeight="1" x14ac:dyDescent="0.3"/>
    <row r="253" ht="7.5" customHeight="1" x14ac:dyDescent="0.3"/>
    <row r="254" ht="7.5" customHeight="1" x14ac:dyDescent="0.3"/>
    <row r="255" ht="7.5" customHeight="1" x14ac:dyDescent="0.3"/>
    <row r="256" ht="7.5" customHeight="1" x14ac:dyDescent="0.3"/>
    <row r="257" ht="7.5" customHeight="1" x14ac:dyDescent="0.3"/>
    <row r="258" ht="7.5" customHeight="1" x14ac:dyDescent="0.3"/>
    <row r="259" ht="7.5" customHeight="1" x14ac:dyDescent="0.3"/>
    <row r="260" ht="7.5" customHeight="1" x14ac:dyDescent="0.3"/>
    <row r="261" ht="7.5" customHeight="1" x14ac:dyDescent="0.3"/>
    <row r="262" ht="7.5" customHeight="1" x14ac:dyDescent="0.3"/>
    <row r="263" ht="7.5" customHeight="1" x14ac:dyDescent="0.3"/>
    <row r="264" ht="7.5" customHeight="1" x14ac:dyDescent="0.3"/>
    <row r="265" ht="7.5" customHeight="1" x14ac:dyDescent="0.3"/>
    <row r="266" ht="7.5" customHeight="1" x14ac:dyDescent="0.3"/>
    <row r="267" ht="7.5" customHeight="1" x14ac:dyDescent="0.3"/>
    <row r="268" ht="7.5" customHeight="1" x14ac:dyDescent="0.3"/>
    <row r="269" ht="7.5" customHeight="1" x14ac:dyDescent="0.3"/>
    <row r="270" ht="7.5" customHeight="1" x14ac:dyDescent="0.3"/>
    <row r="271" ht="7.5" customHeight="1" x14ac:dyDescent="0.3"/>
    <row r="272" ht="7.5" customHeight="1" x14ac:dyDescent="0.3"/>
    <row r="273" ht="7.5" customHeight="1" x14ac:dyDescent="0.3"/>
    <row r="274" ht="7.5" customHeight="1" x14ac:dyDescent="0.3"/>
    <row r="275" ht="7.5" customHeight="1" x14ac:dyDescent="0.3"/>
    <row r="276" ht="7.5" customHeight="1" x14ac:dyDescent="0.3"/>
    <row r="277" ht="7.5" customHeight="1" x14ac:dyDescent="0.3"/>
    <row r="278" ht="7.5" customHeight="1" x14ac:dyDescent="0.3"/>
    <row r="279" ht="7.5" customHeight="1" x14ac:dyDescent="0.3"/>
    <row r="280" ht="7.5" customHeight="1" x14ac:dyDescent="0.3"/>
    <row r="281" ht="7.5" customHeight="1" x14ac:dyDescent="0.3"/>
    <row r="282" ht="7.5" customHeight="1" x14ac:dyDescent="0.3"/>
    <row r="283" ht="7.5" customHeight="1" x14ac:dyDescent="0.3"/>
    <row r="284" ht="7.5" customHeight="1" x14ac:dyDescent="0.3"/>
    <row r="285" ht="7.5" customHeight="1" x14ac:dyDescent="0.3"/>
    <row r="286" ht="7.5" customHeight="1" x14ac:dyDescent="0.3"/>
    <row r="287" ht="7.5" customHeight="1" x14ac:dyDescent="0.3"/>
    <row r="288" ht="7.5" customHeight="1" x14ac:dyDescent="0.3"/>
    <row r="289" ht="7.5" customHeight="1" x14ac:dyDescent="0.3"/>
    <row r="290" ht="7.5" customHeight="1" x14ac:dyDescent="0.3"/>
    <row r="291" ht="7.5" customHeight="1" x14ac:dyDescent="0.3"/>
    <row r="292" ht="7.5" customHeight="1" x14ac:dyDescent="0.3"/>
    <row r="293" ht="7.5" customHeight="1" x14ac:dyDescent="0.3"/>
    <row r="294" ht="7.5" customHeight="1" x14ac:dyDescent="0.3"/>
    <row r="295" ht="7.5" customHeight="1" x14ac:dyDescent="0.3"/>
    <row r="296" ht="7.5" customHeight="1" x14ac:dyDescent="0.3"/>
    <row r="297" ht="7.5" customHeight="1" x14ac:dyDescent="0.3"/>
    <row r="298" ht="7.5" customHeight="1" x14ac:dyDescent="0.3"/>
    <row r="299" ht="7.5" customHeight="1" x14ac:dyDescent="0.3"/>
    <row r="300" ht="7.5" customHeight="1" x14ac:dyDescent="0.3"/>
    <row r="301" ht="7.5" customHeight="1" x14ac:dyDescent="0.3"/>
    <row r="302" ht="7.5" customHeight="1" x14ac:dyDescent="0.3"/>
    <row r="303" ht="7.5" customHeight="1" x14ac:dyDescent="0.3"/>
    <row r="304" ht="7.5" customHeight="1" x14ac:dyDescent="0.3"/>
    <row r="305" ht="7.5" customHeight="1" x14ac:dyDescent="0.3"/>
    <row r="306" ht="7.5" customHeight="1" x14ac:dyDescent="0.3"/>
    <row r="307" ht="7.5" customHeight="1" x14ac:dyDescent="0.3"/>
    <row r="308" ht="7.5" customHeight="1" x14ac:dyDescent="0.3"/>
    <row r="309" ht="7.5" customHeight="1" x14ac:dyDescent="0.3"/>
    <row r="310" ht="7.5" customHeight="1" x14ac:dyDescent="0.3"/>
    <row r="311" ht="7.5" customHeight="1" x14ac:dyDescent="0.3"/>
    <row r="312" ht="7.5" customHeight="1" x14ac:dyDescent="0.3"/>
    <row r="313" ht="7.5" customHeight="1" x14ac:dyDescent="0.3"/>
    <row r="314" ht="7.5" customHeight="1" x14ac:dyDescent="0.3"/>
    <row r="315" ht="7.5" customHeight="1" x14ac:dyDescent="0.3"/>
    <row r="316" ht="7.5" customHeight="1" x14ac:dyDescent="0.3"/>
    <row r="317" ht="7.5" customHeight="1" x14ac:dyDescent="0.3"/>
    <row r="318" ht="7.5" customHeight="1" x14ac:dyDescent="0.3"/>
    <row r="319" ht="7.5" customHeight="1" x14ac:dyDescent="0.3"/>
    <row r="320" ht="7.5" customHeight="1" x14ac:dyDescent="0.3"/>
    <row r="321" ht="7.5" customHeight="1" x14ac:dyDescent="0.3"/>
    <row r="322" ht="7.5" customHeight="1" x14ac:dyDescent="0.3"/>
    <row r="323" ht="7.5" customHeight="1" x14ac:dyDescent="0.3"/>
    <row r="324" ht="7.5" customHeight="1" x14ac:dyDescent="0.3"/>
    <row r="325" ht="7.5" customHeight="1" x14ac:dyDescent="0.3"/>
    <row r="326" ht="7.5" customHeight="1" x14ac:dyDescent="0.3"/>
    <row r="327" ht="7.5" customHeight="1" x14ac:dyDescent="0.3"/>
    <row r="328" ht="7.5" customHeight="1" x14ac:dyDescent="0.3"/>
    <row r="329" ht="7.5" customHeight="1" x14ac:dyDescent="0.3"/>
    <row r="330" ht="7.5" customHeight="1" x14ac:dyDescent="0.3"/>
    <row r="331" ht="7.5" customHeight="1" x14ac:dyDescent="0.3"/>
    <row r="332" ht="7.5" customHeight="1" x14ac:dyDescent="0.3"/>
    <row r="333" ht="7.5" customHeight="1" x14ac:dyDescent="0.3"/>
    <row r="334" ht="7.5" customHeight="1" x14ac:dyDescent="0.3"/>
    <row r="335" ht="7.5" customHeight="1" x14ac:dyDescent="0.3"/>
    <row r="336" ht="7.5" customHeight="1" x14ac:dyDescent="0.3"/>
    <row r="337" ht="7.5" customHeight="1" x14ac:dyDescent="0.3"/>
    <row r="338" ht="7.5" customHeight="1" x14ac:dyDescent="0.3"/>
    <row r="339" ht="7.5" customHeight="1" x14ac:dyDescent="0.3"/>
    <row r="340" ht="7.5" customHeight="1" x14ac:dyDescent="0.3"/>
    <row r="341" ht="7.5" customHeight="1" x14ac:dyDescent="0.3"/>
    <row r="342" ht="7.5" customHeight="1" x14ac:dyDescent="0.3"/>
    <row r="343" ht="7.5" customHeight="1" x14ac:dyDescent="0.3"/>
    <row r="344" ht="7.5" customHeight="1" x14ac:dyDescent="0.3"/>
    <row r="345" ht="7.5" customHeight="1" x14ac:dyDescent="0.3"/>
    <row r="346" ht="7.5" customHeight="1" x14ac:dyDescent="0.3"/>
    <row r="347" ht="7.5" customHeight="1" x14ac:dyDescent="0.3"/>
    <row r="348" ht="7.5" customHeight="1" x14ac:dyDescent="0.3"/>
    <row r="349" ht="7.5" customHeight="1" x14ac:dyDescent="0.3"/>
    <row r="350" ht="7.5" customHeight="1" x14ac:dyDescent="0.3"/>
    <row r="351" ht="7.5" customHeight="1" x14ac:dyDescent="0.3"/>
    <row r="352" ht="7.5" customHeight="1" x14ac:dyDescent="0.3"/>
    <row r="353" ht="7.5" customHeight="1" x14ac:dyDescent="0.3"/>
    <row r="354" ht="7.5" customHeight="1" x14ac:dyDescent="0.3"/>
    <row r="355" ht="7.5" customHeight="1" x14ac:dyDescent="0.3"/>
    <row r="356" ht="7.5" customHeight="1" x14ac:dyDescent="0.3"/>
    <row r="357" ht="7.5" customHeight="1" x14ac:dyDescent="0.3"/>
    <row r="358" ht="7.5" customHeight="1" x14ac:dyDescent="0.3"/>
    <row r="359" ht="7.5" customHeight="1" x14ac:dyDescent="0.3"/>
    <row r="360" ht="7.5" customHeight="1" x14ac:dyDescent="0.3"/>
    <row r="361" ht="7.5" customHeight="1" x14ac:dyDescent="0.3"/>
    <row r="362" ht="7.5" customHeight="1" x14ac:dyDescent="0.3"/>
    <row r="363" ht="7.5" customHeight="1" x14ac:dyDescent="0.3"/>
    <row r="364" ht="7.5" customHeight="1" x14ac:dyDescent="0.3"/>
    <row r="365" ht="7.5" customHeight="1" x14ac:dyDescent="0.3"/>
    <row r="366" ht="7.5" customHeight="1" x14ac:dyDescent="0.3"/>
    <row r="367" ht="7.5" customHeight="1" x14ac:dyDescent="0.3"/>
    <row r="368" ht="7.5" customHeight="1" x14ac:dyDescent="0.3"/>
    <row r="369" ht="7.5" customHeight="1" x14ac:dyDescent="0.3"/>
    <row r="370" ht="7.5" customHeight="1" x14ac:dyDescent="0.3"/>
    <row r="371" ht="7.5" customHeight="1" x14ac:dyDescent="0.3"/>
    <row r="372" ht="7.5" customHeight="1" x14ac:dyDescent="0.3"/>
    <row r="373" ht="7.5" customHeight="1" x14ac:dyDescent="0.3"/>
    <row r="374" ht="7.5" customHeight="1" x14ac:dyDescent="0.3"/>
    <row r="375" ht="7.5" customHeight="1" x14ac:dyDescent="0.3"/>
    <row r="376" ht="7.5" customHeight="1" x14ac:dyDescent="0.3"/>
    <row r="377" ht="7.5" customHeight="1" x14ac:dyDescent="0.3"/>
    <row r="378" ht="7.5" customHeight="1" x14ac:dyDescent="0.3"/>
    <row r="379" ht="7.5" customHeight="1" x14ac:dyDescent="0.3"/>
    <row r="380" ht="7.5" customHeight="1" x14ac:dyDescent="0.3"/>
    <row r="381" ht="7.5" customHeight="1" x14ac:dyDescent="0.3"/>
    <row r="382" ht="7.5" customHeight="1" x14ac:dyDescent="0.3"/>
    <row r="383" ht="7.5" customHeight="1" x14ac:dyDescent="0.3"/>
    <row r="384" ht="7.5" customHeight="1" x14ac:dyDescent="0.3"/>
    <row r="385" ht="7.5" customHeight="1" x14ac:dyDescent="0.3"/>
    <row r="386" ht="7.5" customHeight="1" x14ac:dyDescent="0.3"/>
    <row r="387" ht="7.5" customHeight="1" x14ac:dyDescent="0.3"/>
    <row r="388" ht="7.5" customHeight="1" x14ac:dyDescent="0.3"/>
    <row r="389" ht="7.5" customHeight="1" x14ac:dyDescent="0.3"/>
    <row r="390" ht="7.5" customHeight="1" x14ac:dyDescent="0.3"/>
    <row r="391" ht="7.5" customHeight="1" x14ac:dyDescent="0.3"/>
    <row r="392" ht="7.5" customHeight="1" x14ac:dyDescent="0.3"/>
    <row r="393" ht="7.5" customHeight="1" x14ac:dyDescent="0.3"/>
    <row r="394" ht="7.5" customHeight="1" x14ac:dyDescent="0.3"/>
    <row r="395" ht="7.5" customHeight="1" x14ac:dyDescent="0.3"/>
    <row r="396" ht="7.5" customHeight="1" x14ac:dyDescent="0.3"/>
    <row r="397" ht="7.5" customHeight="1" x14ac:dyDescent="0.3"/>
    <row r="398" ht="7.5" customHeight="1" x14ac:dyDescent="0.3"/>
    <row r="399" ht="7.5" customHeight="1" x14ac:dyDescent="0.3"/>
    <row r="400" ht="7.5" customHeight="1" x14ac:dyDescent="0.3"/>
    <row r="401" ht="7.5" customHeight="1" x14ac:dyDescent="0.3"/>
    <row r="402" ht="7.5" customHeight="1" x14ac:dyDescent="0.3"/>
    <row r="403" ht="7.5" customHeight="1" x14ac:dyDescent="0.3"/>
    <row r="404" ht="7.5" customHeight="1" x14ac:dyDescent="0.3"/>
    <row r="405" ht="7.5" customHeight="1" x14ac:dyDescent="0.3"/>
    <row r="406" ht="7.5" customHeight="1" x14ac:dyDescent="0.3"/>
    <row r="407" ht="7.5" customHeight="1" x14ac:dyDescent="0.3"/>
    <row r="408" ht="7.5" customHeight="1" x14ac:dyDescent="0.3"/>
    <row r="409" ht="7.5" customHeight="1" x14ac:dyDescent="0.3"/>
    <row r="410" ht="7.5" customHeight="1" x14ac:dyDescent="0.3"/>
    <row r="411" ht="7.5" customHeight="1" x14ac:dyDescent="0.3"/>
    <row r="412" ht="7.5" customHeight="1" x14ac:dyDescent="0.3"/>
    <row r="413" ht="7.5" customHeight="1" x14ac:dyDescent="0.3"/>
    <row r="414" ht="7.5" customHeight="1" x14ac:dyDescent="0.3"/>
    <row r="415" ht="7.5" customHeight="1" x14ac:dyDescent="0.3"/>
    <row r="416" ht="7.5" customHeight="1" x14ac:dyDescent="0.3"/>
    <row r="417" ht="7.5" customHeight="1" x14ac:dyDescent="0.3"/>
    <row r="418" ht="7.5" customHeight="1" x14ac:dyDescent="0.3"/>
    <row r="419" ht="7.5" customHeight="1" x14ac:dyDescent="0.3"/>
    <row r="420" ht="7.5" customHeight="1" x14ac:dyDescent="0.3"/>
    <row r="421" ht="7.5" customHeight="1" x14ac:dyDescent="0.3"/>
    <row r="422" ht="7.5" customHeight="1" x14ac:dyDescent="0.3"/>
    <row r="423" ht="7.5" customHeight="1" x14ac:dyDescent="0.3"/>
    <row r="424" ht="7.5" customHeight="1" x14ac:dyDescent="0.3"/>
    <row r="425" ht="7.5" customHeight="1" x14ac:dyDescent="0.3"/>
    <row r="426" ht="7.5" customHeight="1" x14ac:dyDescent="0.3"/>
    <row r="427" ht="7.5" customHeight="1" x14ac:dyDescent="0.3"/>
    <row r="428" ht="7.5" customHeight="1" x14ac:dyDescent="0.3"/>
    <row r="429" ht="7.5" customHeight="1" x14ac:dyDescent="0.3"/>
    <row r="430" ht="7.5" customHeight="1" x14ac:dyDescent="0.3"/>
    <row r="431" ht="7.5" customHeight="1" x14ac:dyDescent="0.3"/>
    <row r="432" ht="7.5" customHeight="1" x14ac:dyDescent="0.3"/>
    <row r="433" ht="7.5" customHeight="1" x14ac:dyDescent="0.3"/>
    <row r="434" ht="7.5" customHeight="1" x14ac:dyDescent="0.3"/>
    <row r="435" ht="7.5" customHeight="1" x14ac:dyDescent="0.3"/>
    <row r="436" ht="7.5" customHeight="1" x14ac:dyDescent="0.3"/>
    <row r="437" ht="7.5" customHeight="1" x14ac:dyDescent="0.3"/>
    <row r="438" ht="7.5" customHeight="1" x14ac:dyDescent="0.3"/>
    <row r="439" ht="7.5" customHeight="1" x14ac:dyDescent="0.3"/>
    <row r="440" ht="7.5" customHeight="1" x14ac:dyDescent="0.3"/>
    <row r="441" ht="7.5" customHeight="1" x14ac:dyDescent="0.3"/>
    <row r="442" ht="7.5" customHeight="1" x14ac:dyDescent="0.3"/>
    <row r="443" ht="7.5" customHeight="1" x14ac:dyDescent="0.3"/>
    <row r="444" ht="7.5" customHeight="1" x14ac:dyDescent="0.3"/>
    <row r="445" ht="7.5" customHeight="1" x14ac:dyDescent="0.3"/>
    <row r="446" ht="7.5" customHeight="1" x14ac:dyDescent="0.3"/>
    <row r="447" ht="7.5" customHeight="1" x14ac:dyDescent="0.3"/>
    <row r="448" ht="7.5" customHeight="1" x14ac:dyDescent="0.3"/>
    <row r="449" ht="7.5" customHeight="1" x14ac:dyDescent="0.3"/>
    <row r="450" ht="7.5" customHeight="1" x14ac:dyDescent="0.3"/>
    <row r="451" ht="7.5" customHeight="1" x14ac:dyDescent="0.3"/>
    <row r="452" ht="7.5" customHeight="1" x14ac:dyDescent="0.3"/>
    <row r="453" ht="7.5" customHeight="1" x14ac:dyDescent="0.3"/>
    <row r="454" ht="7.5" customHeight="1" x14ac:dyDescent="0.3"/>
    <row r="455" ht="7.5" customHeight="1" x14ac:dyDescent="0.3"/>
    <row r="456" ht="7.5" customHeight="1" x14ac:dyDescent="0.3"/>
    <row r="457" ht="7.5" customHeight="1" x14ac:dyDescent="0.3"/>
    <row r="458" ht="7.5" customHeight="1" x14ac:dyDescent="0.3"/>
    <row r="459" ht="7.5" customHeight="1" x14ac:dyDescent="0.3"/>
    <row r="460" ht="7.5" customHeight="1" x14ac:dyDescent="0.3"/>
    <row r="461" ht="7.5" customHeight="1" x14ac:dyDescent="0.3"/>
    <row r="462" ht="7.5" customHeight="1" x14ac:dyDescent="0.3"/>
    <row r="463" ht="7.5" customHeight="1" x14ac:dyDescent="0.3"/>
    <row r="464" ht="7.5" customHeight="1" x14ac:dyDescent="0.3"/>
    <row r="465" ht="7.5" customHeight="1" x14ac:dyDescent="0.3"/>
    <row r="466" ht="7.5" customHeight="1" x14ac:dyDescent="0.3"/>
    <row r="467" ht="7.5" customHeight="1" x14ac:dyDescent="0.3"/>
    <row r="468" ht="7.5" customHeight="1" x14ac:dyDescent="0.3"/>
    <row r="469" ht="7.5" customHeight="1" x14ac:dyDescent="0.3"/>
    <row r="470" ht="7.5" customHeight="1" x14ac:dyDescent="0.3"/>
    <row r="471" ht="7.5" customHeight="1" x14ac:dyDescent="0.3"/>
    <row r="472" ht="7.5" customHeight="1" x14ac:dyDescent="0.3"/>
    <row r="473" ht="7.5" customHeight="1" x14ac:dyDescent="0.3"/>
    <row r="474" ht="7.5" customHeight="1" x14ac:dyDescent="0.3"/>
    <row r="475" ht="7.5" customHeight="1" x14ac:dyDescent="0.3"/>
    <row r="476" ht="7.5" customHeight="1" x14ac:dyDescent="0.3"/>
    <row r="477" ht="7.5" customHeight="1" x14ac:dyDescent="0.3"/>
    <row r="478" ht="7.5" customHeight="1" x14ac:dyDescent="0.3"/>
    <row r="479" ht="7.5" customHeight="1" x14ac:dyDescent="0.3"/>
    <row r="480" ht="7.5" customHeight="1" x14ac:dyDescent="0.3"/>
    <row r="481" ht="7.5" customHeight="1" x14ac:dyDescent="0.3"/>
    <row r="482" ht="7.5" customHeight="1" x14ac:dyDescent="0.3"/>
    <row r="483" ht="7.5" customHeight="1" x14ac:dyDescent="0.3"/>
    <row r="484" ht="7.5" customHeight="1" x14ac:dyDescent="0.3"/>
    <row r="485" ht="7.5" customHeight="1" x14ac:dyDescent="0.3"/>
    <row r="486" ht="7.5" customHeight="1" x14ac:dyDescent="0.3"/>
    <row r="487" ht="7.5" customHeight="1" x14ac:dyDescent="0.3"/>
    <row r="488" ht="7.5" customHeight="1" x14ac:dyDescent="0.3"/>
    <row r="489" ht="7.5" customHeight="1" x14ac:dyDescent="0.3"/>
    <row r="490" ht="7.5" customHeight="1" x14ac:dyDescent="0.3"/>
    <row r="491" ht="7.5" customHeight="1" x14ac:dyDescent="0.3"/>
    <row r="492" ht="7.5" customHeight="1" x14ac:dyDescent="0.3"/>
    <row r="493" ht="7.5" customHeight="1" x14ac:dyDescent="0.3"/>
    <row r="494" ht="7.5" customHeight="1" x14ac:dyDescent="0.3"/>
    <row r="495" ht="7.5" customHeight="1" x14ac:dyDescent="0.3"/>
    <row r="496" ht="7.5" customHeight="1" x14ac:dyDescent="0.3"/>
    <row r="497" ht="7.5" customHeight="1" x14ac:dyDescent="0.3"/>
    <row r="498" ht="7.5" customHeight="1" x14ac:dyDescent="0.3"/>
    <row r="499" ht="7.5" customHeight="1" x14ac:dyDescent="0.3"/>
    <row r="500" ht="7.5" customHeight="1" x14ac:dyDescent="0.3"/>
    <row r="501" ht="7.5" customHeight="1" x14ac:dyDescent="0.3"/>
    <row r="502" ht="7.5" customHeight="1" x14ac:dyDescent="0.3"/>
    <row r="503" ht="7.5" customHeight="1" x14ac:dyDescent="0.3"/>
    <row r="504" ht="7.5" customHeight="1" x14ac:dyDescent="0.3"/>
    <row r="505" ht="7.5" customHeight="1" x14ac:dyDescent="0.3"/>
    <row r="506" ht="7.5" customHeight="1" x14ac:dyDescent="0.3"/>
    <row r="507" ht="7.5" customHeight="1" x14ac:dyDescent="0.3"/>
    <row r="508" ht="7.5" customHeight="1" x14ac:dyDescent="0.3"/>
    <row r="509" ht="7.5" customHeight="1" x14ac:dyDescent="0.3"/>
    <row r="510" ht="7.5" customHeight="1" x14ac:dyDescent="0.3"/>
    <row r="511" ht="7.5" customHeight="1" x14ac:dyDescent="0.3"/>
    <row r="512" ht="7.5" customHeight="1" x14ac:dyDescent="0.3"/>
    <row r="513" ht="7.5" customHeight="1" x14ac:dyDescent="0.3"/>
    <row r="514" ht="7.5" customHeight="1" x14ac:dyDescent="0.3"/>
    <row r="515" ht="7.5" customHeight="1" x14ac:dyDescent="0.3"/>
    <row r="516" ht="7.5" customHeight="1" x14ac:dyDescent="0.3"/>
    <row r="517" ht="7.5" customHeight="1" x14ac:dyDescent="0.3"/>
    <row r="518" ht="7.5" customHeight="1" x14ac:dyDescent="0.3"/>
    <row r="519" ht="7.5" customHeight="1" x14ac:dyDescent="0.3"/>
    <row r="520" ht="7.5" customHeight="1" x14ac:dyDescent="0.3"/>
    <row r="521" ht="7.5" customHeight="1" x14ac:dyDescent="0.3"/>
    <row r="522" ht="7.5" customHeight="1" x14ac:dyDescent="0.3"/>
    <row r="523" ht="7.5" customHeight="1" x14ac:dyDescent="0.3"/>
    <row r="524" ht="7.5" customHeight="1" x14ac:dyDescent="0.3"/>
    <row r="525" ht="7.5" customHeight="1" x14ac:dyDescent="0.3"/>
    <row r="526" ht="7.5" customHeight="1" x14ac:dyDescent="0.3"/>
    <row r="527" ht="7.5" customHeight="1" x14ac:dyDescent="0.3"/>
    <row r="528" ht="7.5" customHeight="1" x14ac:dyDescent="0.3"/>
    <row r="529" ht="7.5" customHeight="1" x14ac:dyDescent="0.3"/>
    <row r="530" ht="7.5" customHeight="1" x14ac:dyDescent="0.3"/>
    <row r="531" ht="7.5" customHeight="1" x14ac:dyDescent="0.3"/>
    <row r="532" ht="7.5" customHeight="1" x14ac:dyDescent="0.3"/>
    <row r="533" ht="7.5" customHeight="1" x14ac:dyDescent="0.3"/>
    <row r="534" ht="7.5" customHeight="1" x14ac:dyDescent="0.3"/>
    <row r="535" ht="7.5" customHeight="1" x14ac:dyDescent="0.3"/>
    <row r="536" ht="7.5" customHeight="1" x14ac:dyDescent="0.3"/>
    <row r="537" ht="7.5" customHeight="1" x14ac:dyDescent="0.3"/>
    <row r="538" ht="7.5" customHeight="1" x14ac:dyDescent="0.3"/>
    <row r="539" ht="7.5" customHeight="1" x14ac:dyDescent="0.3"/>
    <row r="540" ht="7.5" customHeight="1" x14ac:dyDescent="0.3"/>
    <row r="541" ht="7.5" customHeight="1" x14ac:dyDescent="0.3"/>
    <row r="542" ht="7.5" customHeight="1" x14ac:dyDescent="0.3"/>
    <row r="543" ht="7.5" customHeight="1" x14ac:dyDescent="0.3"/>
    <row r="544" ht="7.5" customHeight="1" x14ac:dyDescent="0.3"/>
    <row r="545" ht="7.5" customHeight="1" x14ac:dyDescent="0.3"/>
    <row r="546" ht="7.5" customHeight="1" x14ac:dyDescent="0.3"/>
    <row r="547" ht="7.5" customHeight="1" x14ac:dyDescent="0.3"/>
    <row r="548" ht="7.5" customHeight="1" x14ac:dyDescent="0.3"/>
    <row r="549" ht="7.5" customHeight="1" x14ac:dyDescent="0.3"/>
    <row r="550" ht="7.5" customHeight="1" x14ac:dyDescent="0.3"/>
    <row r="551" ht="7.5" customHeight="1" x14ac:dyDescent="0.3"/>
    <row r="552" ht="7.5" customHeight="1" x14ac:dyDescent="0.3"/>
    <row r="553" ht="7.5" customHeight="1" x14ac:dyDescent="0.3"/>
    <row r="554" ht="7.5" customHeight="1" x14ac:dyDescent="0.3"/>
    <row r="555" ht="7.5" customHeight="1" x14ac:dyDescent="0.3"/>
    <row r="556" ht="7.5" customHeight="1" x14ac:dyDescent="0.3"/>
    <row r="557" ht="7.5" customHeight="1" x14ac:dyDescent="0.3"/>
    <row r="558" ht="7.5" customHeight="1" x14ac:dyDescent="0.3"/>
    <row r="559" ht="7.5" customHeight="1" x14ac:dyDescent="0.3"/>
    <row r="560" ht="7.5" customHeight="1" x14ac:dyDescent="0.3"/>
    <row r="561" ht="7.5" customHeight="1" x14ac:dyDescent="0.3"/>
    <row r="562" ht="7.5" customHeight="1" x14ac:dyDescent="0.3"/>
    <row r="563" ht="7.5" customHeight="1" x14ac:dyDescent="0.3"/>
    <row r="564" ht="7.5" customHeight="1" x14ac:dyDescent="0.3"/>
    <row r="565" ht="7.5" customHeight="1" x14ac:dyDescent="0.3"/>
    <row r="566" ht="7.5" customHeight="1" x14ac:dyDescent="0.3"/>
    <row r="567" ht="7.5" customHeight="1" x14ac:dyDescent="0.3"/>
    <row r="568" ht="7.5" customHeight="1" x14ac:dyDescent="0.3"/>
    <row r="569" ht="7.5" customHeight="1" x14ac:dyDescent="0.3"/>
    <row r="570" ht="7.5" customHeight="1" x14ac:dyDescent="0.3"/>
    <row r="571" ht="7.5" customHeight="1" x14ac:dyDescent="0.3"/>
    <row r="572" ht="7.5" customHeight="1" x14ac:dyDescent="0.3"/>
    <row r="573" ht="7.5" customHeight="1" x14ac:dyDescent="0.3"/>
    <row r="574" ht="7.5" customHeight="1" x14ac:dyDescent="0.3"/>
    <row r="575" ht="7.5" customHeight="1" x14ac:dyDescent="0.3"/>
    <row r="576" ht="7.5" customHeight="1" x14ac:dyDescent="0.3"/>
    <row r="577" ht="7.5" customHeight="1" x14ac:dyDescent="0.3"/>
    <row r="578" ht="7.5" customHeight="1" x14ac:dyDescent="0.3"/>
    <row r="579" ht="7.5" customHeight="1" x14ac:dyDescent="0.3"/>
    <row r="580" ht="7.5" customHeight="1" x14ac:dyDescent="0.3"/>
    <row r="581" ht="7.5" customHeight="1" x14ac:dyDescent="0.3"/>
    <row r="582" ht="7.5" customHeight="1" x14ac:dyDescent="0.3"/>
    <row r="583" ht="7.5" customHeight="1" x14ac:dyDescent="0.3"/>
    <row r="584" ht="7.5" customHeight="1" x14ac:dyDescent="0.3"/>
    <row r="585" ht="7.5" customHeight="1" x14ac:dyDescent="0.3"/>
    <row r="586" ht="7.5" customHeight="1" x14ac:dyDescent="0.3"/>
    <row r="587" ht="7.5" customHeight="1" x14ac:dyDescent="0.3"/>
    <row r="588" ht="7.5" customHeight="1" x14ac:dyDescent="0.3"/>
    <row r="589" ht="7.5" customHeight="1" x14ac:dyDescent="0.3"/>
    <row r="590" ht="7.5" customHeight="1" x14ac:dyDescent="0.3"/>
    <row r="591" ht="7.5" customHeight="1" x14ac:dyDescent="0.3"/>
    <row r="592" ht="7.5" customHeight="1" x14ac:dyDescent="0.3"/>
    <row r="593" ht="7.5" customHeight="1" x14ac:dyDescent="0.3"/>
    <row r="594" ht="7.5" customHeight="1" x14ac:dyDescent="0.3"/>
    <row r="595" ht="7.5" customHeight="1" x14ac:dyDescent="0.3"/>
    <row r="596" ht="7.5" customHeight="1" x14ac:dyDescent="0.3"/>
    <row r="597" ht="7.5" customHeight="1" x14ac:dyDescent="0.3"/>
    <row r="598" ht="7.5" customHeight="1" x14ac:dyDescent="0.3"/>
    <row r="599" ht="7.5" customHeight="1" x14ac:dyDescent="0.3"/>
    <row r="600" ht="7.5" customHeight="1" x14ac:dyDescent="0.3"/>
    <row r="601" ht="7.5" customHeight="1" x14ac:dyDescent="0.3"/>
    <row r="602" ht="7.5" customHeight="1" x14ac:dyDescent="0.3"/>
    <row r="603" ht="7.5" customHeight="1" x14ac:dyDescent="0.3"/>
    <row r="604" ht="7.5" customHeight="1" x14ac:dyDescent="0.3"/>
    <row r="605" ht="7.5" customHeight="1" x14ac:dyDescent="0.3"/>
    <row r="606" ht="7.5" customHeight="1" x14ac:dyDescent="0.3"/>
    <row r="607" ht="7.5" customHeight="1" x14ac:dyDescent="0.3"/>
    <row r="608" ht="7.5" customHeight="1" x14ac:dyDescent="0.3"/>
    <row r="609" ht="7.5" customHeight="1" x14ac:dyDescent="0.3"/>
    <row r="610" ht="7.5" customHeight="1" x14ac:dyDescent="0.3"/>
    <row r="611" ht="7.5" customHeight="1" x14ac:dyDescent="0.3"/>
    <row r="612" ht="7.5" customHeight="1" x14ac:dyDescent="0.3"/>
    <row r="613" ht="7.5" customHeight="1" x14ac:dyDescent="0.3"/>
    <row r="614" ht="7.5" customHeight="1" x14ac:dyDescent="0.3"/>
    <row r="615" ht="7.5" customHeight="1" x14ac:dyDescent="0.3"/>
    <row r="616" ht="7.5" customHeight="1" x14ac:dyDescent="0.3"/>
    <row r="617" ht="7.5" customHeight="1" x14ac:dyDescent="0.3"/>
    <row r="618" ht="7.5" customHeight="1" x14ac:dyDescent="0.3"/>
    <row r="619" ht="7.5" customHeight="1" x14ac:dyDescent="0.3"/>
    <row r="620" ht="7.5" customHeight="1" x14ac:dyDescent="0.3"/>
    <row r="621" ht="7.5" customHeight="1" x14ac:dyDescent="0.3"/>
    <row r="622" ht="7.5" customHeight="1" x14ac:dyDescent="0.3"/>
    <row r="623" ht="7.5" customHeight="1" x14ac:dyDescent="0.3"/>
    <row r="624" ht="7.5" customHeight="1" x14ac:dyDescent="0.3"/>
    <row r="625" ht="7.5" customHeight="1" x14ac:dyDescent="0.3"/>
    <row r="626" ht="7.5" customHeight="1" x14ac:dyDescent="0.3"/>
    <row r="627" ht="7.5" customHeight="1" x14ac:dyDescent="0.3"/>
    <row r="628" ht="7.5" customHeight="1" x14ac:dyDescent="0.3"/>
    <row r="629" ht="7.5" customHeight="1" x14ac:dyDescent="0.3"/>
    <row r="630" ht="7.5" customHeight="1" x14ac:dyDescent="0.3"/>
    <row r="631" ht="7.5" customHeight="1" x14ac:dyDescent="0.3"/>
    <row r="632" ht="7.5" customHeight="1" x14ac:dyDescent="0.3"/>
    <row r="633" ht="7.5" customHeight="1" x14ac:dyDescent="0.3"/>
    <row r="634" ht="7.5" customHeight="1" x14ac:dyDescent="0.3"/>
    <row r="635" ht="7.5" customHeight="1" x14ac:dyDescent="0.3"/>
    <row r="636" ht="7.5" customHeight="1" x14ac:dyDescent="0.3"/>
    <row r="637" ht="7.5" customHeight="1" x14ac:dyDescent="0.3"/>
    <row r="638" ht="7.5" customHeight="1" x14ac:dyDescent="0.3"/>
    <row r="639" ht="7.5" customHeight="1" x14ac:dyDescent="0.3"/>
    <row r="640" ht="7.5" customHeight="1" x14ac:dyDescent="0.3"/>
    <row r="641" ht="7.5" customHeight="1" x14ac:dyDescent="0.3"/>
    <row r="642" ht="7.5" customHeight="1" x14ac:dyDescent="0.3"/>
    <row r="643" ht="7.5" customHeight="1" x14ac:dyDescent="0.3"/>
    <row r="644" ht="7.5" customHeight="1" x14ac:dyDescent="0.3"/>
    <row r="645" ht="7.5" customHeight="1" x14ac:dyDescent="0.3"/>
    <row r="646" ht="7.5" customHeight="1" x14ac:dyDescent="0.3"/>
    <row r="647" ht="7.5" customHeight="1" x14ac:dyDescent="0.3"/>
    <row r="648" ht="7.5" customHeight="1" x14ac:dyDescent="0.3"/>
  </sheetData>
  <sheetProtection formatCells="0" selectLockedCells="1"/>
  <mergeCells count="2">
    <mergeCell ref="A1:N3"/>
    <mergeCell ref="A4:N4"/>
  </mergeCells>
  <phoneticPr fontId="3" type="noConversion"/>
  <printOptions horizontalCentered="1"/>
  <pageMargins left="0.19685039370078741" right="0.19685039370078741" top="0.59055118110236227" bottom="0.19685039370078741" header="0.31496062992125984" footer="0.31496062992125984"/>
  <pageSetup paperSize="9" scale="60" orientation="landscape" horizontalDpi="300" verticalDpi="300" r:id="rId1"/>
  <headerFooter>
    <oddHeader>&amp;L&amp;G</oddHeader>
    <oddFooter>&amp;R&amp;"华文行楷,常规"&amp;22每 天 进 步 一 点 点</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L87"/>
  <sheetViews>
    <sheetView showGridLines="0" view="pageBreakPreview" topLeftCell="A37" zoomScale="85" zoomScaleNormal="50" zoomScaleSheetLayoutView="85" workbookViewId="0">
      <selection activeCell="BW18" sqref="BW18:CW18"/>
    </sheetView>
  </sheetViews>
  <sheetFormatPr defaultColWidth="1.625" defaultRowHeight="17.25" x14ac:dyDescent="0.3"/>
  <cols>
    <col min="1" max="101" width="1.625" style="1" customWidth="1"/>
    <col min="102" max="103" width="1.375" style="1" customWidth="1"/>
    <col min="104" max="16384" width="1.625" style="1"/>
  </cols>
  <sheetData>
    <row r="1" spans="1:116" ht="24.75" customHeight="1" x14ac:dyDescent="0.3">
      <c r="A1" s="409" t="s">
        <v>370</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410"/>
      <c r="AQ1" s="410"/>
      <c r="AR1" s="410"/>
      <c r="AS1" s="410"/>
      <c r="AT1" s="410"/>
      <c r="AU1" s="410"/>
      <c r="AV1" s="410"/>
      <c r="AW1" s="410"/>
      <c r="AX1" s="410"/>
      <c r="AY1" s="410"/>
      <c r="AZ1" s="410"/>
      <c r="BA1" s="410"/>
      <c r="BB1" s="410"/>
      <c r="BC1" s="410"/>
      <c r="BD1" s="410"/>
      <c r="BE1" s="410"/>
      <c r="BF1" s="410"/>
      <c r="BG1" s="410"/>
      <c r="BH1" s="410"/>
      <c r="BI1" s="410"/>
      <c r="BJ1" s="410"/>
      <c r="BK1" s="410"/>
      <c r="BL1" s="410"/>
      <c r="BM1" s="410"/>
      <c r="BN1" s="410"/>
      <c r="BO1" s="410"/>
      <c r="BP1" s="410"/>
      <c r="BQ1" s="410"/>
      <c r="BR1" s="410"/>
      <c r="BS1" s="410"/>
      <c r="BT1" s="410"/>
      <c r="BU1" s="410"/>
      <c r="BV1" s="410"/>
      <c r="BW1" s="410"/>
      <c r="BX1" s="410"/>
      <c r="BY1" s="410"/>
      <c r="BZ1" s="410"/>
      <c r="CA1" s="410"/>
      <c r="CB1" s="410"/>
      <c r="CC1" s="410"/>
      <c r="CD1" s="410"/>
      <c r="CE1" s="410"/>
      <c r="CF1" s="410"/>
      <c r="CG1" s="410"/>
      <c r="CH1" s="410"/>
      <c r="CI1" s="410"/>
      <c r="CJ1" s="410"/>
      <c r="CK1" s="410"/>
      <c r="CL1" s="410"/>
      <c r="CM1" s="410"/>
      <c r="CN1" s="410"/>
      <c r="CO1" s="410"/>
      <c r="CP1" s="410"/>
      <c r="CQ1" s="410"/>
      <c r="CR1" s="410"/>
      <c r="CS1" s="410"/>
      <c r="CT1" s="410"/>
      <c r="CU1" s="410"/>
      <c r="CV1" s="410"/>
      <c r="CW1" s="411"/>
    </row>
    <row r="2" spans="1:116" ht="24.75" customHeight="1" thickBot="1" x14ac:dyDescent="0.35">
      <c r="A2" s="412"/>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L2" s="413"/>
      <c r="BM2" s="413"/>
      <c r="BN2" s="413"/>
      <c r="BO2" s="413"/>
      <c r="BP2" s="413"/>
      <c r="BQ2" s="413"/>
      <c r="BR2" s="413"/>
      <c r="BS2" s="413"/>
      <c r="BT2" s="413"/>
      <c r="BU2" s="413"/>
      <c r="BV2" s="413"/>
      <c r="BW2" s="413"/>
      <c r="BX2" s="413"/>
      <c r="BY2" s="413"/>
      <c r="BZ2" s="413"/>
      <c r="CA2" s="413"/>
      <c r="CB2" s="413"/>
      <c r="CC2" s="413"/>
      <c r="CD2" s="413"/>
      <c r="CE2" s="413"/>
      <c r="CF2" s="413"/>
      <c r="CG2" s="413"/>
      <c r="CH2" s="413"/>
      <c r="CI2" s="413"/>
      <c r="CJ2" s="413"/>
      <c r="CK2" s="413"/>
      <c r="CL2" s="413"/>
      <c r="CM2" s="413"/>
      <c r="CN2" s="413"/>
      <c r="CO2" s="413"/>
      <c r="CP2" s="413"/>
      <c r="CQ2" s="413"/>
      <c r="CR2" s="413"/>
      <c r="CS2" s="413"/>
      <c r="CT2" s="413"/>
      <c r="CU2" s="413"/>
      <c r="CV2" s="413"/>
      <c r="CW2" s="414"/>
    </row>
    <row r="3" spans="1:116" s="2" customFormat="1" ht="9.75" customHeight="1" x14ac:dyDescent="0.3">
      <c r="A3" s="415" t="s">
        <v>267</v>
      </c>
      <c r="B3" s="416"/>
      <c r="C3" s="416"/>
      <c r="D3" s="416"/>
      <c r="E3" s="416"/>
      <c r="F3" s="416"/>
      <c r="G3" s="416"/>
      <c r="H3" s="416"/>
      <c r="I3" s="416"/>
      <c r="J3" s="416"/>
      <c r="K3" s="416"/>
      <c r="L3" s="416"/>
      <c r="M3" s="416"/>
      <c r="N3" s="416"/>
      <c r="O3" s="416"/>
      <c r="P3" s="416"/>
      <c r="Q3" s="416"/>
      <c r="R3" s="416"/>
      <c r="S3" s="416"/>
      <c r="T3" s="416"/>
      <c r="U3" s="416"/>
      <c r="V3" s="416"/>
      <c r="W3" s="417"/>
      <c r="X3" s="418" t="s">
        <v>268</v>
      </c>
      <c r="Y3" s="419"/>
      <c r="Z3" s="419"/>
      <c r="AA3" s="419"/>
      <c r="AB3" s="419"/>
      <c r="AC3" s="419"/>
      <c r="AD3" s="419"/>
      <c r="AE3" s="419"/>
      <c r="AF3" s="419"/>
      <c r="AG3" s="419"/>
      <c r="AH3" s="419"/>
      <c r="AI3" s="419"/>
      <c r="AJ3" s="419"/>
      <c r="AK3" s="419"/>
      <c r="AL3" s="416"/>
      <c r="AM3" s="416"/>
      <c r="AN3" s="416"/>
      <c r="AO3" s="416"/>
      <c r="AP3" s="416"/>
      <c r="AQ3" s="416"/>
      <c r="AR3" s="416"/>
      <c r="AS3" s="416"/>
      <c r="AT3" s="416"/>
      <c r="AU3" s="416"/>
      <c r="AV3" s="416"/>
      <c r="AW3" s="416"/>
      <c r="AX3" s="416"/>
      <c r="AY3" s="416"/>
      <c r="AZ3" s="416"/>
      <c r="BA3" s="416"/>
      <c r="BB3" s="416"/>
      <c r="BC3" s="416"/>
      <c r="BD3" s="416"/>
      <c r="BE3" s="416"/>
      <c r="BF3" s="416"/>
      <c r="BG3" s="416"/>
      <c r="BH3" s="416"/>
      <c r="BI3" s="416"/>
      <c r="BJ3" s="416"/>
      <c r="BK3" s="416"/>
      <c r="BL3" s="416"/>
      <c r="BM3" s="416"/>
      <c r="BN3" s="416"/>
      <c r="BO3" s="419" t="s">
        <v>269</v>
      </c>
      <c r="BP3" s="419"/>
      <c r="BQ3" s="419"/>
      <c r="BR3" s="419"/>
      <c r="BS3" s="419"/>
      <c r="BT3" s="419"/>
      <c r="BU3" s="419"/>
      <c r="BV3" s="419"/>
      <c r="BW3" s="419"/>
      <c r="BX3" s="419"/>
      <c r="BY3" s="419"/>
      <c r="BZ3" s="419"/>
      <c r="CA3" s="419"/>
      <c r="CB3" s="416"/>
      <c r="CC3" s="416"/>
      <c r="CD3" s="416"/>
      <c r="CE3" s="416"/>
      <c r="CF3" s="416"/>
      <c r="CG3" s="416"/>
      <c r="CH3" s="416"/>
      <c r="CI3" s="416"/>
      <c r="CJ3" s="416"/>
      <c r="CK3" s="416"/>
      <c r="CL3" s="416"/>
      <c r="CM3" s="416"/>
      <c r="CN3" s="416"/>
      <c r="CO3" s="416"/>
      <c r="CP3" s="416"/>
      <c r="CQ3" s="416"/>
      <c r="CR3" s="416"/>
      <c r="CS3" s="416"/>
      <c r="CT3" s="416"/>
      <c r="CU3" s="416"/>
      <c r="CV3" s="416"/>
      <c r="CW3" s="417"/>
    </row>
    <row r="4" spans="1:116" s="2" customFormat="1" ht="9.75" customHeight="1" x14ac:dyDescent="0.3">
      <c r="A4" s="396"/>
      <c r="B4" s="358"/>
      <c r="C4" s="358"/>
      <c r="D4" s="358"/>
      <c r="E4" s="358"/>
      <c r="F4" s="358"/>
      <c r="G4" s="358"/>
      <c r="H4" s="358"/>
      <c r="I4" s="358"/>
      <c r="J4" s="358"/>
      <c r="K4" s="358"/>
      <c r="L4" s="358"/>
      <c r="M4" s="358"/>
      <c r="N4" s="358"/>
      <c r="O4" s="358"/>
      <c r="P4" s="358"/>
      <c r="Q4" s="358"/>
      <c r="R4" s="358"/>
      <c r="S4" s="358"/>
      <c r="T4" s="358"/>
      <c r="U4" s="358"/>
      <c r="V4" s="358"/>
      <c r="W4" s="373"/>
      <c r="X4" s="398"/>
      <c r="Y4" s="399"/>
      <c r="Z4" s="399"/>
      <c r="AA4" s="399"/>
      <c r="AB4" s="399"/>
      <c r="AC4" s="399"/>
      <c r="AD4" s="399"/>
      <c r="AE4" s="399"/>
      <c r="AF4" s="399"/>
      <c r="AG4" s="399"/>
      <c r="AH4" s="399"/>
      <c r="AI4" s="399"/>
      <c r="AJ4" s="399"/>
      <c r="AK4" s="399"/>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99"/>
      <c r="BP4" s="399"/>
      <c r="BQ4" s="399"/>
      <c r="BR4" s="399"/>
      <c r="BS4" s="399"/>
      <c r="BT4" s="399"/>
      <c r="BU4" s="399"/>
      <c r="BV4" s="399"/>
      <c r="BW4" s="399"/>
      <c r="BX4" s="399"/>
      <c r="BY4" s="399"/>
      <c r="BZ4" s="399"/>
      <c r="CA4" s="399"/>
      <c r="CB4" s="358"/>
      <c r="CC4" s="358"/>
      <c r="CD4" s="358"/>
      <c r="CE4" s="358"/>
      <c r="CF4" s="358"/>
      <c r="CG4" s="358"/>
      <c r="CH4" s="358"/>
      <c r="CI4" s="358"/>
      <c r="CJ4" s="358"/>
      <c r="CK4" s="358"/>
      <c r="CL4" s="358"/>
      <c r="CM4" s="358"/>
      <c r="CN4" s="358"/>
      <c r="CO4" s="358"/>
      <c r="CP4" s="358"/>
      <c r="CQ4" s="358"/>
      <c r="CR4" s="358"/>
      <c r="CS4" s="358"/>
      <c r="CT4" s="358"/>
      <c r="CU4" s="358"/>
      <c r="CV4" s="358"/>
      <c r="CW4" s="373"/>
    </row>
    <row r="5" spans="1:116" s="2" customFormat="1" ht="9.75" customHeight="1" x14ac:dyDescent="0.3">
      <c r="A5" s="423" t="s">
        <v>270</v>
      </c>
      <c r="B5" s="358"/>
      <c r="C5" s="358"/>
      <c r="D5" s="358"/>
      <c r="E5" s="358"/>
      <c r="F5" s="358"/>
      <c r="G5" s="358"/>
      <c r="H5" s="358"/>
      <c r="I5" s="358"/>
      <c r="J5" s="358"/>
      <c r="K5" s="424" t="s">
        <v>271</v>
      </c>
      <c r="L5" s="358"/>
      <c r="M5" s="358"/>
      <c r="N5" s="358"/>
      <c r="O5" s="358"/>
      <c r="P5" s="358"/>
      <c r="Q5" s="424" t="s">
        <v>272</v>
      </c>
      <c r="R5" s="358"/>
      <c r="S5" s="358"/>
      <c r="T5" s="358"/>
      <c r="U5" s="358"/>
      <c r="V5" s="358"/>
      <c r="W5" s="373"/>
      <c r="X5" s="398" t="s">
        <v>273</v>
      </c>
      <c r="Y5" s="399"/>
      <c r="Z5" s="399"/>
      <c r="AA5" s="399"/>
      <c r="AB5" s="399"/>
      <c r="AC5" s="399"/>
      <c r="AD5" s="399"/>
      <c r="AE5" s="399"/>
      <c r="AF5" s="399"/>
      <c r="AG5" s="399"/>
      <c r="AH5" s="399"/>
      <c r="AI5" s="399"/>
      <c r="AJ5" s="399"/>
      <c r="AK5" s="399"/>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99" t="s">
        <v>274</v>
      </c>
      <c r="BP5" s="399"/>
      <c r="BQ5" s="399"/>
      <c r="BR5" s="399"/>
      <c r="BS5" s="399"/>
      <c r="BT5" s="399"/>
      <c r="BU5" s="399"/>
      <c r="BV5" s="399"/>
      <c r="BW5" s="399"/>
      <c r="BX5" s="399"/>
      <c r="BY5" s="399"/>
      <c r="BZ5" s="399"/>
      <c r="CA5" s="399"/>
      <c r="CB5" s="358"/>
      <c r="CC5" s="358"/>
      <c r="CD5" s="358"/>
      <c r="CE5" s="358"/>
      <c r="CF5" s="358"/>
      <c r="CG5" s="358"/>
      <c r="CH5" s="358"/>
      <c r="CI5" s="358"/>
      <c r="CJ5" s="358"/>
      <c r="CK5" s="358"/>
      <c r="CL5" s="358"/>
      <c r="CM5" s="358"/>
      <c r="CN5" s="358"/>
      <c r="CO5" s="358"/>
      <c r="CP5" s="358"/>
      <c r="CQ5" s="358"/>
      <c r="CR5" s="358"/>
      <c r="CS5" s="358"/>
      <c r="CT5" s="358"/>
      <c r="CU5" s="358"/>
      <c r="CV5" s="358"/>
      <c r="CW5" s="373"/>
      <c r="CZ5" s="358" t="s">
        <v>274</v>
      </c>
      <c r="DA5" s="358"/>
      <c r="DB5" s="358"/>
      <c r="DC5" s="358"/>
      <c r="DD5" s="358"/>
      <c r="DE5" s="358"/>
      <c r="DF5" s="358"/>
      <c r="DG5" s="358"/>
      <c r="DH5" s="358"/>
      <c r="DI5" s="358"/>
      <c r="DJ5" s="358"/>
      <c r="DK5" s="358"/>
      <c r="DL5" s="358"/>
    </row>
    <row r="6" spans="1:116" s="2" customFormat="1" ht="9.75" customHeight="1" x14ac:dyDescent="0.3">
      <c r="A6" s="396"/>
      <c r="B6" s="358"/>
      <c r="C6" s="358"/>
      <c r="D6" s="358"/>
      <c r="E6" s="358"/>
      <c r="F6" s="358"/>
      <c r="G6" s="358"/>
      <c r="H6" s="358"/>
      <c r="I6" s="358"/>
      <c r="J6" s="358"/>
      <c r="K6" s="358"/>
      <c r="L6" s="358"/>
      <c r="M6" s="358"/>
      <c r="N6" s="358"/>
      <c r="O6" s="358"/>
      <c r="P6" s="358"/>
      <c r="Q6" s="358"/>
      <c r="R6" s="358"/>
      <c r="S6" s="358"/>
      <c r="T6" s="358"/>
      <c r="U6" s="358"/>
      <c r="V6" s="358"/>
      <c r="W6" s="373"/>
      <c r="X6" s="398"/>
      <c r="Y6" s="399"/>
      <c r="Z6" s="399"/>
      <c r="AA6" s="399"/>
      <c r="AB6" s="399"/>
      <c r="AC6" s="399"/>
      <c r="AD6" s="399"/>
      <c r="AE6" s="399"/>
      <c r="AF6" s="399"/>
      <c r="AG6" s="399"/>
      <c r="AH6" s="399"/>
      <c r="AI6" s="399"/>
      <c r="AJ6" s="399"/>
      <c r="AK6" s="399"/>
      <c r="AL6" s="358"/>
      <c r="AM6" s="358"/>
      <c r="AN6" s="358"/>
      <c r="AO6" s="358"/>
      <c r="AP6" s="358"/>
      <c r="AQ6" s="358"/>
      <c r="AR6" s="358"/>
      <c r="AS6" s="358"/>
      <c r="AT6" s="358"/>
      <c r="AU6" s="358"/>
      <c r="AV6" s="358"/>
      <c r="AW6" s="358"/>
      <c r="AX6" s="358"/>
      <c r="AY6" s="358"/>
      <c r="AZ6" s="358"/>
      <c r="BA6" s="358"/>
      <c r="BB6" s="358"/>
      <c r="BC6" s="358"/>
      <c r="BD6" s="358"/>
      <c r="BE6" s="358"/>
      <c r="BF6" s="358"/>
      <c r="BG6" s="358"/>
      <c r="BH6" s="358"/>
      <c r="BI6" s="358"/>
      <c r="BJ6" s="358"/>
      <c r="BK6" s="358"/>
      <c r="BL6" s="358"/>
      <c r="BM6" s="358"/>
      <c r="BN6" s="358"/>
      <c r="BO6" s="401"/>
      <c r="BP6" s="401"/>
      <c r="BQ6" s="401"/>
      <c r="BR6" s="401"/>
      <c r="BS6" s="401"/>
      <c r="BT6" s="401"/>
      <c r="BU6" s="401"/>
      <c r="BV6" s="401"/>
      <c r="BW6" s="401"/>
      <c r="BX6" s="401"/>
      <c r="BY6" s="401"/>
      <c r="BZ6" s="401"/>
      <c r="CA6" s="401"/>
      <c r="CB6" s="358"/>
      <c r="CC6" s="358"/>
      <c r="CD6" s="358"/>
      <c r="CE6" s="358"/>
      <c r="CF6" s="358"/>
      <c r="CG6" s="358"/>
      <c r="CH6" s="358"/>
      <c r="CI6" s="358"/>
      <c r="CJ6" s="358"/>
      <c r="CK6" s="358"/>
      <c r="CL6" s="358"/>
      <c r="CM6" s="358"/>
      <c r="CN6" s="358"/>
      <c r="CO6" s="358"/>
      <c r="CP6" s="358"/>
      <c r="CQ6" s="358"/>
      <c r="CR6" s="358"/>
      <c r="CS6" s="358"/>
      <c r="CT6" s="358"/>
      <c r="CU6" s="358"/>
      <c r="CV6" s="358"/>
      <c r="CW6" s="373"/>
      <c r="CZ6" s="374"/>
      <c r="DA6" s="374"/>
      <c r="DB6" s="374"/>
      <c r="DC6" s="374"/>
      <c r="DD6" s="374"/>
      <c r="DE6" s="374"/>
      <c r="DF6" s="374"/>
      <c r="DG6" s="374"/>
      <c r="DH6" s="374"/>
      <c r="DI6" s="374"/>
      <c r="DJ6" s="374"/>
      <c r="DK6" s="374"/>
      <c r="DL6" s="374"/>
    </row>
    <row r="7" spans="1:116" s="2" customFormat="1" ht="9.75" customHeight="1" x14ac:dyDescent="0.3">
      <c r="A7" s="396"/>
      <c r="B7" s="358"/>
      <c r="C7" s="358"/>
      <c r="D7" s="358"/>
      <c r="E7" s="358"/>
      <c r="F7" s="358"/>
      <c r="G7" s="358"/>
      <c r="H7" s="358"/>
      <c r="I7" s="358"/>
      <c r="J7" s="358"/>
      <c r="K7" s="358"/>
      <c r="L7" s="358"/>
      <c r="M7" s="358"/>
      <c r="N7" s="358"/>
      <c r="O7" s="358"/>
      <c r="P7" s="358"/>
      <c r="Q7" s="358"/>
      <c r="R7" s="358"/>
      <c r="S7" s="358"/>
      <c r="T7" s="358"/>
      <c r="U7" s="358"/>
      <c r="V7" s="358"/>
      <c r="W7" s="373"/>
      <c r="X7" s="398" t="s">
        <v>275</v>
      </c>
      <c r="Y7" s="399"/>
      <c r="Z7" s="399"/>
      <c r="AA7" s="399"/>
      <c r="AB7" s="399"/>
      <c r="AC7" s="399"/>
      <c r="AD7" s="399"/>
      <c r="AE7" s="399"/>
      <c r="AF7" s="399"/>
      <c r="AG7" s="399"/>
      <c r="AH7" s="399"/>
      <c r="AI7" s="399"/>
      <c r="AJ7" s="399"/>
      <c r="AK7" s="399"/>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402" t="s">
        <v>276</v>
      </c>
      <c r="BP7" s="403"/>
      <c r="BQ7" s="403"/>
      <c r="BR7" s="403"/>
      <c r="BS7" s="403"/>
      <c r="BT7" s="403"/>
      <c r="BU7" s="403"/>
      <c r="BV7" s="403"/>
      <c r="BW7" s="403"/>
      <c r="BX7" s="403"/>
      <c r="BY7" s="403"/>
      <c r="BZ7" s="403"/>
      <c r="CA7" s="404"/>
      <c r="CB7" s="358"/>
      <c r="CC7" s="358"/>
      <c r="CD7" s="358"/>
      <c r="CE7" s="358"/>
      <c r="CF7" s="358"/>
      <c r="CG7" s="358"/>
      <c r="CH7" s="358"/>
      <c r="CI7" s="358"/>
      <c r="CJ7" s="358"/>
      <c r="CK7" s="358"/>
      <c r="CL7" s="358"/>
      <c r="CM7" s="358"/>
      <c r="CN7" s="358"/>
      <c r="CO7" s="358"/>
      <c r="CP7" s="358"/>
      <c r="CQ7" s="358"/>
      <c r="CR7" s="358"/>
      <c r="CS7" s="358"/>
      <c r="CT7" s="358"/>
      <c r="CU7" s="358"/>
      <c r="CV7" s="358"/>
      <c r="CW7" s="373"/>
    </row>
    <row r="8" spans="1:116" s="2" customFormat="1" ht="9.75" customHeight="1" x14ac:dyDescent="0.3">
      <c r="A8" s="396"/>
      <c r="B8" s="358"/>
      <c r="C8" s="358"/>
      <c r="D8" s="358"/>
      <c r="E8" s="358"/>
      <c r="F8" s="358"/>
      <c r="G8" s="358"/>
      <c r="H8" s="358"/>
      <c r="I8" s="358"/>
      <c r="J8" s="358"/>
      <c r="K8" s="358"/>
      <c r="L8" s="358"/>
      <c r="M8" s="358"/>
      <c r="N8" s="358"/>
      <c r="O8" s="358"/>
      <c r="P8" s="358"/>
      <c r="Q8" s="358"/>
      <c r="R8" s="358"/>
      <c r="S8" s="358"/>
      <c r="T8" s="358"/>
      <c r="U8" s="358"/>
      <c r="V8" s="358"/>
      <c r="W8" s="373"/>
      <c r="X8" s="398"/>
      <c r="Y8" s="399"/>
      <c r="Z8" s="399"/>
      <c r="AA8" s="399"/>
      <c r="AB8" s="399"/>
      <c r="AC8" s="399"/>
      <c r="AD8" s="399"/>
      <c r="AE8" s="399"/>
      <c r="AF8" s="399"/>
      <c r="AG8" s="399"/>
      <c r="AH8" s="399"/>
      <c r="AI8" s="399"/>
      <c r="AJ8" s="399"/>
      <c r="AK8" s="399"/>
      <c r="AL8" s="358"/>
      <c r="AM8" s="358"/>
      <c r="AN8" s="358"/>
      <c r="AO8" s="358"/>
      <c r="AP8" s="358"/>
      <c r="AQ8" s="358"/>
      <c r="AR8" s="358"/>
      <c r="AS8" s="358"/>
      <c r="AT8" s="358"/>
      <c r="AU8" s="358"/>
      <c r="AV8" s="358"/>
      <c r="AW8" s="358"/>
      <c r="AX8" s="358"/>
      <c r="AY8" s="358"/>
      <c r="AZ8" s="358"/>
      <c r="BA8" s="358"/>
      <c r="BB8" s="358"/>
      <c r="BC8" s="358"/>
      <c r="BD8" s="358"/>
      <c r="BE8" s="358"/>
      <c r="BF8" s="358"/>
      <c r="BG8" s="358"/>
      <c r="BH8" s="358"/>
      <c r="BI8" s="358"/>
      <c r="BJ8" s="358"/>
      <c r="BK8" s="358"/>
      <c r="BL8" s="358"/>
      <c r="BM8" s="358"/>
      <c r="BN8" s="358"/>
      <c r="BO8" s="420"/>
      <c r="BP8" s="421"/>
      <c r="BQ8" s="421"/>
      <c r="BR8" s="421"/>
      <c r="BS8" s="421"/>
      <c r="BT8" s="421"/>
      <c r="BU8" s="421"/>
      <c r="BV8" s="421"/>
      <c r="BW8" s="421"/>
      <c r="BX8" s="421"/>
      <c r="BY8" s="421"/>
      <c r="BZ8" s="421"/>
      <c r="CA8" s="422"/>
      <c r="CB8" s="358"/>
      <c r="CC8" s="358"/>
      <c r="CD8" s="358"/>
      <c r="CE8" s="358"/>
      <c r="CF8" s="358"/>
      <c r="CG8" s="358"/>
      <c r="CH8" s="358"/>
      <c r="CI8" s="358"/>
      <c r="CJ8" s="358"/>
      <c r="CK8" s="358"/>
      <c r="CL8" s="358"/>
      <c r="CM8" s="358"/>
      <c r="CN8" s="358"/>
      <c r="CO8" s="358"/>
      <c r="CP8" s="358"/>
      <c r="CQ8" s="358"/>
      <c r="CR8" s="358"/>
      <c r="CS8" s="358"/>
      <c r="CT8" s="358"/>
      <c r="CU8" s="358"/>
      <c r="CV8" s="358"/>
      <c r="CW8" s="373"/>
    </row>
    <row r="9" spans="1:116" s="2" customFormat="1" ht="9.75" customHeight="1" x14ac:dyDescent="0.3">
      <c r="A9" s="396"/>
      <c r="B9" s="358"/>
      <c r="C9" s="358"/>
      <c r="D9" s="358"/>
      <c r="E9" s="358"/>
      <c r="F9" s="358"/>
      <c r="G9" s="358"/>
      <c r="H9" s="358"/>
      <c r="I9" s="358"/>
      <c r="J9" s="358"/>
      <c r="K9" s="358"/>
      <c r="L9" s="358"/>
      <c r="M9" s="358"/>
      <c r="N9" s="358"/>
      <c r="O9" s="358"/>
      <c r="P9" s="358"/>
      <c r="Q9" s="358"/>
      <c r="R9" s="358"/>
      <c r="S9" s="358"/>
      <c r="T9" s="358"/>
      <c r="U9" s="358"/>
      <c r="V9" s="358"/>
      <c r="W9" s="373"/>
      <c r="X9" s="398" t="s">
        <v>277</v>
      </c>
      <c r="Y9" s="399"/>
      <c r="Z9" s="399"/>
      <c r="AA9" s="399"/>
      <c r="AB9" s="399"/>
      <c r="AC9" s="399"/>
      <c r="AD9" s="399"/>
      <c r="AE9" s="399"/>
      <c r="AF9" s="399"/>
      <c r="AG9" s="399"/>
      <c r="AH9" s="399"/>
      <c r="AI9" s="399"/>
      <c r="AJ9" s="399"/>
      <c r="AK9" s="399"/>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358"/>
      <c r="BK9" s="358"/>
      <c r="BL9" s="358"/>
      <c r="BM9" s="358"/>
      <c r="BN9" s="358"/>
      <c r="BO9" s="402" t="s">
        <v>278</v>
      </c>
      <c r="BP9" s="403"/>
      <c r="BQ9" s="403"/>
      <c r="BR9" s="403"/>
      <c r="BS9" s="403"/>
      <c r="BT9" s="403"/>
      <c r="BU9" s="403"/>
      <c r="BV9" s="403"/>
      <c r="BW9" s="403"/>
      <c r="BX9" s="403"/>
      <c r="BY9" s="403"/>
      <c r="BZ9" s="403"/>
      <c r="CA9" s="404"/>
      <c r="CB9" s="358"/>
      <c r="CC9" s="358"/>
      <c r="CD9" s="358"/>
      <c r="CE9" s="358"/>
      <c r="CF9" s="358"/>
      <c r="CG9" s="358"/>
      <c r="CH9" s="358"/>
      <c r="CI9" s="358"/>
      <c r="CJ9" s="358"/>
      <c r="CK9" s="358"/>
      <c r="CL9" s="358"/>
      <c r="CM9" s="358"/>
      <c r="CN9" s="358"/>
      <c r="CO9" s="358"/>
      <c r="CP9" s="358"/>
      <c r="CQ9" s="358"/>
      <c r="CR9" s="358"/>
      <c r="CS9" s="358"/>
      <c r="CT9" s="358"/>
      <c r="CU9" s="358"/>
      <c r="CV9" s="358"/>
      <c r="CW9" s="373"/>
    </row>
    <row r="10" spans="1:116" s="2" customFormat="1" ht="9.75" customHeight="1" thickBot="1" x14ac:dyDescent="0.35">
      <c r="A10" s="397"/>
      <c r="B10" s="374"/>
      <c r="C10" s="374"/>
      <c r="D10" s="374"/>
      <c r="E10" s="374"/>
      <c r="F10" s="374"/>
      <c r="G10" s="374"/>
      <c r="H10" s="374"/>
      <c r="I10" s="374"/>
      <c r="J10" s="374"/>
      <c r="K10" s="374"/>
      <c r="L10" s="374"/>
      <c r="M10" s="374"/>
      <c r="N10" s="374"/>
      <c r="O10" s="374"/>
      <c r="P10" s="374"/>
      <c r="Q10" s="374"/>
      <c r="R10" s="374"/>
      <c r="S10" s="374"/>
      <c r="T10" s="374"/>
      <c r="U10" s="374"/>
      <c r="V10" s="374"/>
      <c r="W10" s="375"/>
      <c r="X10" s="400"/>
      <c r="Y10" s="401"/>
      <c r="Z10" s="401"/>
      <c r="AA10" s="401"/>
      <c r="AB10" s="401"/>
      <c r="AC10" s="401"/>
      <c r="AD10" s="401"/>
      <c r="AE10" s="401"/>
      <c r="AF10" s="401"/>
      <c r="AG10" s="401"/>
      <c r="AH10" s="401"/>
      <c r="AI10" s="401"/>
      <c r="AJ10" s="401"/>
      <c r="AK10" s="401"/>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74"/>
      <c r="BH10" s="374"/>
      <c r="BI10" s="374"/>
      <c r="BJ10" s="374"/>
      <c r="BK10" s="374"/>
      <c r="BL10" s="374"/>
      <c r="BM10" s="374"/>
      <c r="BN10" s="374"/>
      <c r="BO10" s="405"/>
      <c r="BP10" s="406"/>
      <c r="BQ10" s="406"/>
      <c r="BR10" s="406"/>
      <c r="BS10" s="406"/>
      <c r="BT10" s="406"/>
      <c r="BU10" s="406"/>
      <c r="BV10" s="406"/>
      <c r="BW10" s="406"/>
      <c r="BX10" s="406"/>
      <c r="BY10" s="406"/>
      <c r="BZ10" s="406"/>
      <c r="CA10" s="407"/>
      <c r="CB10" s="374"/>
      <c r="CC10" s="374"/>
      <c r="CD10" s="374"/>
      <c r="CE10" s="374"/>
      <c r="CF10" s="374"/>
      <c r="CG10" s="374"/>
      <c r="CH10" s="374"/>
      <c r="CI10" s="374"/>
      <c r="CJ10" s="374"/>
      <c r="CK10" s="374"/>
      <c r="CL10" s="374"/>
      <c r="CM10" s="374"/>
      <c r="CN10" s="374"/>
      <c r="CO10" s="374"/>
      <c r="CP10" s="374"/>
      <c r="CQ10" s="374"/>
      <c r="CR10" s="374"/>
      <c r="CS10" s="374"/>
      <c r="CT10" s="374"/>
      <c r="CU10" s="374"/>
      <c r="CV10" s="374"/>
      <c r="CW10" s="375"/>
    </row>
    <row r="11" spans="1:116" s="2" customFormat="1" ht="14.25" x14ac:dyDescent="0.3">
      <c r="A11" s="376" t="s">
        <v>60</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7"/>
      <c r="AP11" s="377"/>
      <c r="AQ11" s="377"/>
      <c r="AR11" s="377"/>
      <c r="AS11" s="377"/>
      <c r="AT11" s="377"/>
      <c r="AU11" s="377"/>
      <c r="AV11" s="377"/>
      <c r="AW11" s="377"/>
      <c r="AX11" s="377"/>
      <c r="AY11" s="377"/>
      <c r="AZ11" s="377"/>
      <c r="BA11" s="377"/>
      <c r="BB11" s="377"/>
      <c r="BC11" s="377"/>
      <c r="BD11" s="377"/>
      <c r="BE11" s="377"/>
      <c r="BF11" s="377"/>
      <c r="BG11" s="377"/>
      <c r="BH11" s="377"/>
      <c r="BI11" s="377"/>
      <c r="BJ11" s="377"/>
      <c r="BK11" s="377"/>
      <c r="BL11" s="377"/>
      <c r="BM11" s="377"/>
      <c r="BN11" s="377"/>
      <c r="BO11" s="377"/>
      <c r="BP11" s="377"/>
      <c r="BQ11" s="377"/>
      <c r="BR11" s="377"/>
      <c r="BS11" s="377"/>
      <c r="BT11" s="377"/>
      <c r="BU11" s="377"/>
      <c r="BV11" s="377"/>
      <c r="BW11" s="377"/>
      <c r="BX11" s="377"/>
      <c r="BY11" s="377"/>
      <c r="BZ11" s="377"/>
      <c r="CA11" s="377"/>
      <c r="CB11" s="377"/>
      <c r="CC11" s="377"/>
      <c r="CD11" s="377"/>
      <c r="CE11" s="377"/>
      <c r="CF11" s="377"/>
      <c r="CG11" s="377"/>
      <c r="CH11" s="377"/>
      <c r="CI11" s="377"/>
      <c r="CJ11" s="377"/>
      <c r="CK11" s="377"/>
      <c r="CL11" s="377"/>
      <c r="CM11" s="377"/>
      <c r="CN11" s="377"/>
      <c r="CO11" s="377"/>
      <c r="CP11" s="377"/>
      <c r="CQ11" s="377"/>
      <c r="CR11" s="377"/>
      <c r="CS11" s="377"/>
      <c r="CT11" s="377"/>
      <c r="CU11" s="377"/>
      <c r="CV11" s="377"/>
      <c r="CW11" s="378"/>
    </row>
    <row r="12" spans="1:116" s="2" customFormat="1" ht="14.25" x14ac:dyDescent="0.3">
      <c r="A12" s="379" t="str">
        <f>IF(K13="运输包装与配送包装相同the packaging of transportation is same as the distribution ","总包装费=运输包装费(循环周期为运输+配送）total packaging fee=transportation packaging fee","总包装费=运输包装费+配送包装费 total packaging fee=transportation packaging fee+distribution packaging fee")</f>
        <v>总包装费=运输包装费(循环周期为运输+配送）total packaging fee=transportation packaging fee</v>
      </c>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c r="AS12" s="380"/>
      <c r="AT12" s="380"/>
      <c r="AU12" s="380"/>
      <c r="AV12" s="380"/>
      <c r="AW12" s="380"/>
      <c r="AX12" s="380"/>
      <c r="AY12" s="380"/>
      <c r="AZ12" s="380"/>
      <c r="BA12" s="380"/>
      <c r="BB12" s="380"/>
      <c r="BC12" s="380"/>
      <c r="BD12" s="380"/>
      <c r="BE12" s="380"/>
      <c r="BF12" s="380"/>
      <c r="BG12" s="380"/>
      <c r="BH12" s="380"/>
      <c r="BI12" s="380"/>
      <c r="BJ12" s="380"/>
      <c r="BK12" s="380"/>
      <c r="BL12" s="380"/>
      <c r="BM12" s="380"/>
      <c r="BN12" s="380"/>
      <c r="BO12" s="380"/>
      <c r="BP12" s="380"/>
      <c r="BQ12" s="380"/>
      <c r="BR12" s="380"/>
      <c r="BS12" s="380"/>
      <c r="BT12" s="380"/>
      <c r="BU12" s="380"/>
      <c r="BV12" s="380"/>
      <c r="BW12" s="380"/>
      <c r="BX12" s="380"/>
      <c r="BY12" s="380"/>
      <c r="BZ12" s="380"/>
      <c r="CA12" s="380"/>
      <c r="CB12" s="380"/>
      <c r="CC12" s="380"/>
      <c r="CD12" s="380"/>
      <c r="CE12" s="380"/>
      <c r="CF12" s="380"/>
      <c r="CG12" s="380"/>
      <c r="CH12" s="380"/>
      <c r="CI12" s="380"/>
      <c r="CJ12" s="380"/>
      <c r="CK12" s="380"/>
      <c r="CL12" s="380"/>
      <c r="CM12" s="380"/>
      <c r="CN12" s="380"/>
      <c r="CO12" s="380"/>
      <c r="CP12" s="380"/>
      <c r="CQ12" s="380"/>
      <c r="CR12" s="380"/>
      <c r="CS12" s="380"/>
      <c r="CT12" s="380"/>
      <c r="CU12" s="380"/>
      <c r="CV12" s="380"/>
      <c r="CW12" s="381"/>
    </row>
    <row r="13" spans="1:116" s="2" customFormat="1" ht="22.5" customHeight="1" thickBot="1" x14ac:dyDescent="0.35">
      <c r="A13" s="382" t="s">
        <v>63</v>
      </c>
      <c r="B13" s="383"/>
      <c r="C13" s="383"/>
      <c r="D13" s="383"/>
      <c r="E13" s="383"/>
      <c r="F13" s="383"/>
      <c r="G13" s="383"/>
      <c r="H13" s="383"/>
      <c r="I13" s="383"/>
      <c r="J13" s="383"/>
      <c r="K13" s="384" t="s">
        <v>88</v>
      </c>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4"/>
      <c r="AS13" s="384"/>
      <c r="AT13" s="384"/>
      <c r="AU13" s="384"/>
      <c r="AV13" s="384"/>
      <c r="AW13" s="384"/>
      <c r="AX13" s="384"/>
      <c r="AY13" s="384"/>
      <c r="AZ13" s="384"/>
      <c r="BA13" s="384"/>
      <c r="BB13" s="384"/>
      <c r="BC13" s="384"/>
      <c r="BD13" s="384"/>
      <c r="BE13" s="384"/>
      <c r="BF13" s="384"/>
      <c r="BG13" s="384"/>
      <c r="BH13" s="384"/>
      <c r="BI13" s="384"/>
      <c r="BJ13" s="384"/>
      <c r="BK13" s="384"/>
      <c r="BL13" s="384"/>
      <c r="BM13" s="384"/>
      <c r="BN13" s="384"/>
      <c r="BO13" s="384"/>
      <c r="BP13" s="384"/>
      <c r="BQ13" s="384"/>
      <c r="BR13" s="384"/>
      <c r="BS13" s="384"/>
      <c r="BT13" s="384"/>
      <c r="BU13" s="384"/>
      <c r="BV13" s="384"/>
      <c r="BW13" s="384"/>
      <c r="BX13" s="384"/>
      <c r="BY13" s="384"/>
      <c r="BZ13" s="384"/>
      <c r="CA13" s="384"/>
      <c r="CB13" s="384"/>
      <c r="CC13" s="384"/>
      <c r="CD13" s="384"/>
      <c r="CE13" s="384"/>
      <c r="CF13" s="384"/>
      <c r="CG13" s="384"/>
      <c r="CH13" s="384"/>
      <c r="CI13" s="384"/>
      <c r="CJ13" s="384"/>
      <c r="CK13" s="384"/>
      <c r="CL13" s="384"/>
      <c r="CM13" s="384"/>
      <c r="CN13" s="384"/>
      <c r="CO13" s="384"/>
      <c r="CP13" s="384"/>
      <c r="CQ13" s="384"/>
      <c r="CR13" s="384"/>
      <c r="CS13" s="384"/>
      <c r="CT13" s="384"/>
      <c r="CU13" s="384"/>
      <c r="CV13" s="384"/>
      <c r="CW13" s="385"/>
    </row>
    <row r="14" spans="1:116" s="3" customFormat="1" ht="27.75" customHeight="1" x14ac:dyDescent="0.15">
      <c r="A14" s="386" t="s">
        <v>78</v>
      </c>
      <c r="B14" s="387"/>
      <c r="C14" s="387"/>
      <c r="D14" s="387"/>
      <c r="E14" s="387"/>
      <c r="F14" s="387"/>
      <c r="G14" s="387"/>
      <c r="H14" s="387"/>
      <c r="I14" s="389" t="s">
        <v>62</v>
      </c>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90"/>
      <c r="AH14" s="391" t="s">
        <v>279</v>
      </c>
      <c r="AI14" s="392"/>
      <c r="AJ14" s="392"/>
      <c r="AK14" s="392"/>
      <c r="AL14" s="392"/>
      <c r="AM14" s="392"/>
      <c r="AN14" s="392"/>
      <c r="AO14" s="392"/>
      <c r="AP14" s="392"/>
      <c r="AQ14" s="392"/>
      <c r="AR14" s="392"/>
      <c r="AS14" s="392"/>
      <c r="AT14" s="392"/>
      <c r="AU14" s="392"/>
      <c r="AV14" s="393"/>
      <c r="AW14" s="394" t="s">
        <v>280</v>
      </c>
      <c r="AX14" s="395"/>
      <c r="AY14" s="395"/>
      <c r="AZ14" s="395"/>
      <c r="BA14" s="395"/>
      <c r="BB14" s="395"/>
      <c r="BC14" s="395"/>
      <c r="BD14" s="395"/>
      <c r="BE14" s="395"/>
      <c r="BF14" s="395"/>
      <c r="BG14" s="395"/>
      <c r="BH14" s="395"/>
      <c r="BI14" s="395"/>
      <c r="BJ14" s="394" t="s">
        <v>281</v>
      </c>
      <c r="BK14" s="394"/>
      <c r="BL14" s="394"/>
      <c r="BM14" s="394"/>
      <c r="BN14" s="389"/>
      <c r="BO14" s="389"/>
      <c r="BP14" s="389"/>
      <c r="BQ14" s="389"/>
      <c r="BR14" s="389"/>
      <c r="BS14" s="389"/>
      <c r="BT14" s="389"/>
      <c r="BU14" s="389"/>
      <c r="BV14" s="389"/>
      <c r="BW14" s="395" t="s">
        <v>282</v>
      </c>
      <c r="BX14" s="395"/>
      <c r="BY14" s="395"/>
      <c r="BZ14" s="395"/>
      <c r="CA14" s="389"/>
      <c r="CB14" s="389"/>
      <c r="CC14" s="389"/>
      <c r="CD14" s="389"/>
      <c r="CE14" s="389"/>
      <c r="CF14" s="389"/>
      <c r="CG14" s="389"/>
      <c r="CH14" s="389"/>
      <c r="CI14" s="389"/>
      <c r="CJ14" s="389"/>
      <c r="CK14" s="395" t="s">
        <v>283</v>
      </c>
      <c r="CL14" s="395"/>
      <c r="CM14" s="395"/>
      <c r="CN14" s="395"/>
      <c r="CO14" s="389"/>
      <c r="CP14" s="389"/>
      <c r="CQ14" s="389"/>
      <c r="CR14" s="389"/>
      <c r="CS14" s="389"/>
      <c r="CT14" s="389"/>
      <c r="CU14" s="389"/>
      <c r="CV14" s="389"/>
      <c r="CW14" s="408"/>
    </row>
    <row r="15" spans="1:116" s="3" customFormat="1" ht="45.75" customHeight="1" x14ac:dyDescent="0.15">
      <c r="A15" s="322"/>
      <c r="B15" s="321"/>
      <c r="C15" s="321"/>
      <c r="D15" s="321"/>
      <c r="E15" s="321"/>
      <c r="F15" s="321"/>
      <c r="G15" s="321"/>
      <c r="H15" s="321"/>
      <c r="I15" s="333" t="s">
        <v>284</v>
      </c>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42"/>
      <c r="AI15" s="342"/>
      <c r="AJ15" s="342"/>
      <c r="AK15" s="342"/>
      <c r="AL15" s="342"/>
      <c r="AM15" s="342"/>
      <c r="AN15" s="342"/>
      <c r="AO15" s="342"/>
      <c r="AP15" s="342"/>
      <c r="AQ15" s="342"/>
      <c r="AR15" s="342"/>
      <c r="AS15" s="342"/>
      <c r="AT15" s="342"/>
      <c r="AU15" s="342"/>
      <c r="AV15" s="342"/>
      <c r="AW15" s="323" t="s">
        <v>285</v>
      </c>
      <c r="AX15" s="324"/>
      <c r="AY15" s="324"/>
      <c r="AZ15" s="324"/>
      <c r="BA15" s="324"/>
      <c r="BB15" s="324"/>
      <c r="BC15" s="324"/>
      <c r="BD15" s="324"/>
      <c r="BE15" s="324"/>
      <c r="BF15" s="324"/>
      <c r="BG15" s="324"/>
      <c r="BH15" s="324"/>
      <c r="BI15" s="324"/>
      <c r="BJ15" s="338"/>
      <c r="BK15" s="339"/>
      <c r="BL15" s="339"/>
      <c r="BM15" s="339"/>
      <c r="BN15" s="339"/>
      <c r="BO15" s="339"/>
      <c r="BP15" s="339"/>
      <c r="BQ15" s="339"/>
      <c r="BR15" s="339"/>
      <c r="BS15" s="339"/>
      <c r="BT15" s="339"/>
      <c r="BU15" s="339"/>
      <c r="BV15" s="372"/>
      <c r="BW15" s="335" t="s">
        <v>286</v>
      </c>
      <c r="BX15" s="336"/>
      <c r="BY15" s="336"/>
      <c r="BZ15" s="336"/>
      <c r="CA15" s="336"/>
      <c r="CB15" s="336"/>
      <c r="CC15" s="336"/>
      <c r="CD15" s="336"/>
      <c r="CE15" s="336"/>
      <c r="CF15" s="336"/>
      <c r="CG15" s="336"/>
      <c r="CH15" s="336"/>
      <c r="CI15" s="337"/>
      <c r="CJ15" s="338"/>
      <c r="CK15" s="339"/>
      <c r="CL15" s="339"/>
      <c r="CM15" s="339"/>
      <c r="CN15" s="339"/>
      <c r="CO15" s="339"/>
      <c r="CP15" s="339"/>
      <c r="CQ15" s="339"/>
      <c r="CR15" s="339"/>
      <c r="CS15" s="339"/>
      <c r="CT15" s="339"/>
      <c r="CU15" s="339"/>
      <c r="CV15" s="339"/>
      <c r="CW15" s="340"/>
    </row>
    <row r="16" spans="1:116" s="3" customFormat="1" ht="42" customHeight="1" x14ac:dyDescent="0.15">
      <c r="A16" s="322"/>
      <c r="B16" s="321"/>
      <c r="C16" s="321"/>
      <c r="D16" s="321"/>
      <c r="E16" s="321"/>
      <c r="F16" s="321"/>
      <c r="G16" s="321"/>
      <c r="H16" s="321"/>
      <c r="I16" s="333" t="s">
        <v>287</v>
      </c>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23" t="s">
        <v>288</v>
      </c>
      <c r="AX16" s="324"/>
      <c r="AY16" s="324"/>
      <c r="AZ16" s="324"/>
      <c r="BA16" s="324"/>
      <c r="BB16" s="324"/>
      <c r="BC16" s="324"/>
      <c r="BD16" s="324"/>
      <c r="BE16" s="324"/>
      <c r="BF16" s="324"/>
      <c r="BG16" s="324"/>
      <c r="BH16" s="324"/>
      <c r="BI16" s="324"/>
      <c r="BJ16" s="324"/>
      <c r="BK16" s="324"/>
      <c r="BL16" s="324"/>
      <c r="BM16" s="324"/>
      <c r="BN16" s="324"/>
      <c r="BO16" s="324"/>
      <c r="BP16" s="324"/>
      <c r="BQ16" s="324"/>
      <c r="BR16" s="324"/>
      <c r="BS16" s="324"/>
      <c r="BT16" s="324"/>
      <c r="BU16" s="324"/>
      <c r="BV16" s="324"/>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67"/>
    </row>
    <row r="17" spans="1:101" s="3" customFormat="1" ht="50.25" customHeight="1" x14ac:dyDescent="0.15">
      <c r="A17" s="322"/>
      <c r="B17" s="321"/>
      <c r="C17" s="321"/>
      <c r="D17" s="321"/>
      <c r="E17" s="321"/>
      <c r="F17" s="321"/>
      <c r="G17" s="321"/>
      <c r="H17" s="321"/>
      <c r="I17" s="331" t="s">
        <v>289</v>
      </c>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2">
        <f>IF(AH14="带脚轮专用铁质器具类",5,IF(AH14="无脚轮专用铁质器具类",5,IF(AH14="通用铁框",5,IF(AH14="EU箱类",3,IF(AH14="围板箱类",3,IF(AH14="纸箱类",0,IF(AH14="木箱类",0)))))))</f>
        <v>5</v>
      </c>
      <c r="AI17" s="332"/>
      <c r="AJ17" s="332"/>
      <c r="AK17" s="332"/>
      <c r="AL17" s="332"/>
      <c r="AM17" s="332"/>
      <c r="AN17" s="332"/>
      <c r="AO17" s="332"/>
      <c r="AP17" s="332"/>
      <c r="AQ17" s="324" t="s">
        <v>290</v>
      </c>
      <c r="AR17" s="324"/>
      <c r="AS17" s="324"/>
      <c r="AT17" s="324"/>
      <c r="AU17" s="324"/>
      <c r="AV17" s="324"/>
      <c r="AW17" s="335" t="s">
        <v>291</v>
      </c>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7"/>
      <c r="BW17" s="338"/>
      <c r="BX17" s="339"/>
      <c r="BY17" s="339"/>
      <c r="BZ17" s="339"/>
      <c r="CA17" s="339"/>
      <c r="CB17" s="339"/>
      <c r="CC17" s="339"/>
      <c r="CD17" s="339"/>
      <c r="CE17" s="339"/>
      <c r="CF17" s="339"/>
      <c r="CG17" s="339"/>
      <c r="CH17" s="339"/>
      <c r="CI17" s="339"/>
      <c r="CJ17" s="339"/>
      <c r="CK17" s="339"/>
      <c r="CL17" s="339"/>
      <c r="CM17" s="339"/>
      <c r="CN17" s="339"/>
      <c r="CO17" s="339"/>
      <c r="CP17" s="339"/>
      <c r="CQ17" s="339"/>
      <c r="CR17" s="339"/>
      <c r="CS17" s="339"/>
      <c r="CT17" s="339"/>
      <c r="CU17" s="339"/>
      <c r="CV17" s="339"/>
      <c r="CW17" s="340"/>
    </row>
    <row r="18" spans="1:101" s="3" customFormat="1" ht="45" customHeight="1" x14ac:dyDescent="0.15">
      <c r="A18" s="322"/>
      <c r="B18" s="321"/>
      <c r="C18" s="321"/>
      <c r="D18" s="321"/>
      <c r="E18" s="321"/>
      <c r="F18" s="321"/>
      <c r="G18" s="321"/>
      <c r="H18" s="321"/>
      <c r="I18" s="333" t="s">
        <v>292</v>
      </c>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4">
        <f>IF(AH14="带脚轮专用铁质器具类",10%,IF(AH14="无脚轮专用铁质器具类",5%,IF(AH14="通用铁框",5%,IF(AH14="纸箱类",0,IF(AH14="木箱类",0,6%)))))</f>
        <v>0.05</v>
      </c>
      <c r="AI18" s="334"/>
      <c r="AJ18" s="334"/>
      <c r="AK18" s="334"/>
      <c r="AL18" s="334"/>
      <c r="AM18" s="334"/>
      <c r="AN18" s="334"/>
      <c r="AO18" s="334"/>
      <c r="AP18" s="334"/>
      <c r="AQ18" s="334"/>
      <c r="AR18" s="334"/>
      <c r="AS18" s="334"/>
      <c r="AT18" s="334"/>
      <c r="AU18" s="334"/>
      <c r="AV18" s="334"/>
      <c r="AW18" s="335" t="s">
        <v>293</v>
      </c>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7"/>
      <c r="BW18" s="338"/>
      <c r="BX18" s="339"/>
      <c r="BY18" s="339"/>
      <c r="BZ18" s="339"/>
      <c r="CA18" s="339"/>
      <c r="CB18" s="339"/>
      <c r="CC18" s="339"/>
      <c r="CD18" s="339"/>
      <c r="CE18" s="339"/>
      <c r="CF18" s="339"/>
      <c r="CG18" s="339"/>
      <c r="CH18" s="339"/>
      <c r="CI18" s="339"/>
      <c r="CJ18" s="339"/>
      <c r="CK18" s="339"/>
      <c r="CL18" s="339"/>
      <c r="CM18" s="339"/>
      <c r="CN18" s="339"/>
      <c r="CO18" s="339"/>
      <c r="CP18" s="339"/>
      <c r="CQ18" s="339"/>
      <c r="CR18" s="339"/>
      <c r="CS18" s="339"/>
      <c r="CT18" s="339"/>
      <c r="CU18" s="339"/>
      <c r="CV18" s="339"/>
      <c r="CW18" s="340"/>
    </row>
    <row r="19" spans="1:101" s="3" customFormat="1" ht="16.5" customHeight="1" x14ac:dyDescent="0.15">
      <c r="A19" s="322"/>
      <c r="B19" s="321"/>
      <c r="C19" s="321"/>
      <c r="D19" s="321"/>
      <c r="E19" s="321"/>
      <c r="F19" s="321"/>
      <c r="G19" s="321"/>
      <c r="H19" s="321"/>
      <c r="I19" s="331" t="s">
        <v>82</v>
      </c>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70" t="s">
        <v>89</v>
      </c>
      <c r="AI19" s="371"/>
      <c r="AJ19" s="371"/>
      <c r="AK19" s="371"/>
      <c r="AL19" s="371"/>
      <c r="AM19" s="371"/>
      <c r="AN19" s="371"/>
      <c r="AO19" s="371"/>
      <c r="AP19" s="371"/>
      <c r="AQ19" s="371"/>
      <c r="AR19" s="371"/>
      <c r="AS19" s="371"/>
      <c r="AT19" s="371"/>
      <c r="AU19" s="371"/>
      <c r="AV19" s="371"/>
      <c r="AW19" s="324" t="s">
        <v>69</v>
      </c>
      <c r="AX19" s="324"/>
      <c r="AY19" s="324"/>
      <c r="AZ19" s="324"/>
      <c r="BA19" s="324"/>
      <c r="BB19" s="324"/>
      <c r="BC19" s="324"/>
      <c r="BD19" s="324"/>
      <c r="BE19" s="324"/>
      <c r="BF19" s="324"/>
      <c r="BG19" s="324"/>
      <c r="BH19" s="324"/>
      <c r="BI19" s="324"/>
      <c r="BJ19" s="323" t="s">
        <v>51</v>
      </c>
      <c r="BK19" s="323"/>
      <c r="BL19" s="323"/>
      <c r="BM19" s="323"/>
      <c r="BN19" s="331"/>
      <c r="BO19" s="331"/>
      <c r="BP19" s="331"/>
      <c r="BQ19" s="331"/>
      <c r="BR19" s="331"/>
      <c r="BS19" s="331"/>
      <c r="BT19" s="331"/>
      <c r="BU19" s="331"/>
      <c r="BV19" s="331"/>
      <c r="BW19" s="324" t="s">
        <v>52</v>
      </c>
      <c r="BX19" s="324"/>
      <c r="BY19" s="324"/>
      <c r="BZ19" s="324"/>
      <c r="CA19" s="331"/>
      <c r="CB19" s="331"/>
      <c r="CC19" s="331"/>
      <c r="CD19" s="331"/>
      <c r="CE19" s="331"/>
      <c r="CF19" s="331"/>
      <c r="CG19" s="331"/>
      <c r="CH19" s="331"/>
      <c r="CI19" s="331"/>
      <c r="CJ19" s="331"/>
      <c r="CK19" s="324" t="s">
        <v>53</v>
      </c>
      <c r="CL19" s="324"/>
      <c r="CM19" s="324"/>
      <c r="CN19" s="324"/>
      <c r="CO19" s="331"/>
      <c r="CP19" s="331"/>
      <c r="CQ19" s="331"/>
      <c r="CR19" s="331"/>
      <c r="CS19" s="331"/>
      <c r="CT19" s="331"/>
      <c r="CU19" s="331"/>
      <c r="CV19" s="331"/>
      <c r="CW19" s="367"/>
    </row>
    <row r="20" spans="1:101" s="3" customFormat="1" ht="45" customHeight="1" x14ac:dyDescent="0.15">
      <c r="A20" s="322"/>
      <c r="B20" s="321"/>
      <c r="C20" s="321"/>
      <c r="D20" s="321"/>
      <c r="E20" s="321"/>
      <c r="F20" s="321"/>
      <c r="G20" s="321"/>
      <c r="H20" s="321"/>
      <c r="I20" s="333" t="s">
        <v>71</v>
      </c>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23" t="s">
        <v>72</v>
      </c>
      <c r="AX20" s="324"/>
      <c r="AY20" s="324"/>
      <c r="AZ20" s="324"/>
      <c r="BA20" s="324"/>
      <c r="BB20" s="324"/>
      <c r="BC20" s="324"/>
      <c r="BD20" s="324"/>
      <c r="BE20" s="324"/>
      <c r="BF20" s="324"/>
      <c r="BG20" s="324"/>
      <c r="BH20" s="324"/>
      <c r="BI20" s="324"/>
      <c r="BJ20" s="331"/>
      <c r="BK20" s="331"/>
      <c r="BL20" s="331"/>
      <c r="BM20" s="331"/>
      <c r="BN20" s="331"/>
      <c r="BO20" s="331"/>
      <c r="BP20" s="331"/>
      <c r="BQ20" s="331"/>
      <c r="BR20" s="331"/>
      <c r="BS20" s="331"/>
      <c r="BT20" s="331"/>
      <c r="BU20" s="331"/>
      <c r="BV20" s="331"/>
      <c r="BW20" s="323" t="s">
        <v>73</v>
      </c>
      <c r="BX20" s="324"/>
      <c r="BY20" s="324"/>
      <c r="BZ20" s="324"/>
      <c r="CA20" s="324"/>
      <c r="CB20" s="324"/>
      <c r="CC20" s="324"/>
      <c r="CD20" s="324"/>
      <c r="CE20" s="324"/>
      <c r="CF20" s="324"/>
      <c r="CG20" s="324"/>
      <c r="CH20" s="324"/>
      <c r="CI20" s="324"/>
      <c r="CJ20" s="324"/>
      <c r="CK20" s="368" t="e">
        <f>IF(AH19="木质托盘",1,IF(AH19="塑料托盘",3*300/BJ15,IF(AH19="铁质托盘",5*300/BJ15)))</f>
        <v>#DIV/0!</v>
      </c>
      <c r="CL20" s="368"/>
      <c r="CM20" s="368"/>
      <c r="CN20" s="368"/>
      <c r="CO20" s="368"/>
      <c r="CP20" s="368"/>
      <c r="CQ20" s="368"/>
      <c r="CR20" s="368"/>
      <c r="CS20" s="368"/>
      <c r="CT20" s="368"/>
      <c r="CU20" s="368"/>
      <c r="CV20" s="368"/>
      <c r="CW20" s="369"/>
    </row>
    <row r="21" spans="1:101" s="3" customFormat="1" ht="46.5" customHeight="1" x14ac:dyDescent="0.15">
      <c r="A21" s="322"/>
      <c r="B21" s="321"/>
      <c r="C21" s="321"/>
      <c r="D21" s="321"/>
      <c r="E21" s="321"/>
      <c r="F21" s="321"/>
      <c r="G21" s="321"/>
      <c r="H21" s="321"/>
      <c r="I21" s="359" t="s">
        <v>77</v>
      </c>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1" t="e">
        <f>IF(AH14="纸箱类",(AH16+BW16+BW17)/AH15+BJ20/CK20/AH20/AH15,IF(AH14="EU箱类",(AH16+BW17)*(1+AH17*AH18)/(AH17*300/BJ15)/AH15+BW16/AH15+BJ20/CK20/AH20/AH15,IF(AH14="围板箱类",(AH16+BW17)*(1+AH17*AH18)/(AH17*300/BJ15)/AH15+BW16/AH15+BJ20/CK20/AH20/AH15,IF(AH14="通用铁框",(AH16+BW17)*(1+AH17*AH18)/(AH17*300/BJ15)/AH15+BW16/AH15,AH16*CJ15*(1+AH17*AH18)/BW18))))</f>
        <v>#DIV/0!</v>
      </c>
      <c r="AI21" s="362"/>
      <c r="AJ21" s="362"/>
      <c r="AK21" s="362"/>
      <c r="AL21" s="362"/>
      <c r="AM21" s="362"/>
      <c r="AN21" s="362"/>
      <c r="AO21" s="362"/>
      <c r="AP21" s="362"/>
      <c r="AQ21" s="362"/>
      <c r="AR21" s="362"/>
      <c r="AS21" s="362"/>
      <c r="AT21" s="362"/>
      <c r="AU21" s="362"/>
      <c r="AV21" s="362"/>
      <c r="AW21" s="363" t="s">
        <v>80</v>
      </c>
      <c r="AX21" s="364"/>
      <c r="AY21" s="364"/>
      <c r="AZ21" s="364"/>
      <c r="BA21" s="364"/>
      <c r="BB21" s="364"/>
      <c r="BC21" s="364"/>
      <c r="BD21" s="364"/>
      <c r="BE21" s="364"/>
      <c r="BF21" s="364"/>
      <c r="BG21" s="364"/>
      <c r="BH21" s="364"/>
      <c r="BI21" s="364"/>
      <c r="BJ21" s="365"/>
      <c r="BK21" s="365"/>
      <c r="BL21" s="365"/>
      <c r="BM21" s="365"/>
      <c r="BN21" s="365"/>
      <c r="BO21" s="365"/>
      <c r="BP21" s="365"/>
      <c r="BQ21" s="365"/>
      <c r="BR21" s="365"/>
      <c r="BS21" s="365"/>
      <c r="BT21" s="365"/>
      <c r="BU21" s="365"/>
      <c r="BV21" s="365"/>
      <c r="BW21" s="363" t="s">
        <v>294</v>
      </c>
      <c r="BX21" s="364"/>
      <c r="BY21" s="364"/>
      <c r="BZ21" s="364"/>
      <c r="CA21" s="364"/>
      <c r="CB21" s="364"/>
      <c r="CC21" s="364"/>
      <c r="CD21" s="364"/>
      <c r="CE21" s="364"/>
      <c r="CF21" s="364"/>
      <c r="CG21" s="364"/>
      <c r="CH21" s="364"/>
      <c r="CI21" s="364"/>
      <c r="CJ21" s="364"/>
      <c r="CK21" s="364"/>
      <c r="CL21" s="364"/>
      <c r="CM21" s="364"/>
      <c r="CN21" s="364"/>
      <c r="CO21" s="364"/>
      <c r="CP21" s="364"/>
      <c r="CQ21" s="364"/>
      <c r="CR21" s="364"/>
      <c r="CS21" s="364"/>
      <c r="CT21" s="364"/>
      <c r="CU21" s="364"/>
      <c r="CV21" s="364"/>
      <c r="CW21" s="366"/>
    </row>
    <row r="22" spans="1:101" s="3" customFormat="1" ht="56.25" customHeight="1" x14ac:dyDescent="0.15">
      <c r="A22" s="322"/>
      <c r="B22" s="321"/>
      <c r="C22" s="321"/>
      <c r="D22" s="321"/>
      <c r="E22" s="321"/>
      <c r="F22" s="321"/>
      <c r="G22" s="321"/>
      <c r="H22" s="388"/>
      <c r="I22" s="323" t="s">
        <v>76</v>
      </c>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56"/>
      <c r="AI22" s="356"/>
      <c r="AJ22" s="356"/>
      <c r="AK22" s="356"/>
      <c r="AL22" s="356"/>
      <c r="AM22" s="356"/>
      <c r="AN22" s="356"/>
      <c r="AO22" s="356"/>
      <c r="AP22" s="356"/>
      <c r="AQ22" s="356"/>
      <c r="AR22" s="356"/>
      <c r="AS22" s="356"/>
      <c r="AT22" s="356"/>
      <c r="AU22" s="356"/>
      <c r="AV22" s="356"/>
      <c r="AW22" s="357" t="s">
        <v>295</v>
      </c>
      <c r="AX22" s="356"/>
      <c r="AY22" s="356"/>
      <c r="AZ22" s="356"/>
      <c r="BA22" s="356"/>
      <c r="BB22" s="356"/>
      <c r="BC22" s="356"/>
      <c r="BD22" s="356"/>
      <c r="BE22" s="356"/>
      <c r="BF22" s="356"/>
      <c r="BG22" s="356"/>
      <c r="BH22" s="356"/>
      <c r="BI22" s="356"/>
      <c r="BJ22" s="358"/>
      <c r="BK22" s="358"/>
      <c r="BL22" s="358"/>
      <c r="BM22" s="358"/>
      <c r="BN22" s="358"/>
      <c r="BO22" s="358"/>
      <c r="BP22" s="358"/>
      <c r="BQ22" s="358"/>
      <c r="BR22" s="358"/>
      <c r="BS22" s="358"/>
      <c r="BT22" s="358"/>
      <c r="BU22" s="358"/>
      <c r="BV22" s="358"/>
      <c r="BW22" s="357" t="s">
        <v>296</v>
      </c>
      <c r="BX22" s="356"/>
      <c r="BY22" s="356"/>
      <c r="BZ22" s="356"/>
      <c r="CA22" s="356"/>
      <c r="CB22" s="356"/>
      <c r="CC22" s="356"/>
      <c r="CD22" s="356"/>
      <c r="CE22" s="356"/>
      <c r="CF22" s="356"/>
      <c r="CG22" s="356"/>
      <c r="CH22" s="356"/>
      <c r="CI22" s="356"/>
      <c r="CJ22" s="356"/>
      <c r="CK22" s="357" t="e">
        <f>AH21*(1+BJ21)+AH23+BJ22+BJ23</f>
        <v>#DIV/0!</v>
      </c>
      <c r="CL22" s="357"/>
      <c r="CM22" s="357"/>
      <c r="CN22" s="357"/>
      <c r="CO22" s="357"/>
      <c r="CP22" s="357"/>
      <c r="CQ22" s="357"/>
      <c r="CR22" s="357"/>
      <c r="CS22" s="357"/>
      <c r="CT22" s="357"/>
      <c r="CU22" s="357"/>
      <c r="CV22" s="357"/>
      <c r="CW22" s="357"/>
    </row>
    <row r="23" spans="1:101" s="3" customFormat="1" ht="56.25" customHeight="1" x14ac:dyDescent="0.15">
      <c r="A23" s="322"/>
      <c r="B23" s="321"/>
      <c r="C23" s="321"/>
      <c r="D23" s="321"/>
      <c r="E23" s="321"/>
      <c r="F23" s="321"/>
      <c r="G23" s="321"/>
      <c r="H23" s="388"/>
      <c r="I23" s="323" t="s">
        <v>75</v>
      </c>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56" t="e">
        <f>CK21*AH22/(AH15*AH20)</f>
        <v>#DIV/0!</v>
      </c>
      <c r="AI23" s="356"/>
      <c r="AJ23" s="356"/>
      <c r="AK23" s="356"/>
      <c r="AL23" s="356"/>
      <c r="AM23" s="356"/>
      <c r="AN23" s="356"/>
      <c r="AO23" s="356"/>
      <c r="AP23" s="356"/>
      <c r="AQ23" s="356"/>
      <c r="AR23" s="356"/>
      <c r="AS23" s="356"/>
      <c r="AT23" s="356"/>
      <c r="AU23" s="356"/>
      <c r="AV23" s="356"/>
      <c r="AW23" s="357" t="s">
        <v>297</v>
      </c>
      <c r="AX23" s="356"/>
      <c r="AY23" s="356"/>
      <c r="AZ23" s="356"/>
      <c r="BA23" s="356"/>
      <c r="BB23" s="356"/>
      <c r="BC23" s="356"/>
      <c r="BD23" s="356"/>
      <c r="BE23" s="356"/>
      <c r="BF23" s="356"/>
      <c r="BG23" s="356"/>
      <c r="BH23" s="356"/>
      <c r="BI23" s="356"/>
      <c r="BJ23" s="358"/>
      <c r="BK23" s="358"/>
      <c r="BL23" s="358"/>
      <c r="BM23" s="358"/>
      <c r="BN23" s="358"/>
      <c r="BO23" s="358"/>
      <c r="BP23" s="358"/>
      <c r="BQ23" s="358"/>
      <c r="BR23" s="358"/>
      <c r="BS23" s="358"/>
      <c r="BT23" s="358"/>
      <c r="BU23" s="358"/>
      <c r="BV23" s="358"/>
      <c r="BW23" s="356"/>
      <c r="BX23" s="356"/>
      <c r="BY23" s="356"/>
      <c r="BZ23" s="356"/>
      <c r="CA23" s="356"/>
      <c r="CB23" s="356"/>
      <c r="CC23" s="356"/>
      <c r="CD23" s="356"/>
      <c r="CE23" s="356"/>
      <c r="CF23" s="356"/>
      <c r="CG23" s="356"/>
      <c r="CH23" s="356"/>
      <c r="CI23" s="356"/>
      <c r="CJ23" s="356"/>
      <c r="CK23" s="357"/>
      <c r="CL23" s="357"/>
      <c r="CM23" s="357"/>
      <c r="CN23" s="357"/>
      <c r="CO23" s="357"/>
      <c r="CP23" s="357"/>
      <c r="CQ23" s="357"/>
      <c r="CR23" s="357"/>
      <c r="CS23" s="357"/>
      <c r="CT23" s="357"/>
      <c r="CU23" s="357"/>
      <c r="CV23" s="357"/>
      <c r="CW23" s="357"/>
    </row>
    <row r="24" spans="1:101" s="3" customFormat="1" ht="27.75" customHeight="1" x14ac:dyDescent="0.15">
      <c r="A24" s="320" t="s">
        <v>79</v>
      </c>
      <c r="B24" s="321"/>
      <c r="C24" s="321"/>
      <c r="D24" s="321"/>
      <c r="E24" s="321"/>
      <c r="F24" s="321"/>
      <c r="G24" s="321"/>
      <c r="H24" s="321"/>
      <c r="I24" s="342" t="s">
        <v>298</v>
      </c>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28"/>
      <c r="AH24" s="346" t="s">
        <v>299</v>
      </c>
      <c r="AI24" s="347"/>
      <c r="AJ24" s="347"/>
      <c r="AK24" s="347"/>
      <c r="AL24" s="347"/>
      <c r="AM24" s="347"/>
      <c r="AN24" s="347"/>
      <c r="AO24" s="347"/>
      <c r="AP24" s="347"/>
      <c r="AQ24" s="347"/>
      <c r="AR24" s="347"/>
      <c r="AS24" s="347"/>
      <c r="AT24" s="347"/>
      <c r="AU24" s="347"/>
      <c r="AV24" s="348"/>
      <c r="AW24" s="349" t="s">
        <v>81</v>
      </c>
      <c r="AX24" s="341"/>
      <c r="AY24" s="341"/>
      <c r="AZ24" s="341"/>
      <c r="BA24" s="341"/>
      <c r="BB24" s="341"/>
      <c r="BC24" s="341"/>
      <c r="BD24" s="341"/>
      <c r="BE24" s="341"/>
      <c r="BF24" s="341"/>
      <c r="BG24" s="341"/>
      <c r="BH24" s="341"/>
      <c r="BI24" s="341"/>
      <c r="BJ24" s="349" t="s">
        <v>51</v>
      </c>
      <c r="BK24" s="349"/>
      <c r="BL24" s="349"/>
      <c r="BM24" s="349"/>
      <c r="BN24" s="342">
        <v>600</v>
      </c>
      <c r="BO24" s="342"/>
      <c r="BP24" s="342"/>
      <c r="BQ24" s="342"/>
      <c r="BR24" s="342"/>
      <c r="BS24" s="342"/>
      <c r="BT24" s="342"/>
      <c r="BU24" s="342"/>
      <c r="BV24" s="342"/>
      <c r="BW24" s="341" t="s">
        <v>52</v>
      </c>
      <c r="BX24" s="341"/>
      <c r="BY24" s="341"/>
      <c r="BZ24" s="341"/>
      <c r="CA24" s="342">
        <v>400</v>
      </c>
      <c r="CB24" s="342"/>
      <c r="CC24" s="342"/>
      <c r="CD24" s="342"/>
      <c r="CE24" s="342"/>
      <c r="CF24" s="342"/>
      <c r="CG24" s="342"/>
      <c r="CH24" s="342"/>
      <c r="CI24" s="342"/>
      <c r="CJ24" s="342"/>
      <c r="CK24" s="341" t="s">
        <v>53</v>
      </c>
      <c r="CL24" s="341"/>
      <c r="CM24" s="341"/>
      <c r="CN24" s="341"/>
      <c r="CO24" s="342">
        <v>230</v>
      </c>
      <c r="CP24" s="342"/>
      <c r="CQ24" s="342"/>
      <c r="CR24" s="342"/>
      <c r="CS24" s="342"/>
      <c r="CT24" s="342"/>
      <c r="CU24" s="342"/>
      <c r="CV24" s="342"/>
      <c r="CW24" s="343"/>
    </row>
    <row r="25" spans="1:101" s="3" customFormat="1" ht="38.25" customHeight="1" x14ac:dyDescent="0.15">
      <c r="A25" s="322">
        <v>10</v>
      </c>
      <c r="B25" s="321"/>
      <c r="C25" s="321"/>
      <c r="D25" s="321"/>
      <c r="E25" s="321"/>
      <c r="F25" s="321"/>
      <c r="G25" s="321"/>
      <c r="H25" s="321"/>
      <c r="I25" s="333" t="s">
        <v>67</v>
      </c>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42">
        <v>5</v>
      </c>
      <c r="AI25" s="342"/>
      <c r="AJ25" s="342"/>
      <c r="AK25" s="342"/>
      <c r="AL25" s="342"/>
      <c r="AM25" s="342"/>
      <c r="AN25" s="342"/>
      <c r="AO25" s="342"/>
      <c r="AP25" s="342"/>
      <c r="AQ25" s="342"/>
      <c r="AR25" s="342"/>
      <c r="AS25" s="342"/>
      <c r="AT25" s="342"/>
      <c r="AU25" s="342"/>
      <c r="AV25" s="342"/>
      <c r="AW25" s="335" t="s">
        <v>65</v>
      </c>
      <c r="AX25" s="344"/>
      <c r="AY25" s="344"/>
      <c r="AZ25" s="344"/>
      <c r="BA25" s="344"/>
      <c r="BB25" s="344"/>
      <c r="BC25" s="344"/>
      <c r="BD25" s="344"/>
      <c r="BE25" s="344"/>
      <c r="BF25" s="344"/>
      <c r="BG25" s="344"/>
      <c r="BH25" s="344"/>
      <c r="BI25" s="344"/>
      <c r="BJ25" s="344"/>
      <c r="BK25" s="344"/>
      <c r="BL25" s="344"/>
      <c r="BM25" s="344"/>
      <c r="BN25" s="344"/>
      <c r="BO25" s="344"/>
      <c r="BP25" s="344"/>
      <c r="BQ25" s="344"/>
      <c r="BR25" s="344"/>
      <c r="BS25" s="344"/>
      <c r="BT25" s="344"/>
      <c r="BU25" s="344"/>
      <c r="BV25" s="345"/>
      <c r="BW25" s="338">
        <v>8</v>
      </c>
      <c r="BX25" s="339"/>
      <c r="BY25" s="339"/>
      <c r="BZ25" s="339"/>
      <c r="CA25" s="339"/>
      <c r="CB25" s="339"/>
      <c r="CC25" s="339"/>
      <c r="CD25" s="339"/>
      <c r="CE25" s="339"/>
      <c r="CF25" s="339"/>
      <c r="CG25" s="339"/>
      <c r="CH25" s="339"/>
      <c r="CI25" s="339"/>
      <c r="CJ25" s="339"/>
      <c r="CK25" s="339"/>
      <c r="CL25" s="339"/>
      <c r="CM25" s="339"/>
      <c r="CN25" s="339"/>
      <c r="CO25" s="339"/>
      <c r="CP25" s="339"/>
      <c r="CQ25" s="339"/>
      <c r="CR25" s="339"/>
      <c r="CS25" s="339"/>
      <c r="CT25" s="339"/>
      <c r="CU25" s="339"/>
      <c r="CV25" s="339"/>
      <c r="CW25" s="340"/>
    </row>
    <row r="26" spans="1:101" s="3" customFormat="1" ht="40.5" customHeight="1" x14ac:dyDescent="0.15">
      <c r="A26" s="322">
        <v>11</v>
      </c>
      <c r="B26" s="321"/>
      <c r="C26" s="321"/>
      <c r="D26" s="321"/>
      <c r="E26" s="321"/>
      <c r="F26" s="321"/>
      <c r="G26" s="321"/>
      <c r="H26" s="321"/>
      <c r="I26" s="333" t="s">
        <v>83</v>
      </c>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v>50</v>
      </c>
      <c r="AI26" s="331"/>
      <c r="AJ26" s="331"/>
      <c r="AK26" s="331"/>
      <c r="AL26" s="331"/>
      <c r="AM26" s="331"/>
      <c r="AN26" s="331"/>
      <c r="AO26" s="331"/>
      <c r="AP26" s="331"/>
      <c r="AQ26" s="331"/>
      <c r="AR26" s="331"/>
      <c r="AS26" s="331"/>
      <c r="AT26" s="331"/>
      <c r="AU26" s="331"/>
      <c r="AV26" s="331"/>
      <c r="AW26" s="350" t="s">
        <v>74</v>
      </c>
      <c r="AX26" s="351"/>
      <c r="AY26" s="351"/>
      <c r="AZ26" s="351"/>
      <c r="BA26" s="351"/>
      <c r="BB26" s="351"/>
      <c r="BC26" s="351"/>
      <c r="BD26" s="351"/>
      <c r="BE26" s="351"/>
      <c r="BF26" s="351"/>
      <c r="BG26" s="351"/>
      <c r="BH26" s="351"/>
      <c r="BI26" s="351"/>
      <c r="BJ26" s="351"/>
      <c r="BK26" s="351"/>
      <c r="BL26" s="351"/>
      <c r="BM26" s="351"/>
      <c r="BN26" s="351"/>
      <c r="BO26" s="351"/>
      <c r="BP26" s="351"/>
      <c r="BQ26" s="351"/>
      <c r="BR26" s="351"/>
      <c r="BS26" s="351"/>
      <c r="BT26" s="351"/>
      <c r="BU26" s="351"/>
      <c r="BV26" s="352"/>
      <c r="BW26" s="325">
        <v>50</v>
      </c>
      <c r="BX26" s="326"/>
      <c r="BY26" s="326"/>
      <c r="BZ26" s="326"/>
      <c r="CA26" s="326"/>
      <c r="CB26" s="326"/>
      <c r="CC26" s="326"/>
      <c r="CD26" s="326"/>
      <c r="CE26" s="326"/>
      <c r="CF26" s="326"/>
      <c r="CG26" s="326"/>
      <c r="CH26" s="326"/>
      <c r="CI26" s="326"/>
      <c r="CJ26" s="326"/>
      <c r="CK26" s="326"/>
      <c r="CL26" s="326"/>
      <c r="CM26" s="326"/>
      <c r="CN26" s="326"/>
      <c r="CO26" s="326"/>
      <c r="CP26" s="326"/>
      <c r="CQ26" s="326"/>
      <c r="CR26" s="326"/>
      <c r="CS26" s="326"/>
      <c r="CT26" s="326"/>
      <c r="CU26" s="326"/>
      <c r="CV26" s="326"/>
      <c r="CW26" s="327"/>
    </row>
    <row r="27" spans="1:101" s="3" customFormat="1" ht="44.25" customHeight="1" x14ac:dyDescent="0.15">
      <c r="A27" s="322">
        <v>12</v>
      </c>
      <c r="B27" s="321"/>
      <c r="C27" s="321"/>
      <c r="D27" s="321"/>
      <c r="E27" s="321"/>
      <c r="F27" s="321"/>
      <c r="G27" s="321"/>
      <c r="H27" s="321"/>
      <c r="I27" s="331" t="s">
        <v>70</v>
      </c>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2">
        <f>IF(AH24="带轮料架",5,IF(AH24="底托",5,IF(AH24="通用铁框",5,IF(AH24="EU箱",3,IF(AH24="围板箱类",3,IF(AH24="纸箱类",0,IF(AH24="木箱类",0)))))))</f>
        <v>5</v>
      </c>
      <c r="AI27" s="332"/>
      <c r="AJ27" s="332"/>
      <c r="AK27" s="332"/>
      <c r="AL27" s="332"/>
      <c r="AM27" s="332"/>
      <c r="AN27" s="332"/>
      <c r="AO27" s="332"/>
      <c r="AP27" s="332"/>
      <c r="AQ27" s="324" t="s">
        <v>64</v>
      </c>
      <c r="AR27" s="324"/>
      <c r="AS27" s="324"/>
      <c r="AT27" s="324"/>
      <c r="AU27" s="324"/>
      <c r="AV27" s="324"/>
      <c r="AW27" s="353"/>
      <c r="AX27" s="354"/>
      <c r="AY27" s="354"/>
      <c r="AZ27" s="354"/>
      <c r="BA27" s="354"/>
      <c r="BB27" s="354"/>
      <c r="BC27" s="354"/>
      <c r="BD27" s="354"/>
      <c r="BE27" s="354"/>
      <c r="BF27" s="354"/>
      <c r="BG27" s="354"/>
      <c r="BH27" s="354"/>
      <c r="BI27" s="354"/>
      <c r="BJ27" s="354"/>
      <c r="BK27" s="354"/>
      <c r="BL27" s="354"/>
      <c r="BM27" s="354"/>
      <c r="BN27" s="354"/>
      <c r="BO27" s="354"/>
      <c r="BP27" s="354"/>
      <c r="BQ27" s="354"/>
      <c r="BR27" s="354"/>
      <c r="BS27" s="354"/>
      <c r="BT27" s="354"/>
      <c r="BU27" s="354"/>
      <c r="BV27" s="355"/>
      <c r="BW27" s="328"/>
      <c r="BX27" s="329"/>
      <c r="BY27" s="329"/>
      <c r="BZ27" s="329"/>
      <c r="CA27" s="329"/>
      <c r="CB27" s="329"/>
      <c r="CC27" s="329"/>
      <c r="CD27" s="329"/>
      <c r="CE27" s="329"/>
      <c r="CF27" s="329"/>
      <c r="CG27" s="329"/>
      <c r="CH27" s="329"/>
      <c r="CI27" s="329"/>
      <c r="CJ27" s="329"/>
      <c r="CK27" s="329"/>
      <c r="CL27" s="329"/>
      <c r="CM27" s="329"/>
      <c r="CN27" s="329"/>
      <c r="CO27" s="329"/>
      <c r="CP27" s="329"/>
      <c r="CQ27" s="329"/>
      <c r="CR27" s="329"/>
      <c r="CS27" s="329"/>
      <c r="CT27" s="329"/>
      <c r="CU27" s="329"/>
      <c r="CV27" s="329"/>
      <c r="CW27" s="330"/>
    </row>
    <row r="28" spans="1:101" s="2" customFormat="1" ht="42.75" customHeight="1" x14ac:dyDescent="0.3">
      <c r="A28" s="322">
        <v>13</v>
      </c>
      <c r="B28" s="321"/>
      <c r="C28" s="321"/>
      <c r="D28" s="321"/>
      <c r="E28" s="321"/>
      <c r="F28" s="321"/>
      <c r="G28" s="321"/>
      <c r="H28" s="321"/>
      <c r="I28" s="333" t="s">
        <v>66</v>
      </c>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4">
        <f>IF(AH24="带轮料架",10%,IF(AH24="底托",10%,IF(AH24="通用铁框",5%,IF(AH24="纸箱类",0,IF(AH24="木箱类",0,6%)))))</f>
        <v>0.1</v>
      </c>
      <c r="AI28" s="334"/>
      <c r="AJ28" s="334"/>
      <c r="AK28" s="334"/>
      <c r="AL28" s="334"/>
      <c r="AM28" s="334"/>
      <c r="AN28" s="334"/>
      <c r="AO28" s="334"/>
      <c r="AP28" s="334"/>
      <c r="AQ28" s="334"/>
      <c r="AR28" s="334"/>
      <c r="AS28" s="334"/>
      <c r="AT28" s="334"/>
      <c r="AU28" s="334"/>
      <c r="AV28" s="334"/>
      <c r="AW28" s="335" t="s">
        <v>68</v>
      </c>
      <c r="AX28" s="336"/>
      <c r="AY28" s="336"/>
      <c r="AZ28" s="336"/>
      <c r="BA28" s="336"/>
      <c r="BB28" s="336"/>
      <c r="BC28" s="336"/>
      <c r="BD28" s="336"/>
      <c r="BE28" s="336"/>
      <c r="BF28" s="336"/>
      <c r="BG28" s="336"/>
      <c r="BH28" s="336"/>
      <c r="BI28" s="336"/>
      <c r="BJ28" s="336"/>
      <c r="BK28" s="336"/>
      <c r="BL28" s="336"/>
      <c r="BM28" s="336"/>
      <c r="BN28" s="336"/>
      <c r="BO28" s="336"/>
      <c r="BP28" s="336"/>
      <c r="BQ28" s="336"/>
      <c r="BR28" s="336"/>
      <c r="BS28" s="336"/>
      <c r="BT28" s="336"/>
      <c r="BU28" s="336"/>
      <c r="BV28" s="337"/>
      <c r="BW28" s="338">
        <v>500000</v>
      </c>
      <c r="BX28" s="339"/>
      <c r="BY28" s="339"/>
      <c r="BZ28" s="339"/>
      <c r="CA28" s="339"/>
      <c r="CB28" s="339"/>
      <c r="CC28" s="339"/>
      <c r="CD28" s="339"/>
      <c r="CE28" s="339"/>
      <c r="CF28" s="339"/>
      <c r="CG28" s="339"/>
      <c r="CH28" s="339"/>
      <c r="CI28" s="339"/>
      <c r="CJ28" s="339"/>
      <c r="CK28" s="339"/>
      <c r="CL28" s="339"/>
      <c r="CM28" s="339"/>
      <c r="CN28" s="339"/>
      <c r="CO28" s="339"/>
      <c r="CP28" s="339"/>
      <c r="CQ28" s="339"/>
      <c r="CR28" s="339"/>
      <c r="CS28" s="339"/>
      <c r="CT28" s="339"/>
      <c r="CU28" s="339"/>
      <c r="CV28" s="339"/>
      <c r="CW28" s="340"/>
    </row>
    <row r="29" spans="1:101" s="2" customFormat="1" ht="57.75" customHeight="1" x14ac:dyDescent="0.3">
      <c r="A29" s="322"/>
      <c r="B29" s="321"/>
      <c r="C29" s="321"/>
      <c r="D29" s="321"/>
      <c r="E29" s="321"/>
      <c r="F29" s="321"/>
      <c r="G29" s="321"/>
      <c r="H29" s="321"/>
      <c r="I29" s="323" t="s">
        <v>77</v>
      </c>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07">
        <f>(AH26+BW26)*BW25*(1+AH27*AH28)/BW28</f>
        <v>2.3999999999999998E-3</v>
      </c>
      <c r="AI29" s="308"/>
      <c r="AJ29" s="308"/>
      <c r="AK29" s="308"/>
      <c r="AL29" s="308"/>
      <c r="AM29" s="308"/>
      <c r="AN29" s="308"/>
      <c r="AO29" s="308"/>
      <c r="AP29" s="308"/>
      <c r="AQ29" s="308"/>
      <c r="AR29" s="308"/>
      <c r="AS29" s="308"/>
      <c r="AT29" s="308"/>
      <c r="AU29" s="308"/>
      <c r="AV29" s="308"/>
      <c r="AW29" s="308"/>
      <c r="AX29" s="308"/>
      <c r="AY29" s="308"/>
      <c r="AZ29" s="308"/>
      <c r="BA29" s="308"/>
      <c r="BB29" s="308"/>
      <c r="BC29" s="308"/>
      <c r="BD29" s="308"/>
      <c r="BE29" s="308"/>
      <c r="BF29" s="308"/>
      <c r="BG29" s="308"/>
      <c r="BH29" s="308"/>
      <c r="BI29" s="308"/>
      <c r="BJ29" s="308"/>
      <c r="BK29" s="308"/>
      <c r="BL29" s="308"/>
      <c r="BM29" s="308"/>
      <c r="BN29" s="308"/>
      <c r="BO29" s="308"/>
      <c r="BP29" s="308"/>
      <c r="BQ29" s="308"/>
      <c r="BR29" s="308"/>
      <c r="BS29" s="308"/>
      <c r="BT29" s="308"/>
      <c r="BU29" s="308"/>
      <c r="BV29" s="308"/>
      <c r="BW29" s="308"/>
      <c r="BX29" s="308"/>
      <c r="BY29" s="308"/>
      <c r="BZ29" s="308"/>
      <c r="CA29" s="308"/>
      <c r="CB29" s="308"/>
      <c r="CC29" s="308"/>
      <c r="CD29" s="308"/>
      <c r="CE29" s="308"/>
      <c r="CF29" s="308"/>
      <c r="CG29" s="308"/>
      <c r="CH29" s="308"/>
      <c r="CI29" s="308"/>
      <c r="CJ29" s="308"/>
      <c r="CK29" s="308"/>
      <c r="CL29" s="308"/>
      <c r="CM29" s="308"/>
      <c r="CN29" s="308"/>
      <c r="CO29" s="308"/>
      <c r="CP29" s="308"/>
      <c r="CQ29" s="308"/>
      <c r="CR29" s="308"/>
      <c r="CS29" s="308"/>
      <c r="CT29" s="308"/>
      <c r="CU29" s="308"/>
      <c r="CV29" s="308"/>
      <c r="CW29" s="309"/>
    </row>
    <row r="30" spans="1:101" ht="18" x14ac:dyDescent="0.35">
      <c r="A30" s="310" t="s">
        <v>61</v>
      </c>
      <c r="B30" s="311"/>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2" t="e">
        <f>IF(K13="运输包装与配送包装不同the packaging of transportation is different with the distribution ",CK22+AH29,CK22)</f>
        <v>#DIV/0!</v>
      </c>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c r="BR30" s="312"/>
      <c r="BS30" s="312"/>
      <c r="BT30" s="312"/>
      <c r="BU30" s="312"/>
      <c r="BV30" s="312"/>
      <c r="BW30" s="312"/>
      <c r="BX30" s="312"/>
      <c r="BY30" s="312"/>
      <c r="BZ30" s="312"/>
      <c r="CA30" s="312"/>
      <c r="CB30" s="312"/>
      <c r="CC30" s="312"/>
      <c r="CD30" s="312"/>
      <c r="CE30" s="312"/>
      <c r="CF30" s="312"/>
      <c r="CG30" s="312"/>
      <c r="CH30" s="312"/>
      <c r="CI30" s="312"/>
      <c r="CJ30" s="312"/>
      <c r="CK30" s="312"/>
      <c r="CL30" s="312"/>
      <c r="CM30" s="312"/>
      <c r="CN30" s="312"/>
      <c r="CO30" s="312"/>
      <c r="CP30" s="312"/>
      <c r="CQ30" s="312"/>
      <c r="CR30" s="312"/>
      <c r="CS30" s="312"/>
      <c r="CT30" s="312"/>
      <c r="CU30" s="312"/>
      <c r="CV30" s="312"/>
      <c r="CW30" s="313"/>
    </row>
    <row r="31" spans="1:101" ht="103.5" customHeight="1" thickBot="1" x14ac:dyDescent="0.35">
      <c r="A31" s="314" t="s">
        <v>84</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315"/>
      <c r="BC31" s="315"/>
      <c r="BD31" s="315"/>
      <c r="BE31" s="315"/>
      <c r="BF31" s="315"/>
      <c r="BG31" s="315"/>
      <c r="BH31" s="315"/>
      <c r="BI31" s="315"/>
      <c r="BJ31" s="315"/>
      <c r="BK31" s="315"/>
      <c r="BL31" s="315"/>
      <c r="BM31" s="315"/>
      <c r="BN31" s="315"/>
      <c r="BO31" s="315"/>
      <c r="BP31" s="315"/>
      <c r="BQ31" s="315"/>
      <c r="BR31" s="315"/>
      <c r="BS31" s="315"/>
      <c r="BT31" s="315"/>
      <c r="BU31" s="315"/>
      <c r="BV31" s="315"/>
      <c r="BW31" s="315"/>
      <c r="BX31" s="315"/>
      <c r="BY31" s="315"/>
      <c r="BZ31" s="315"/>
      <c r="CA31" s="315"/>
      <c r="CB31" s="315"/>
      <c r="CC31" s="315"/>
      <c r="CD31" s="315"/>
      <c r="CE31" s="315"/>
      <c r="CF31" s="315"/>
      <c r="CG31" s="315"/>
      <c r="CH31" s="315"/>
      <c r="CI31" s="315"/>
      <c r="CJ31" s="315"/>
      <c r="CK31" s="315"/>
      <c r="CL31" s="315"/>
      <c r="CM31" s="315"/>
      <c r="CN31" s="315"/>
      <c r="CO31" s="315"/>
      <c r="CP31" s="315"/>
      <c r="CQ31" s="315"/>
      <c r="CR31" s="315"/>
      <c r="CS31" s="315"/>
      <c r="CT31" s="315"/>
      <c r="CU31" s="315"/>
      <c r="CV31" s="315"/>
      <c r="CW31" s="316"/>
    </row>
    <row r="32" spans="1:101" s="19" customFormat="1" ht="17.25" customHeight="1" x14ac:dyDescent="0.3">
      <c r="A32" s="317" t="s">
        <v>90</v>
      </c>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c r="BL32" s="318"/>
      <c r="BM32" s="318"/>
      <c r="BN32" s="318"/>
      <c r="BO32" s="318"/>
      <c r="BP32" s="318"/>
      <c r="BQ32" s="318"/>
      <c r="BR32" s="318"/>
      <c r="BS32" s="318"/>
      <c r="BT32" s="318"/>
      <c r="BU32" s="318"/>
      <c r="BV32" s="318"/>
      <c r="BW32" s="318"/>
      <c r="BX32" s="318"/>
      <c r="BY32" s="318"/>
      <c r="BZ32" s="318"/>
      <c r="CA32" s="318"/>
      <c r="CB32" s="318"/>
      <c r="CC32" s="318"/>
      <c r="CD32" s="318"/>
      <c r="CE32" s="318"/>
      <c r="CF32" s="318"/>
      <c r="CG32" s="318"/>
      <c r="CH32" s="318"/>
      <c r="CI32" s="318"/>
      <c r="CJ32" s="318"/>
      <c r="CK32" s="318"/>
      <c r="CL32" s="318"/>
      <c r="CM32" s="318"/>
      <c r="CN32" s="318"/>
      <c r="CO32" s="318"/>
      <c r="CP32" s="318"/>
      <c r="CQ32" s="318"/>
      <c r="CR32" s="318"/>
      <c r="CS32" s="318"/>
      <c r="CT32" s="318"/>
      <c r="CU32" s="318"/>
      <c r="CV32" s="318"/>
      <c r="CW32" s="319"/>
    </row>
    <row r="33" spans="1:101" s="19" customFormat="1" ht="16.5" customHeight="1" x14ac:dyDescent="0.3">
      <c r="A33" s="119" t="s">
        <v>300</v>
      </c>
      <c r="B33" s="120"/>
      <c r="C33" s="121"/>
      <c r="D33" s="121"/>
      <c r="E33" s="121"/>
      <c r="F33" s="121"/>
      <c r="G33" s="121"/>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24"/>
    </row>
    <row r="34" spans="1:101" s="19" customFormat="1" ht="16.5" customHeight="1" x14ac:dyDescent="0.3">
      <c r="A34" s="119" t="s">
        <v>301</v>
      </c>
      <c r="B34" s="120"/>
      <c r="C34" s="121"/>
      <c r="D34" s="121"/>
      <c r="E34" s="121"/>
      <c r="F34" s="121"/>
      <c r="G34" s="121"/>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24"/>
    </row>
    <row r="35" spans="1:101" s="19" customFormat="1" ht="16.5" customHeight="1" x14ac:dyDescent="0.3">
      <c r="A35" s="22" t="s">
        <v>302</v>
      </c>
      <c r="B35" s="23"/>
      <c r="C35" s="21"/>
      <c r="D35" s="21"/>
      <c r="E35" s="21"/>
      <c r="F35" s="21"/>
      <c r="G35" s="21"/>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24"/>
    </row>
    <row r="36" spans="1:101" s="31" customFormat="1" ht="16.5" customHeight="1" x14ac:dyDescent="0.3">
      <c r="A36" s="25" t="s">
        <v>303</v>
      </c>
      <c r="B36" s="26"/>
      <c r="C36" s="27"/>
      <c r="D36" s="27"/>
      <c r="E36" s="27"/>
      <c r="F36" s="27"/>
      <c r="G36" s="27"/>
      <c r="H36" s="26"/>
      <c r="I36" s="26"/>
      <c r="J36" s="26"/>
      <c r="K36" s="26"/>
      <c r="L36" s="26"/>
      <c r="M36" s="26"/>
      <c r="N36" s="26"/>
      <c r="O36" s="26"/>
      <c r="P36" s="26"/>
      <c r="Q36" s="26"/>
      <c r="R36" s="26"/>
      <c r="S36" s="26"/>
      <c r="T36" s="26"/>
      <c r="U36" s="26"/>
      <c r="V36" s="26"/>
      <c r="W36" s="26"/>
      <c r="X36" s="117"/>
      <c r="Y36" s="117"/>
      <c r="Z36" s="117"/>
      <c r="AA36" s="117"/>
      <c r="AB36" s="117"/>
      <c r="AC36" s="117"/>
      <c r="AD36" s="117"/>
      <c r="AE36" s="26"/>
      <c r="AF36" s="26"/>
      <c r="AG36" s="26"/>
      <c r="AH36" s="26"/>
      <c r="AI36" s="26"/>
      <c r="AJ36" s="26"/>
      <c r="AK36" s="26"/>
      <c r="AL36" s="26"/>
      <c r="AM36" s="26"/>
      <c r="AN36" s="26"/>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9"/>
      <c r="CF36" s="29"/>
      <c r="CG36" s="29"/>
      <c r="CH36" s="29"/>
      <c r="CI36" s="29"/>
      <c r="CJ36" s="29"/>
      <c r="CK36" s="29"/>
      <c r="CL36" s="29"/>
      <c r="CM36" s="29"/>
      <c r="CN36" s="29"/>
      <c r="CO36" s="29"/>
      <c r="CP36" s="29"/>
      <c r="CQ36" s="29"/>
      <c r="CR36" s="29"/>
      <c r="CS36" s="29"/>
      <c r="CT36" s="29"/>
      <c r="CU36" s="29"/>
      <c r="CV36" s="29"/>
      <c r="CW36" s="30"/>
    </row>
    <row r="37" spans="1:101" s="19" customFormat="1" ht="16.5" customHeight="1" x14ac:dyDescent="0.3">
      <c r="A37" s="303" t="s">
        <v>304</v>
      </c>
      <c r="B37" s="303"/>
      <c r="C37" s="303"/>
      <c r="D37" s="303"/>
      <c r="E37" s="303"/>
      <c r="F37" s="303"/>
      <c r="G37" s="303"/>
      <c r="H37" s="303"/>
      <c r="I37" s="303"/>
      <c r="J37" s="302" t="s">
        <v>91</v>
      </c>
      <c r="K37" s="302"/>
      <c r="L37" s="302"/>
      <c r="M37" s="302"/>
      <c r="N37" s="302"/>
      <c r="O37" s="302"/>
      <c r="P37" s="302" t="s">
        <v>92</v>
      </c>
      <c r="Q37" s="302"/>
      <c r="R37" s="302"/>
      <c r="S37" s="302"/>
      <c r="T37" s="302"/>
      <c r="U37" s="302"/>
      <c r="V37" s="302" t="s">
        <v>93</v>
      </c>
      <c r="W37" s="302"/>
      <c r="X37" s="302"/>
      <c r="Y37" s="302"/>
      <c r="Z37" s="302"/>
      <c r="AA37" s="302"/>
      <c r="AB37" s="303" t="s">
        <v>94</v>
      </c>
      <c r="AC37" s="303"/>
      <c r="AD37" s="303"/>
      <c r="AE37" s="303"/>
      <c r="AF37" s="303"/>
      <c r="AG37" s="303"/>
      <c r="AH37" s="303"/>
      <c r="AI37" s="303"/>
      <c r="AJ37" s="303" t="s">
        <v>305</v>
      </c>
      <c r="AK37" s="303"/>
      <c r="AL37" s="303"/>
      <c r="AM37" s="303"/>
      <c r="AN37" s="303"/>
      <c r="AO37" s="303"/>
      <c r="AP37" s="303"/>
      <c r="AQ37" s="303"/>
      <c r="AR37" s="303"/>
      <c r="AS37" s="303" t="s">
        <v>95</v>
      </c>
      <c r="AT37" s="303"/>
      <c r="AU37" s="303"/>
      <c r="AV37" s="303"/>
      <c r="AW37" s="303"/>
      <c r="AX37" s="303"/>
      <c r="AY37" s="303"/>
      <c r="AZ37" s="303"/>
      <c r="BA37" s="303"/>
      <c r="BB37" s="303"/>
      <c r="BC37" s="302" t="s">
        <v>91</v>
      </c>
      <c r="BD37" s="302"/>
      <c r="BE37" s="302"/>
      <c r="BF37" s="302"/>
      <c r="BG37" s="302"/>
      <c r="BH37" s="302"/>
      <c r="BI37" s="302" t="s">
        <v>92</v>
      </c>
      <c r="BJ37" s="302"/>
      <c r="BK37" s="302"/>
      <c r="BL37" s="302"/>
      <c r="BM37" s="302"/>
      <c r="BN37" s="302"/>
      <c r="BO37" s="302"/>
      <c r="BP37" s="302"/>
      <c r="BQ37" s="302" t="s">
        <v>93</v>
      </c>
      <c r="BR37" s="302"/>
      <c r="BS37" s="302"/>
      <c r="BT37" s="302"/>
      <c r="BU37" s="302"/>
      <c r="BV37" s="302"/>
      <c r="BW37" s="303" t="s">
        <v>94</v>
      </c>
      <c r="BX37" s="303"/>
      <c r="BY37" s="303"/>
      <c r="BZ37" s="303"/>
      <c r="CA37" s="303"/>
      <c r="CB37" s="303"/>
      <c r="CC37" s="303" t="s">
        <v>102</v>
      </c>
      <c r="CD37" s="303"/>
      <c r="CE37" s="303"/>
      <c r="CF37" s="303"/>
      <c r="CG37" s="303"/>
      <c r="CH37" s="303"/>
      <c r="CI37" s="303"/>
      <c r="CJ37" s="303"/>
      <c r="CK37" s="303"/>
      <c r="CL37" s="303"/>
      <c r="CM37" s="303"/>
      <c r="CN37" s="303"/>
      <c r="CO37" s="303"/>
      <c r="CP37" s="303" t="s">
        <v>96</v>
      </c>
      <c r="CQ37" s="303"/>
      <c r="CR37" s="303"/>
      <c r="CS37" s="303"/>
      <c r="CT37" s="303"/>
      <c r="CU37" s="303"/>
      <c r="CV37" s="303"/>
      <c r="CW37" s="303"/>
    </row>
    <row r="38" spans="1:101" s="19" customFormat="1" ht="16.5" customHeight="1" x14ac:dyDescent="0.3">
      <c r="A38" s="303"/>
      <c r="B38" s="303"/>
      <c r="C38" s="303"/>
      <c r="D38" s="303"/>
      <c r="E38" s="303"/>
      <c r="F38" s="303"/>
      <c r="G38" s="303"/>
      <c r="H38" s="303"/>
      <c r="I38" s="303"/>
      <c r="J38" s="302"/>
      <c r="K38" s="302"/>
      <c r="L38" s="302"/>
      <c r="M38" s="302"/>
      <c r="N38" s="302"/>
      <c r="O38" s="302"/>
      <c r="P38" s="302"/>
      <c r="Q38" s="302"/>
      <c r="R38" s="302"/>
      <c r="S38" s="302"/>
      <c r="T38" s="302"/>
      <c r="U38" s="302"/>
      <c r="V38" s="302"/>
      <c r="W38" s="302"/>
      <c r="X38" s="302"/>
      <c r="Y38" s="302"/>
      <c r="Z38" s="302"/>
      <c r="AA38" s="302"/>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2"/>
      <c r="BD38" s="302"/>
      <c r="BE38" s="302"/>
      <c r="BF38" s="302"/>
      <c r="BG38" s="302"/>
      <c r="BH38" s="302"/>
      <c r="BI38" s="302"/>
      <c r="BJ38" s="302"/>
      <c r="BK38" s="302"/>
      <c r="BL38" s="302"/>
      <c r="BM38" s="302"/>
      <c r="BN38" s="302"/>
      <c r="BO38" s="302"/>
      <c r="BP38" s="302"/>
      <c r="BQ38" s="302"/>
      <c r="BR38" s="302"/>
      <c r="BS38" s="302"/>
      <c r="BT38" s="302"/>
      <c r="BU38" s="302"/>
      <c r="BV38" s="302"/>
      <c r="BW38" s="303"/>
      <c r="BX38" s="303"/>
      <c r="BY38" s="303"/>
      <c r="BZ38" s="303"/>
      <c r="CA38" s="303"/>
      <c r="CB38" s="303"/>
      <c r="CC38" s="303"/>
      <c r="CD38" s="303"/>
      <c r="CE38" s="303"/>
      <c r="CF38" s="303"/>
      <c r="CG38" s="303"/>
      <c r="CH38" s="303"/>
      <c r="CI38" s="303"/>
      <c r="CJ38" s="303"/>
      <c r="CK38" s="303"/>
      <c r="CL38" s="303"/>
      <c r="CM38" s="303"/>
      <c r="CN38" s="303"/>
      <c r="CO38" s="303"/>
      <c r="CP38" s="303"/>
      <c r="CQ38" s="303"/>
      <c r="CR38" s="303"/>
      <c r="CS38" s="303"/>
      <c r="CT38" s="303"/>
      <c r="CU38" s="303"/>
      <c r="CV38" s="303"/>
      <c r="CW38" s="303"/>
    </row>
    <row r="39" spans="1:101" s="19" customFormat="1" ht="16.5" customHeight="1" x14ac:dyDescent="0.3">
      <c r="A39" s="303"/>
      <c r="B39" s="303"/>
      <c r="C39" s="303"/>
      <c r="D39" s="303"/>
      <c r="E39" s="303"/>
      <c r="F39" s="303"/>
      <c r="G39" s="303"/>
      <c r="H39" s="303"/>
      <c r="I39" s="303"/>
      <c r="J39" s="302"/>
      <c r="K39" s="302"/>
      <c r="L39" s="302"/>
      <c r="M39" s="302"/>
      <c r="N39" s="302"/>
      <c r="O39" s="302"/>
      <c r="P39" s="302"/>
      <c r="Q39" s="302"/>
      <c r="R39" s="302"/>
      <c r="S39" s="302"/>
      <c r="T39" s="302"/>
      <c r="U39" s="302"/>
      <c r="V39" s="302"/>
      <c r="W39" s="302"/>
      <c r="X39" s="302"/>
      <c r="Y39" s="302"/>
      <c r="Z39" s="302"/>
      <c r="AA39" s="302"/>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2"/>
      <c r="BD39" s="302"/>
      <c r="BE39" s="302"/>
      <c r="BF39" s="302"/>
      <c r="BG39" s="302"/>
      <c r="BH39" s="302"/>
      <c r="BI39" s="302"/>
      <c r="BJ39" s="302"/>
      <c r="BK39" s="302"/>
      <c r="BL39" s="302"/>
      <c r="BM39" s="302"/>
      <c r="BN39" s="302"/>
      <c r="BO39" s="302"/>
      <c r="BP39" s="302"/>
      <c r="BQ39" s="302"/>
      <c r="BR39" s="302"/>
      <c r="BS39" s="302"/>
      <c r="BT39" s="302"/>
      <c r="BU39" s="302"/>
      <c r="BV39" s="302"/>
      <c r="BW39" s="303"/>
      <c r="BX39" s="303"/>
      <c r="BY39" s="303"/>
      <c r="BZ39" s="303"/>
      <c r="CA39" s="303"/>
      <c r="CB39" s="303"/>
      <c r="CC39" s="303"/>
      <c r="CD39" s="303"/>
      <c r="CE39" s="303"/>
      <c r="CF39" s="303"/>
      <c r="CG39" s="303"/>
      <c r="CH39" s="303"/>
      <c r="CI39" s="303"/>
      <c r="CJ39" s="303"/>
      <c r="CK39" s="303"/>
      <c r="CL39" s="303"/>
      <c r="CM39" s="303"/>
      <c r="CN39" s="303"/>
      <c r="CO39" s="303"/>
      <c r="CP39" s="303"/>
      <c r="CQ39" s="303"/>
      <c r="CR39" s="303"/>
      <c r="CS39" s="303"/>
      <c r="CT39" s="303"/>
      <c r="CU39" s="303"/>
      <c r="CV39" s="303"/>
      <c r="CW39" s="303"/>
    </row>
    <row r="40" spans="1:101" s="19" customFormat="1" ht="16.5" customHeight="1" x14ac:dyDescent="0.3">
      <c r="A40" s="303"/>
      <c r="B40" s="303"/>
      <c r="C40" s="303"/>
      <c r="D40" s="303"/>
      <c r="E40" s="303"/>
      <c r="F40" s="303"/>
      <c r="G40" s="303"/>
      <c r="H40" s="303"/>
      <c r="I40" s="303"/>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3"/>
      <c r="AT40" s="303"/>
      <c r="AU40" s="303"/>
      <c r="AV40" s="303"/>
      <c r="AW40" s="303"/>
      <c r="AX40" s="303"/>
      <c r="AY40" s="303"/>
      <c r="AZ40" s="303"/>
      <c r="BA40" s="303"/>
      <c r="BB40" s="303"/>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c r="BZ40" s="304"/>
      <c r="CA40" s="304"/>
      <c r="CB40" s="304"/>
      <c r="CC40" s="305"/>
      <c r="CD40" s="305"/>
      <c r="CE40" s="305"/>
      <c r="CF40" s="305"/>
      <c r="CG40" s="305"/>
      <c r="CH40" s="305"/>
      <c r="CI40" s="305"/>
      <c r="CJ40" s="305"/>
      <c r="CK40" s="305"/>
      <c r="CL40" s="305"/>
      <c r="CM40" s="305"/>
      <c r="CN40" s="305"/>
      <c r="CO40" s="305"/>
      <c r="CP40" s="306" t="str">
        <f>IFERROR(IF(BC40*BI40*BQ40/1000000000/CC40*1000&gt;3,"泡货","重货"),"")</f>
        <v/>
      </c>
      <c r="CQ40" s="306"/>
      <c r="CR40" s="306"/>
      <c r="CS40" s="306"/>
      <c r="CT40" s="306"/>
      <c r="CU40" s="306"/>
      <c r="CV40" s="306"/>
      <c r="CW40" s="306"/>
    </row>
    <row r="41" spans="1:101" s="19" customFormat="1" ht="16.5" customHeight="1" x14ac:dyDescent="0.3">
      <c r="A41" s="303"/>
      <c r="B41" s="303"/>
      <c r="C41" s="303"/>
      <c r="D41" s="303"/>
      <c r="E41" s="303"/>
      <c r="F41" s="303"/>
      <c r="G41" s="303"/>
      <c r="H41" s="303"/>
      <c r="I41" s="303"/>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3"/>
      <c r="AT41" s="303"/>
      <c r="AU41" s="303"/>
      <c r="AV41" s="303"/>
      <c r="AW41" s="303"/>
      <c r="AX41" s="303"/>
      <c r="AY41" s="303"/>
      <c r="AZ41" s="303"/>
      <c r="BA41" s="303"/>
      <c r="BB41" s="303"/>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c r="BZ41" s="304"/>
      <c r="CA41" s="304"/>
      <c r="CB41" s="304"/>
      <c r="CC41" s="305"/>
      <c r="CD41" s="305"/>
      <c r="CE41" s="305"/>
      <c r="CF41" s="305"/>
      <c r="CG41" s="305"/>
      <c r="CH41" s="305"/>
      <c r="CI41" s="305"/>
      <c r="CJ41" s="305"/>
      <c r="CK41" s="305"/>
      <c r="CL41" s="305"/>
      <c r="CM41" s="305"/>
      <c r="CN41" s="305"/>
      <c r="CO41" s="305"/>
      <c r="CP41" s="306"/>
      <c r="CQ41" s="306"/>
      <c r="CR41" s="306"/>
      <c r="CS41" s="306"/>
      <c r="CT41" s="306"/>
      <c r="CU41" s="306"/>
      <c r="CV41" s="306"/>
      <c r="CW41" s="306"/>
    </row>
    <row r="42" spans="1:101" s="19" customFormat="1" ht="16.5" customHeight="1" x14ac:dyDescent="0.3">
      <c r="A42" s="303"/>
      <c r="B42" s="303"/>
      <c r="C42" s="303"/>
      <c r="D42" s="303"/>
      <c r="E42" s="303"/>
      <c r="F42" s="303"/>
      <c r="G42" s="303"/>
      <c r="H42" s="303"/>
      <c r="I42" s="303"/>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3"/>
      <c r="AT42" s="303"/>
      <c r="AU42" s="303"/>
      <c r="AV42" s="303"/>
      <c r="AW42" s="303"/>
      <c r="AX42" s="303"/>
      <c r="AY42" s="303"/>
      <c r="AZ42" s="303"/>
      <c r="BA42" s="303"/>
      <c r="BB42" s="303"/>
      <c r="BC42" s="304"/>
      <c r="BD42" s="304"/>
      <c r="BE42" s="304"/>
      <c r="BF42" s="304"/>
      <c r="BG42" s="304"/>
      <c r="BH42" s="304"/>
      <c r="BI42" s="304"/>
      <c r="BJ42" s="304"/>
      <c r="BK42" s="304"/>
      <c r="BL42" s="304"/>
      <c r="BM42" s="304"/>
      <c r="BN42" s="304"/>
      <c r="BO42" s="304"/>
      <c r="BP42" s="304"/>
      <c r="BQ42" s="304"/>
      <c r="BR42" s="304"/>
      <c r="BS42" s="304"/>
      <c r="BT42" s="304"/>
      <c r="BU42" s="304"/>
      <c r="BV42" s="304"/>
      <c r="BW42" s="304"/>
      <c r="BX42" s="304"/>
      <c r="BY42" s="304"/>
      <c r="BZ42" s="304"/>
      <c r="CA42" s="304"/>
      <c r="CB42" s="304"/>
      <c r="CC42" s="305"/>
      <c r="CD42" s="305"/>
      <c r="CE42" s="305"/>
      <c r="CF42" s="305"/>
      <c r="CG42" s="305"/>
      <c r="CH42" s="305"/>
      <c r="CI42" s="305"/>
      <c r="CJ42" s="305"/>
      <c r="CK42" s="305"/>
      <c r="CL42" s="305"/>
      <c r="CM42" s="305"/>
      <c r="CN42" s="305"/>
      <c r="CO42" s="305"/>
      <c r="CP42" s="306"/>
      <c r="CQ42" s="306"/>
      <c r="CR42" s="306"/>
      <c r="CS42" s="306"/>
      <c r="CT42" s="306"/>
      <c r="CU42" s="306"/>
      <c r="CV42" s="306"/>
      <c r="CW42" s="306"/>
    </row>
    <row r="43" spans="1:101" s="31" customFormat="1" ht="16.5" customHeight="1" x14ac:dyDescent="0.3">
      <c r="A43" s="25" t="s">
        <v>306</v>
      </c>
      <c r="B43" s="28"/>
      <c r="C43" s="28"/>
      <c r="D43" s="28"/>
      <c r="E43" s="28"/>
      <c r="F43" s="28"/>
      <c r="G43" s="28"/>
      <c r="H43" s="28"/>
      <c r="I43" s="28"/>
      <c r="J43" s="28"/>
      <c r="K43" s="28"/>
      <c r="L43" s="28"/>
      <c r="M43" s="28"/>
      <c r="N43" s="28"/>
      <c r="O43" s="28"/>
      <c r="P43" s="28"/>
      <c r="Q43" s="28"/>
      <c r="R43" s="28"/>
      <c r="S43" s="28"/>
      <c r="T43" s="28"/>
      <c r="U43" s="28"/>
      <c r="V43" s="28"/>
      <c r="W43" s="28"/>
      <c r="X43" s="28"/>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33"/>
    </row>
    <row r="44" spans="1:101" s="31" customFormat="1" ht="16.5" customHeight="1" x14ac:dyDescent="0.3">
      <c r="A44" s="36" t="s">
        <v>307</v>
      </c>
      <c r="B44" s="26"/>
      <c r="C44" s="27"/>
      <c r="D44" s="27"/>
      <c r="E44" s="27"/>
      <c r="F44" s="27"/>
      <c r="G44" s="27"/>
      <c r="H44" s="26"/>
      <c r="I44" s="26"/>
      <c r="J44" s="27"/>
      <c r="K44" s="27"/>
      <c r="L44" s="26"/>
      <c r="M44" s="26"/>
      <c r="N44" s="26"/>
      <c r="O44" s="26"/>
      <c r="P44" s="26"/>
      <c r="Q44" s="26"/>
      <c r="R44" s="26"/>
      <c r="S44" s="26"/>
      <c r="T44" s="26"/>
      <c r="U44" s="26"/>
      <c r="V44" s="26"/>
      <c r="W44" s="26"/>
      <c r="X44" s="117"/>
      <c r="Y44" s="117"/>
      <c r="Z44" s="117"/>
      <c r="AA44" s="117"/>
      <c r="AB44" s="117"/>
      <c r="AC44" s="117"/>
      <c r="AD44" s="117"/>
      <c r="AE44" s="26"/>
      <c r="AF44" s="26"/>
      <c r="AG44" s="26"/>
      <c r="AH44" s="26"/>
      <c r="AI44" s="26"/>
      <c r="AJ44" s="26"/>
      <c r="AK44" s="26"/>
      <c r="AL44" s="26"/>
      <c r="AM44" s="26"/>
      <c r="AN44" s="26"/>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9"/>
      <c r="CF44" s="29"/>
      <c r="CG44" s="29"/>
      <c r="CH44" s="29"/>
      <c r="CI44" s="29"/>
      <c r="CJ44" s="29"/>
      <c r="CK44" s="29"/>
      <c r="CL44" s="27"/>
      <c r="CM44" s="27"/>
      <c r="CN44" s="27"/>
      <c r="CO44" s="27"/>
      <c r="CP44" s="27"/>
      <c r="CQ44" s="27"/>
      <c r="CR44" s="27"/>
      <c r="CS44" s="27"/>
      <c r="CT44" s="27"/>
      <c r="CU44" s="27"/>
      <c r="CV44" s="27"/>
      <c r="CW44" s="32"/>
    </row>
    <row r="45" spans="1:101" s="31" customFormat="1" ht="16.5" customHeight="1" x14ac:dyDescent="0.3">
      <c r="A45" s="36" t="s">
        <v>308</v>
      </c>
      <c r="B45" s="26"/>
      <c r="C45" s="27"/>
      <c r="D45" s="27"/>
      <c r="E45" s="27"/>
      <c r="F45" s="27"/>
      <c r="G45" s="27"/>
      <c r="H45" s="26"/>
      <c r="I45" s="26"/>
      <c r="J45" s="27"/>
      <c r="K45" s="27"/>
      <c r="L45" s="26"/>
      <c r="M45" s="26"/>
      <c r="N45" s="26"/>
      <c r="O45" s="26"/>
      <c r="P45" s="26"/>
      <c r="Q45" s="26"/>
      <c r="R45" s="26"/>
      <c r="S45" s="26"/>
      <c r="T45" s="26"/>
      <c r="U45" s="26"/>
      <c r="V45" s="26"/>
      <c r="W45" s="26"/>
      <c r="X45" s="117"/>
      <c r="Y45" s="117"/>
      <c r="Z45" s="117"/>
      <c r="AA45" s="117"/>
      <c r="AB45" s="117"/>
      <c r="AC45" s="117"/>
      <c r="AD45" s="117"/>
      <c r="AE45" s="26"/>
      <c r="AF45" s="26"/>
      <c r="AG45" s="26"/>
      <c r="AH45" s="26"/>
      <c r="AI45" s="26"/>
      <c r="AJ45" s="26"/>
      <c r="AK45" s="26"/>
      <c r="AL45" s="26"/>
      <c r="AM45" s="26"/>
      <c r="AN45" s="26"/>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9"/>
      <c r="CF45" s="29"/>
      <c r="CG45" s="29"/>
      <c r="CH45" s="29"/>
      <c r="CI45" s="29"/>
      <c r="CJ45" s="29"/>
      <c r="CK45" s="29"/>
      <c r="CL45" s="27"/>
      <c r="CM45" s="27"/>
      <c r="CN45" s="27"/>
      <c r="CO45" s="27"/>
      <c r="CP45" s="27"/>
      <c r="CQ45" s="27"/>
      <c r="CR45" s="27"/>
      <c r="CS45" s="27"/>
      <c r="CT45" s="27"/>
      <c r="CU45" s="27"/>
      <c r="CV45" s="27"/>
      <c r="CW45" s="32"/>
    </row>
    <row r="46" spans="1:101" s="31" customFormat="1" ht="16.5" customHeight="1" x14ac:dyDescent="0.3">
      <c r="A46" s="36" t="s">
        <v>309</v>
      </c>
      <c r="B46" s="26"/>
      <c r="C46" s="27"/>
      <c r="D46" s="27"/>
      <c r="E46" s="27"/>
      <c r="F46" s="27"/>
      <c r="G46" s="27"/>
      <c r="H46" s="26"/>
      <c r="I46" s="26"/>
      <c r="J46" s="27"/>
      <c r="K46" s="27"/>
      <c r="L46" s="26"/>
      <c r="M46" s="26"/>
      <c r="N46" s="26"/>
      <c r="O46" s="26"/>
      <c r="P46" s="26"/>
      <c r="Q46" s="26"/>
      <c r="R46" s="26"/>
      <c r="S46" s="26"/>
      <c r="T46" s="26"/>
      <c r="U46" s="26"/>
      <c r="V46" s="26"/>
      <c r="W46" s="26"/>
      <c r="X46" s="117"/>
      <c r="Y46" s="117"/>
      <c r="Z46" s="117"/>
      <c r="AA46" s="117"/>
      <c r="AB46" s="117"/>
      <c r="AC46" s="117"/>
      <c r="AD46" s="117"/>
      <c r="AE46" s="26"/>
      <c r="AF46" s="26"/>
      <c r="AG46" s="26"/>
      <c r="AH46" s="26"/>
      <c r="AI46" s="26"/>
      <c r="AJ46" s="26"/>
      <c r="AK46" s="26"/>
      <c r="AL46" s="26"/>
      <c r="AM46" s="26"/>
      <c r="AN46" s="26"/>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9"/>
      <c r="CF46" s="29"/>
      <c r="CG46" s="29"/>
      <c r="CH46" s="29"/>
      <c r="CI46" s="29"/>
      <c r="CJ46" s="29"/>
      <c r="CK46" s="29"/>
      <c r="CL46" s="27"/>
      <c r="CM46" s="27"/>
      <c r="CN46" s="27"/>
      <c r="CO46" s="27"/>
      <c r="CP46" s="27"/>
      <c r="CQ46" s="27"/>
      <c r="CR46" s="27"/>
      <c r="CS46" s="27"/>
      <c r="CT46" s="27"/>
      <c r="CU46" s="27"/>
      <c r="CV46" s="27"/>
      <c r="CW46" s="32"/>
    </row>
    <row r="47" spans="1:101" s="31" customFormat="1" ht="16.5" customHeight="1" x14ac:dyDescent="0.3">
      <c r="A47" s="36"/>
      <c r="B47" s="297" t="s">
        <v>310</v>
      </c>
      <c r="C47" s="298"/>
      <c r="D47" s="298"/>
      <c r="E47" s="298"/>
      <c r="F47" s="298"/>
      <c r="G47" s="298"/>
      <c r="H47" s="298"/>
      <c r="I47" s="298"/>
      <c r="J47" s="298"/>
      <c r="K47" s="298"/>
      <c r="L47" s="298"/>
      <c r="M47" s="298"/>
      <c r="N47" s="298"/>
      <c r="O47" s="267" t="s">
        <v>311</v>
      </c>
      <c r="P47" s="267"/>
      <c r="Q47" s="267"/>
      <c r="R47" s="267"/>
      <c r="S47" s="267"/>
      <c r="T47" s="267"/>
      <c r="U47" s="267"/>
      <c r="V47" s="267"/>
      <c r="W47" s="267"/>
      <c r="X47" s="267"/>
      <c r="Y47" s="267"/>
      <c r="Z47" s="267"/>
      <c r="AA47" s="267"/>
      <c r="AB47" s="267"/>
      <c r="AC47" s="299" t="s">
        <v>312</v>
      </c>
      <c r="AD47" s="299"/>
      <c r="AE47" s="299"/>
      <c r="AF47" s="299"/>
      <c r="AG47" s="299"/>
      <c r="AH47" s="299"/>
      <c r="AI47" s="299"/>
      <c r="AJ47" s="299"/>
      <c r="AK47" s="299"/>
      <c r="AL47" s="299"/>
      <c r="AM47" s="299"/>
      <c r="AN47" s="299"/>
      <c r="AO47" s="299"/>
      <c r="AP47" s="299"/>
      <c r="AQ47" s="299"/>
      <c r="AR47" s="299"/>
      <c r="AS47" s="299"/>
      <c r="AT47" s="267" t="s">
        <v>313</v>
      </c>
      <c r="AU47" s="267"/>
      <c r="AV47" s="267"/>
      <c r="AW47" s="267"/>
      <c r="AX47" s="267"/>
      <c r="AY47" s="267"/>
      <c r="AZ47" s="267"/>
      <c r="BA47" s="267"/>
      <c r="BB47" s="267"/>
      <c r="BC47" s="267"/>
      <c r="BD47" s="267"/>
      <c r="BE47" s="267"/>
      <c r="BF47" s="267"/>
      <c r="BG47" s="267"/>
      <c r="BH47" s="267"/>
      <c r="BI47" s="267" t="s">
        <v>314</v>
      </c>
      <c r="BJ47" s="267"/>
      <c r="BK47" s="267"/>
      <c r="BL47" s="267"/>
      <c r="BM47" s="267"/>
      <c r="BN47" s="267"/>
      <c r="BO47" s="267"/>
      <c r="BP47" s="267"/>
      <c r="BQ47" s="267"/>
      <c r="BR47" s="267"/>
      <c r="BS47" s="267"/>
      <c r="BT47" s="267"/>
      <c r="BU47" s="267" t="s">
        <v>315</v>
      </c>
      <c r="BV47" s="267"/>
      <c r="BW47" s="267"/>
      <c r="BX47" s="267"/>
      <c r="BY47" s="267"/>
      <c r="BZ47" s="267"/>
      <c r="CA47" s="267"/>
      <c r="CB47" s="267"/>
      <c r="CC47" s="267"/>
      <c r="CD47" s="267"/>
      <c r="CE47" s="267"/>
      <c r="CF47" s="267"/>
      <c r="CG47" s="267"/>
      <c r="CH47" s="267"/>
      <c r="CI47" s="267" t="s">
        <v>316</v>
      </c>
      <c r="CJ47" s="267"/>
      <c r="CK47" s="267"/>
      <c r="CL47" s="267"/>
      <c r="CM47" s="267"/>
      <c r="CN47" s="267"/>
      <c r="CO47" s="267"/>
      <c r="CP47" s="267"/>
      <c r="CQ47" s="267"/>
      <c r="CR47" s="267"/>
      <c r="CS47" s="267"/>
      <c r="CT47" s="267"/>
      <c r="CU47" s="267"/>
      <c r="CV47" s="267"/>
      <c r="CW47" s="267"/>
    </row>
    <row r="48" spans="1:101" s="31" customFormat="1" ht="16.5" customHeight="1" x14ac:dyDescent="0.3">
      <c r="A48" s="36"/>
      <c r="B48" s="298"/>
      <c r="C48" s="298"/>
      <c r="D48" s="298"/>
      <c r="E48" s="298"/>
      <c r="F48" s="298"/>
      <c r="G48" s="298"/>
      <c r="H48" s="298"/>
      <c r="I48" s="298"/>
      <c r="J48" s="298"/>
      <c r="K48" s="298"/>
      <c r="L48" s="298"/>
      <c r="M48" s="298"/>
      <c r="N48" s="298"/>
      <c r="O48" s="267"/>
      <c r="P48" s="267"/>
      <c r="Q48" s="267"/>
      <c r="R48" s="267"/>
      <c r="S48" s="267"/>
      <c r="T48" s="267"/>
      <c r="U48" s="267"/>
      <c r="V48" s="267"/>
      <c r="W48" s="267"/>
      <c r="X48" s="267"/>
      <c r="Y48" s="267"/>
      <c r="Z48" s="267"/>
      <c r="AA48" s="267"/>
      <c r="AB48" s="267"/>
      <c r="AC48" s="299"/>
      <c r="AD48" s="299"/>
      <c r="AE48" s="299"/>
      <c r="AF48" s="299"/>
      <c r="AG48" s="299"/>
      <c r="AH48" s="299"/>
      <c r="AI48" s="299"/>
      <c r="AJ48" s="299"/>
      <c r="AK48" s="299"/>
      <c r="AL48" s="299"/>
      <c r="AM48" s="299"/>
      <c r="AN48" s="299"/>
      <c r="AO48" s="299"/>
      <c r="AP48" s="299"/>
      <c r="AQ48" s="299"/>
      <c r="AR48" s="299"/>
      <c r="AS48" s="299"/>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7"/>
      <c r="BR48" s="267"/>
      <c r="BS48" s="267"/>
      <c r="BT48" s="267"/>
      <c r="BU48" s="267"/>
      <c r="BV48" s="267"/>
      <c r="BW48" s="267"/>
      <c r="BX48" s="267"/>
      <c r="BY48" s="267"/>
      <c r="BZ48" s="267"/>
      <c r="CA48" s="267"/>
      <c r="CB48" s="267"/>
      <c r="CC48" s="267"/>
      <c r="CD48" s="267"/>
      <c r="CE48" s="267"/>
      <c r="CF48" s="267"/>
      <c r="CG48" s="267"/>
      <c r="CH48" s="267"/>
      <c r="CI48" s="267"/>
      <c r="CJ48" s="267"/>
      <c r="CK48" s="267"/>
      <c r="CL48" s="267"/>
      <c r="CM48" s="267"/>
      <c r="CN48" s="267"/>
      <c r="CO48" s="267"/>
      <c r="CP48" s="267"/>
      <c r="CQ48" s="267"/>
      <c r="CR48" s="267"/>
      <c r="CS48" s="267"/>
      <c r="CT48" s="267"/>
      <c r="CU48" s="267"/>
      <c r="CV48" s="267"/>
      <c r="CW48" s="267"/>
    </row>
    <row r="49" spans="1:101" s="31" customFormat="1" ht="16.5" customHeight="1" x14ac:dyDescent="0.3">
      <c r="A49" s="36"/>
      <c r="B49" s="298"/>
      <c r="C49" s="298"/>
      <c r="D49" s="298"/>
      <c r="E49" s="298"/>
      <c r="F49" s="298"/>
      <c r="G49" s="298"/>
      <c r="H49" s="298"/>
      <c r="I49" s="298"/>
      <c r="J49" s="298"/>
      <c r="K49" s="298"/>
      <c r="L49" s="298"/>
      <c r="M49" s="298"/>
      <c r="N49" s="298"/>
      <c r="O49" s="267"/>
      <c r="P49" s="267"/>
      <c r="Q49" s="267"/>
      <c r="R49" s="267"/>
      <c r="S49" s="267"/>
      <c r="T49" s="267"/>
      <c r="U49" s="267"/>
      <c r="V49" s="267"/>
      <c r="W49" s="267"/>
      <c r="X49" s="267"/>
      <c r="Y49" s="267"/>
      <c r="Z49" s="267"/>
      <c r="AA49" s="267"/>
      <c r="AB49" s="267"/>
      <c r="AC49" s="299"/>
      <c r="AD49" s="299"/>
      <c r="AE49" s="299"/>
      <c r="AF49" s="299"/>
      <c r="AG49" s="299"/>
      <c r="AH49" s="299"/>
      <c r="AI49" s="299"/>
      <c r="AJ49" s="299"/>
      <c r="AK49" s="299"/>
      <c r="AL49" s="299"/>
      <c r="AM49" s="299"/>
      <c r="AN49" s="299"/>
      <c r="AO49" s="299"/>
      <c r="AP49" s="299"/>
      <c r="AQ49" s="299"/>
      <c r="AR49" s="299"/>
      <c r="AS49" s="299"/>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7"/>
      <c r="BR49" s="267"/>
      <c r="BS49" s="267"/>
      <c r="BT49" s="267"/>
      <c r="BU49" s="267"/>
      <c r="BV49" s="267"/>
      <c r="BW49" s="267"/>
      <c r="BX49" s="267"/>
      <c r="BY49" s="267"/>
      <c r="BZ49" s="267"/>
      <c r="CA49" s="267"/>
      <c r="CB49" s="267"/>
      <c r="CC49" s="267"/>
      <c r="CD49" s="267"/>
      <c r="CE49" s="267"/>
      <c r="CF49" s="267"/>
      <c r="CG49" s="267"/>
      <c r="CH49" s="267"/>
      <c r="CI49" s="267"/>
      <c r="CJ49" s="267"/>
      <c r="CK49" s="267"/>
      <c r="CL49" s="267"/>
      <c r="CM49" s="267"/>
      <c r="CN49" s="267"/>
      <c r="CO49" s="267"/>
      <c r="CP49" s="267"/>
      <c r="CQ49" s="267"/>
      <c r="CR49" s="267"/>
      <c r="CS49" s="267"/>
      <c r="CT49" s="267"/>
      <c r="CU49" s="267"/>
      <c r="CV49" s="267"/>
      <c r="CW49" s="267"/>
    </row>
    <row r="50" spans="1:101" s="31" customFormat="1" ht="16.5" customHeight="1" x14ac:dyDescent="0.3">
      <c r="A50" s="36"/>
      <c r="B50" s="298"/>
      <c r="C50" s="298"/>
      <c r="D50" s="298"/>
      <c r="E50" s="298"/>
      <c r="F50" s="298"/>
      <c r="G50" s="298"/>
      <c r="H50" s="298"/>
      <c r="I50" s="298"/>
      <c r="J50" s="298"/>
      <c r="K50" s="298"/>
      <c r="L50" s="298"/>
      <c r="M50" s="298"/>
      <c r="N50" s="298"/>
      <c r="O50" s="267"/>
      <c r="P50" s="267"/>
      <c r="Q50" s="267"/>
      <c r="R50" s="267"/>
      <c r="S50" s="267"/>
      <c r="T50" s="267"/>
      <c r="U50" s="267"/>
      <c r="V50" s="267"/>
      <c r="W50" s="267"/>
      <c r="X50" s="267"/>
      <c r="Y50" s="267"/>
      <c r="Z50" s="267"/>
      <c r="AA50" s="267"/>
      <c r="AB50" s="267"/>
      <c r="AC50" s="299"/>
      <c r="AD50" s="299"/>
      <c r="AE50" s="299"/>
      <c r="AF50" s="299"/>
      <c r="AG50" s="299"/>
      <c r="AH50" s="299"/>
      <c r="AI50" s="299"/>
      <c r="AJ50" s="299"/>
      <c r="AK50" s="299"/>
      <c r="AL50" s="299"/>
      <c r="AM50" s="299"/>
      <c r="AN50" s="299"/>
      <c r="AO50" s="299"/>
      <c r="AP50" s="299"/>
      <c r="AQ50" s="299"/>
      <c r="AR50" s="299"/>
      <c r="AS50" s="299"/>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7"/>
      <c r="BR50" s="267"/>
      <c r="BS50" s="267"/>
      <c r="BT50" s="267"/>
      <c r="BU50" s="267"/>
      <c r="BV50" s="267"/>
      <c r="BW50" s="267"/>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7"/>
      <c r="CW50" s="267"/>
    </row>
    <row r="51" spans="1:101" s="31" customFormat="1" ht="16.5" customHeight="1" x14ac:dyDescent="0.3">
      <c r="A51" s="36"/>
      <c r="B51" s="298" t="s">
        <v>379</v>
      </c>
      <c r="C51" s="298"/>
      <c r="D51" s="298"/>
      <c r="E51" s="298"/>
      <c r="F51" s="298"/>
      <c r="G51" s="298"/>
      <c r="H51" s="298"/>
      <c r="I51" s="298"/>
      <c r="J51" s="298"/>
      <c r="K51" s="298"/>
      <c r="L51" s="298"/>
      <c r="M51" s="298"/>
      <c r="N51" s="298"/>
      <c r="O51" s="267" t="s">
        <v>380</v>
      </c>
      <c r="P51" s="267"/>
      <c r="Q51" s="267"/>
      <c r="R51" s="267"/>
      <c r="S51" s="267"/>
      <c r="T51" s="267"/>
      <c r="U51" s="267"/>
      <c r="V51" s="267"/>
      <c r="W51" s="267"/>
      <c r="X51" s="267"/>
      <c r="Y51" s="267"/>
      <c r="Z51" s="267"/>
      <c r="AA51" s="267"/>
      <c r="AB51" s="267"/>
      <c r="AC51" s="267">
        <v>400</v>
      </c>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c r="BR51" s="267"/>
      <c r="BS51" s="267"/>
      <c r="BT51" s="267"/>
      <c r="BU51" s="267"/>
      <c r="BV51" s="267"/>
      <c r="BW51" s="267"/>
      <c r="BX51" s="267"/>
      <c r="BY51" s="267"/>
      <c r="BZ51" s="267"/>
      <c r="CA51" s="267"/>
      <c r="CB51" s="267"/>
      <c r="CC51" s="267"/>
      <c r="CD51" s="267"/>
      <c r="CE51" s="267"/>
      <c r="CF51" s="267"/>
      <c r="CG51" s="267"/>
      <c r="CH51" s="267"/>
      <c r="CI51" s="267"/>
      <c r="CJ51" s="267"/>
      <c r="CK51" s="267"/>
      <c r="CL51" s="267"/>
      <c r="CM51" s="267"/>
      <c r="CN51" s="267"/>
      <c r="CO51" s="267"/>
      <c r="CP51" s="267"/>
      <c r="CQ51" s="267"/>
      <c r="CR51" s="267"/>
      <c r="CS51" s="267"/>
      <c r="CT51" s="267"/>
      <c r="CU51" s="267"/>
      <c r="CV51" s="267"/>
      <c r="CW51" s="267"/>
    </row>
    <row r="52" spans="1:101" s="31" customFormat="1" ht="16.5" customHeight="1" x14ac:dyDescent="0.3">
      <c r="A52" s="36"/>
      <c r="B52" s="298"/>
      <c r="C52" s="298"/>
      <c r="D52" s="298"/>
      <c r="E52" s="298"/>
      <c r="F52" s="298"/>
      <c r="G52" s="298"/>
      <c r="H52" s="298"/>
      <c r="I52" s="298"/>
      <c r="J52" s="298"/>
      <c r="K52" s="298"/>
      <c r="L52" s="298"/>
      <c r="M52" s="298"/>
      <c r="N52" s="298"/>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c r="CE52" s="267"/>
      <c r="CF52" s="267"/>
      <c r="CG52" s="267"/>
      <c r="CH52" s="267"/>
      <c r="CI52" s="267"/>
      <c r="CJ52" s="267"/>
      <c r="CK52" s="267"/>
      <c r="CL52" s="267"/>
      <c r="CM52" s="267"/>
      <c r="CN52" s="267"/>
      <c r="CO52" s="267"/>
      <c r="CP52" s="267"/>
      <c r="CQ52" s="267"/>
      <c r="CR52" s="267"/>
      <c r="CS52" s="267"/>
      <c r="CT52" s="267"/>
      <c r="CU52" s="267"/>
      <c r="CV52" s="267"/>
      <c r="CW52" s="267"/>
    </row>
    <row r="53" spans="1:101" s="31" customFormat="1" ht="16.5" customHeight="1" x14ac:dyDescent="0.3">
      <c r="A53" s="36"/>
      <c r="B53" s="298"/>
      <c r="C53" s="298"/>
      <c r="D53" s="298"/>
      <c r="E53" s="298"/>
      <c r="F53" s="298"/>
      <c r="G53" s="298"/>
      <c r="H53" s="298"/>
      <c r="I53" s="298"/>
      <c r="J53" s="298"/>
      <c r="K53" s="298"/>
      <c r="L53" s="298"/>
      <c r="M53" s="298"/>
      <c r="N53" s="298"/>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7"/>
      <c r="CH53" s="267"/>
      <c r="CI53" s="267"/>
      <c r="CJ53" s="267"/>
      <c r="CK53" s="267"/>
      <c r="CL53" s="267"/>
      <c r="CM53" s="267"/>
      <c r="CN53" s="267"/>
      <c r="CO53" s="267"/>
      <c r="CP53" s="267"/>
      <c r="CQ53" s="267"/>
      <c r="CR53" s="267"/>
      <c r="CS53" s="267"/>
      <c r="CT53" s="267"/>
      <c r="CU53" s="267"/>
      <c r="CV53" s="267"/>
      <c r="CW53" s="267"/>
    </row>
    <row r="54" spans="1:101" s="31" customFormat="1" ht="16.5" customHeight="1" x14ac:dyDescent="0.3">
      <c r="A54" s="36" t="s">
        <v>317</v>
      </c>
      <c r="B54" s="26"/>
      <c r="C54" s="27"/>
      <c r="D54" s="27"/>
      <c r="E54" s="27"/>
      <c r="F54" s="27"/>
      <c r="G54" s="27"/>
      <c r="H54" s="26"/>
      <c r="I54" s="26"/>
      <c r="J54" s="27"/>
      <c r="K54" s="27"/>
      <c r="L54" s="26"/>
      <c r="M54" s="26"/>
      <c r="N54" s="26"/>
      <c r="O54" s="26"/>
      <c r="P54" s="26"/>
      <c r="Q54" s="26"/>
      <c r="R54" s="26"/>
      <c r="S54" s="26"/>
      <c r="T54" s="26"/>
      <c r="U54" s="26"/>
      <c r="V54" s="26"/>
      <c r="W54" s="26"/>
      <c r="X54" s="117"/>
      <c r="Y54" s="117"/>
      <c r="Z54" s="117"/>
      <c r="AA54" s="117"/>
      <c r="AB54" s="117"/>
      <c r="AC54" s="117"/>
      <c r="AD54" s="117"/>
      <c r="AE54" s="26"/>
      <c r="AF54" s="26"/>
      <c r="AG54" s="26"/>
      <c r="AH54" s="26"/>
      <c r="AI54" s="26"/>
      <c r="AJ54" s="26"/>
      <c r="AK54" s="26"/>
      <c r="AL54" s="26"/>
      <c r="AM54" s="26"/>
      <c r="AN54" s="26"/>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9"/>
      <c r="CF54" s="29"/>
      <c r="CG54" s="29"/>
      <c r="CH54" s="29"/>
      <c r="CI54" s="29"/>
      <c r="CJ54" s="29"/>
      <c r="CK54" s="29"/>
      <c r="CL54" s="27"/>
      <c r="CM54" s="27"/>
      <c r="CN54" s="27"/>
      <c r="CO54" s="27"/>
      <c r="CP54" s="27"/>
      <c r="CQ54" s="27"/>
      <c r="CR54" s="27"/>
      <c r="CS54" s="27"/>
      <c r="CT54" s="27"/>
      <c r="CU54" s="27"/>
      <c r="CV54" s="27"/>
      <c r="CW54" s="32"/>
    </row>
    <row r="55" spans="1:101" s="31" customFormat="1" ht="16.5" customHeight="1" x14ac:dyDescent="0.3">
      <c r="A55" s="36" t="s">
        <v>318</v>
      </c>
      <c r="B55" s="26"/>
      <c r="C55" s="27"/>
      <c r="D55" s="27"/>
      <c r="E55" s="27"/>
      <c r="F55" s="27"/>
      <c r="G55" s="27"/>
      <c r="H55" s="26"/>
      <c r="I55" s="26"/>
      <c r="J55" s="27"/>
      <c r="K55" s="27"/>
      <c r="L55" s="26"/>
      <c r="M55" s="26"/>
      <c r="N55" s="26"/>
      <c r="O55" s="26"/>
      <c r="P55" s="26"/>
      <c r="Q55" s="26"/>
      <c r="R55" s="26"/>
      <c r="S55" s="26"/>
      <c r="T55" s="26"/>
      <c r="U55" s="26"/>
      <c r="V55" s="26"/>
      <c r="W55" s="26"/>
      <c r="X55" s="117"/>
      <c r="Y55" s="117"/>
      <c r="Z55" s="117"/>
      <c r="AA55" s="117"/>
      <c r="AB55" s="117"/>
      <c r="AC55" s="117"/>
      <c r="AD55" s="117"/>
      <c r="AE55" s="26"/>
      <c r="AF55" s="26"/>
      <c r="AG55" s="26"/>
      <c r="AH55" s="26"/>
      <c r="AI55" s="26"/>
      <c r="AJ55" s="26"/>
      <c r="AK55" s="26"/>
      <c r="AL55" s="26"/>
      <c r="AM55" s="26"/>
      <c r="AN55" s="26"/>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9"/>
      <c r="CF55" s="29"/>
      <c r="CG55" s="29"/>
      <c r="CH55" s="29"/>
      <c r="CI55" s="29"/>
      <c r="CJ55" s="29"/>
      <c r="CK55" s="29"/>
      <c r="CL55" s="27"/>
      <c r="CM55" s="27"/>
      <c r="CN55" s="27"/>
      <c r="CO55" s="27"/>
      <c r="CP55" s="27"/>
      <c r="CQ55" s="27"/>
      <c r="CR55" s="27"/>
      <c r="CS55" s="27"/>
      <c r="CT55" s="27"/>
      <c r="CU55" s="27"/>
      <c r="CV55" s="27"/>
      <c r="CW55" s="32"/>
    </row>
    <row r="56" spans="1:101" s="31" customFormat="1" ht="16.5" customHeight="1" x14ac:dyDescent="0.3">
      <c r="A56" s="36"/>
      <c r="B56" s="297" t="s">
        <v>96</v>
      </c>
      <c r="C56" s="298"/>
      <c r="D56" s="298"/>
      <c r="E56" s="298"/>
      <c r="F56" s="298"/>
      <c r="G56" s="298"/>
      <c r="H56" s="298"/>
      <c r="I56" s="298"/>
      <c r="J56" s="298"/>
      <c r="K56" s="298"/>
      <c r="L56" s="299" t="s">
        <v>312</v>
      </c>
      <c r="M56" s="299"/>
      <c r="N56" s="299"/>
      <c r="O56" s="299"/>
      <c r="P56" s="299"/>
      <c r="Q56" s="299"/>
      <c r="R56" s="299"/>
      <c r="S56" s="299"/>
      <c r="T56" s="299"/>
      <c r="U56" s="299"/>
      <c r="V56" s="299"/>
      <c r="W56" s="299"/>
      <c r="X56" s="299"/>
      <c r="Y56" s="299"/>
      <c r="Z56" s="299"/>
      <c r="AA56" s="299"/>
      <c r="AB56" s="299"/>
      <c r="AC56" s="267" t="s">
        <v>313</v>
      </c>
      <c r="AD56" s="267"/>
      <c r="AE56" s="267"/>
      <c r="AF56" s="267"/>
      <c r="AG56" s="267"/>
      <c r="AH56" s="267"/>
      <c r="AI56" s="267"/>
      <c r="AJ56" s="267"/>
      <c r="AK56" s="267"/>
      <c r="AL56" s="267"/>
      <c r="AM56" s="267"/>
      <c r="AN56" s="267"/>
      <c r="AO56" s="267"/>
      <c r="AP56" s="267"/>
      <c r="AQ56" s="267"/>
      <c r="AR56" s="267" t="s">
        <v>319</v>
      </c>
      <c r="AS56" s="300"/>
      <c r="AT56" s="300"/>
      <c r="AU56" s="300"/>
      <c r="AV56" s="300"/>
      <c r="AW56" s="300"/>
      <c r="AX56" s="300"/>
      <c r="AY56" s="300"/>
      <c r="AZ56" s="300"/>
      <c r="BA56" s="300"/>
      <c r="BB56" s="300"/>
      <c r="BC56" s="300"/>
      <c r="BD56" s="300"/>
      <c r="BE56" s="267" t="s">
        <v>320</v>
      </c>
      <c r="BF56" s="300"/>
      <c r="BG56" s="300"/>
      <c r="BH56" s="300"/>
      <c r="BI56" s="300"/>
      <c r="BJ56" s="300"/>
      <c r="BK56" s="300"/>
      <c r="BL56" s="300"/>
      <c r="BM56" s="300"/>
      <c r="BN56" s="300"/>
      <c r="BO56" s="300"/>
      <c r="BP56" s="300"/>
      <c r="BQ56" s="300"/>
      <c r="BR56" s="267" t="s">
        <v>321</v>
      </c>
      <c r="BS56" s="300"/>
      <c r="BT56" s="300"/>
      <c r="BU56" s="300"/>
      <c r="BV56" s="300"/>
      <c r="BW56" s="300"/>
      <c r="BX56" s="300"/>
      <c r="BY56" s="300"/>
      <c r="BZ56" s="300"/>
      <c r="CA56" s="300"/>
      <c r="CB56" s="300"/>
      <c r="CC56" s="300"/>
      <c r="CD56" s="300"/>
      <c r="CE56" s="300"/>
      <c r="CF56" s="300"/>
      <c r="CG56" s="300"/>
      <c r="CH56" s="300"/>
      <c r="CI56" s="267" t="s">
        <v>316</v>
      </c>
      <c r="CJ56" s="267"/>
      <c r="CK56" s="267"/>
      <c r="CL56" s="267"/>
      <c r="CM56" s="267"/>
      <c r="CN56" s="267"/>
      <c r="CO56" s="267"/>
      <c r="CP56" s="267"/>
      <c r="CQ56" s="267"/>
      <c r="CR56" s="267"/>
      <c r="CS56" s="267"/>
      <c r="CT56" s="267"/>
      <c r="CU56" s="267"/>
      <c r="CV56" s="267"/>
      <c r="CW56" s="267"/>
    </row>
    <row r="57" spans="1:101" s="31" customFormat="1" ht="16.5" customHeight="1" x14ac:dyDescent="0.3">
      <c r="A57" s="36"/>
      <c r="B57" s="297"/>
      <c r="C57" s="298"/>
      <c r="D57" s="298"/>
      <c r="E57" s="298"/>
      <c r="F57" s="298"/>
      <c r="G57" s="298"/>
      <c r="H57" s="298"/>
      <c r="I57" s="298"/>
      <c r="J57" s="298"/>
      <c r="K57" s="298"/>
      <c r="L57" s="299"/>
      <c r="M57" s="299"/>
      <c r="N57" s="299"/>
      <c r="O57" s="299"/>
      <c r="P57" s="299"/>
      <c r="Q57" s="299"/>
      <c r="R57" s="299"/>
      <c r="S57" s="299"/>
      <c r="T57" s="299"/>
      <c r="U57" s="299"/>
      <c r="V57" s="299"/>
      <c r="W57" s="299"/>
      <c r="X57" s="299"/>
      <c r="Y57" s="299"/>
      <c r="Z57" s="299"/>
      <c r="AA57" s="299"/>
      <c r="AB57" s="299"/>
      <c r="AC57" s="267"/>
      <c r="AD57" s="267"/>
      <c r="AE57" s="267"/>
      <c r="AF57" s="267"/>
      <c r="AG57" s="267"/>
      <c r="AH57" s="267"/>
      <c r="AI57" s="267"/>
      <c r="AJ57" s="267"/>
      <c r="AK57" s="267"/>
      <c r="AL57" s="267"/>
      <c r="AM57" s="267"/>
      <c r="AN57" s="267"/>
      <c r="AO57" s="267"/>
      <c r="AP57" s="267"/>
      <c r="AQ57" s="267"/>
      <c r="AR57" s="300"/>
      <c r="AS57" s="300"/>
      <c r="AT57" s="300"/>
      <c r="AU57" s="300"/>
      <c r="AV57" s="300"/>
      <c r="AW57" s="300"/>
      <c r="AX57" s="300"/>
      <c r="AY57" s="300"/>
      <c r="AZ57" s="300"/>
      <c r="BA57" s="300"/>
      <c r="BB57" s="300"/>
      <c r="BC57" s="300"/>
      <c r="BD57" s="300"/>
      <c r="BE57" s="300"/>
      <c r="BF57" s="300"/>
      <c r="BG57" s="300"/>
      <c r="BH57" s="300"/>
      <c r="BI57" s="300"/>
      <c r="BJ57" s="300"/>
      <c r="BK57" s="300"/>
      <c r="BL57" s="300"/>
      <c r="BM57" s="300"/>
      <c r="BN57" s="300"/>
      <c r="BO57" s="300"/>
      <c r="BP57" s="300"/>
      <c r="BQ57" s="300"/>
      <c r="BR57" s="300"/>
      <c r="BS57" s="300"/>
      <c r="BT57" s="300"/>
      <c r="BU57" s="300"/>
      <c r="BV57" s="300"/>
      <c r="BW57" s="300"/>
      <c r="BX57" s="300"/>
      <c r="BY57" s="300"/>
      <c r="BZ57" s="300"/>
      <c r="CA57" s="300"/>
      <c r="CB57" s="300"/>
      <c r="CC57" s="300"/>
      <c r="CD57" s="300"/>
      <c r="CE57" s="300"/>
      <c r="CF57" s="300"/>
      <c r="CG57" s="300"/>
      <c r="CH57" s="300"/>
      <c r="CI57" s="267"/>
      <c r="CJ57" s="267"/>
      <c r="CK57" s="267"/>
      <c r="CL57" s="267"/>
      <c r="CM57" s="267"/>
      <c r="CN57" s="267"/>
      <c r="CO57" s="267"/>
      <c r="CP57" s="267"/>
      <c r="CQ57" s="267"/>
      <c r="CR57" s="267"/>
      <c r="CS57" s="267"/>
      <c r="CT57" s="267"/>
      <c r="CU57" s="267"/>
      <c r="CV57" s="267"/>
      <c r="CW57" s="267"/>
    </row>
    <row r="58" spans="1:101" s="31" customFormat="1" ht="16.5" customHeight="1" x14ac:dyDescent="0.3">
      <c r="A58" s="36"/>
      <c r="B58" s="297"/>
      <c r="C58" s="298"/>
      <c r="D58" s="298"/>
      <c r="E58" s="298"/>
      <c r="F58" s="298"/>
      <c r="G58" s="298"/>
      <c r="H58" s="298"/>
      <c r="I58" s="298"/>
      <c r="J58" s="298"/>
      <c r="K58" s="298"/>
      <c r="L58" s="299"/>
      <c r="M58" s="299"/>
      <c r="N58" s="299"/>
      <c r="O58" s="299"/>
      <c r="P58" s="299"/>
      <c r="Q58" s="299"/>
      <c r="R58" s="299"/>
      <c r="S58" s="299"/>
      <c r="T58" s="299"/>
      <c r="U58" s="299"/>
      <c r="V58" s="299"/>
      <c r="W58" s="299"/>
      <c r="X58" s="299"/>
      <c r="Y58" s="299"/>
      <c r="Z58" s="299"/>
      <c r="AA58" s="299"/>
      <c r="AB58" s="299"/>
      <c r="AC58" s="267"/>
      <c r="AD58" s="267"/>
      <c r="AE58" s="267"/>
      <c r="AF58" s="267"/>
      <c r="AG58" s="267"/>
      <c r="AH58" s="267"/>
      <c r="AI58" s="267"/>
      <c r="AJ58" s="267"/>
      <c r="AK58" s="267"/>
      <c r="AL58" s="267"/>
      <c r="AM58" s="267"/>
      <c r="AN58" s="267"/>
      <c r="AO58" s="267"/>
      <c r="AP58" s="267"/>
      <c r="AQ58" s="267"/>
      <c r="AR58" s="300"/>
      <c r="AS58" s="300"/>
      <c r="AT58" s="300"/>
      <c r="AU58" s="300"/>
      <c r="AV58" s="300"/>
      <c r="AW58" s="300"/>
      <c r="AX58" s="300"/>
      <c r="AY58" s="300"/>
      <c r="AZ58" s="300"/>
      <c r="BA58" s="300"/>
      <c r="BB58" s="300"/>
      <c r="BC58" s="300"/>
      <c r="BD58" s="300"/>
      <c r="BE58" s="300"/>
      <c r="BF58" s="300"/>
      <c r="BG58" s="300"/>
      <c r="BH58" s="300"/>
      <c r="BI58" s="300"/>
      <c r="BJ58" s="300"/>
      <c r="BK58" s="300"/>
      <c r="BL58" s="300"/>
      <c r="BM58" s="300"/>
      <c r="BN58" s="300"/>
      <c r="BO58" s="300"/>
      <c r="BP58" s="300"/>
      <c r="BQ58" s="300"/>
      <c r="BR58" s="300"/>
      <c r="BS58" s="300"/>
      <c r="BT58" s="300"/>
      <c r="BU58" s="300"/>
      <c r="BV58" s="300"/>
      <c r="BW58" s="300"/>
      <c r="BX58" s="300"/>
      <c r="BY58" s="300"/>
      <c r="BZ58" s="300"/>
      <c r="CA58" s="300"/>
      <c r="CB58" s="300"/>
      <c r="CC58" s="300"/>
      <c r="CD58" s="300"/>
      <c r="CE58" s="300"/>
      <c r="CF58" s="300"/>
      <c r="CG58" s="300"/>
      <c r="CH58" s="300"/>
      <c r="CI58" s="267"/>
      <c r="CJ58" s="267"/>
      <c r="CK58" s="267"/>
      <c r="CL58" s="267"/>
      <c r="CM58" s="267"/>
      <c r="CN58" s="267"/>
      <c r="CO58" s="267"/>
      <c r="CP58" s="267"/>
      <c r="CQ58" s="267"/>
      <c r="CR58" s="267"/>
      <c r="CS58" s="267"/>
      <c r="CT58" s="267"/>
      <c r="CU58" s="267"/>
      <c r="CV58" s="267"/>
      <c r="CW58" s="267"/>
    </row>
    <row r="59" spans="1:101" s="31" customFormat="1" ht="16.5" customHeight="1" x14ac:dyDescent="0.3">
      <c r="A59" s="36"/>
      <c r="B59" s="298"/>
      <c r="C59" s="298"/>
      <c r="D59" s="298"/>
      <c r="E59" s="298"/>
      <c r="F59" s="298"/>
      <c r="G59" s="298"/>
      <c r="H59" s="298"/>
      <c r="I59" s="298"/>
      <c r="J59" s="298"/>
      <c r="K59" s="298"/>
      <c r="L59" s="299"/>
      <c r="M59" s="299"/>
      <c r="N59" s="299"/>
      <c r="O59" s="299"/>
      <c r="P59" s="299"/>
      <c r="Q59" s="299"/>
      <c r="R59" s="299"/>
      <c r="S59" s="299"/>
      <c r="T59" s="299"/>
      <c r="U59" s="299"/>
      <c r="V59" s="299"/>
      <c r="W59" s="299"/>
      <c r="X59" s="299"/>
      <c r="Y59" s="299"/>
      <c r="Z59" s="299"/>
      <c r="AA59" s="299"/>
      <c r="AB59" s="299"/>
      <c r="AC59" s="267"/>
      <c r="AD59" s="267"/>
      <c r="AE59" s="267"/>
      <c r="AF59" s="267"/>
      <c r="AG59" s="267"/>
      <c r="AH59" s="267"/>
      <c r="AI59" s="267"/>
      <c r="AJ59" s="267"/>
      <c r="AK59" s="267"/>
      <c r="AL59" s="267"/>
      <c r="AM59" s="267"/>
      <c r="AN59" s="267"/>
      <c r="AO59" s="267"/>
      <c r="AP59" s="267"/>
      <c r="AQ59" s="267"/>
      <c r="AR59" s="300"/>
      <c r="AS59" s="300"/>
      <c r="AT59" s="300"/>
      <c r="AU59" s="300"/>
      <c r="AV59" s="300"/>
      <c r="AW59" s="300"/>
      <c r="AX59" s="300"/>
      <c r="AY59" s="300"/>
      <c r="AZ59" s="300"/>
      <c r="BA59" s="300"/>
      <c r="BB59" s="300"/>
      <c r="BC59" s="300"/>
      <c r="BD59" s="300"/>
      <c r="BE59" s="300"/>
      <c r="BF59" s="300"/>
      <c r="BG59" s="300"/>
      <c r="BH59" s="300"/>
      <c r="BI59" s="300"/>
      <c r="BJ59" s="300"/>
      <c r="BK59" s="300"/>
      <c r="BL59" s="300"/>
      <c r="BM59" s="300"/>
      <c r="BN59" s="300"/>
      <c r="BO59" s="300"/>
      <c r="BP59" s="300"/>
      <c r="BQ59" s="300"/>
      <c r="BR59" s="300"/>
      <c r="BS59" s="300"/>
      <c r="BT59" s="300"/>
      <c r="BU59" s="300"/>
      <c r="BV59" s="300"/>
      <c r="BW59" s="300"/>
      <c r="BX59" s="300"/>
      <c r="BY59" s="300"/>
      <c r="BZ59" s="300"/>
      <c r="CA59" s="300"/>
      <c r="CB59" s="300"/>
      <c r="CC59" s="300"/>
      <c r="CD59" s="300"/>
      <c r="CE59" s="300"/>
      <c r="CF59" s="300"/>
      <c r="CG59" s="300"/>
      <c r="CH59" s="300"/>
      <c r="CI59" s="267"/>
      <c r="CJ59" s="267"/>
      <c r="CK59" s="267"/>
      <c r="CL59" s="267"/>
      <c r="CM59" s="267"/>
      <c r="CN59" s="267"/>
      <c r="CO59" s="267"/>
      <c r="CP59" s="267"/>
      <c r="CQ59" s="267"/>
      <c r="CR59" s="267"/>
      <c r="CS59" s="267"/>
      <c r="CT59" s="267"/>
      <c r="CU59" s="267"/>
      <c r="CV59" s="267"/>
      <c r="CW59" s="267"/>
    </row>
    <row r="60" spans="1:101" s="31" customFormat="1" ht="16.5" customHeight="1" x14ac:dyDescent="0.3">
      <c r="A60" s="36"/>
      <c r="B60" s="297" t="str">
        <f>CP40</f>
        <v/>
      </c>
      <c r="C60" s="298"/>
      <c r="D60" s="298"/>
      <c r="E60" s="298"/>
      <c r="F60" s="298"/>
      <c r="G60" s="298"/>
      <c r="H60" s="298"/>
      <c r="I60" s="298"/>
      <c r="J60" s="298"/>
      <c r="K60" s="298"/>
      <c r="L60" s="299"/>
      <c r="M60" s="299"/>
      <c r="N60" s="299"/>
      <c r="O60" s="299"/>
      <c r="P60" s="299"/>
      <c r="Q60" s="299"/>
      <c r="R60" s="299"/>
      <c r="S60" s="299"/>
      <c r="T60" s="299"/>
      <c r="U60" s="299"/>
      <c r="V60" s="299"/>
      <c r="W60" s="299"/>
      <c r="X60" s="299"/>
      <c r="Y60" s="299"/>
      <c r="Z60" s="299"/>
      <c r="AA60" s="299"/>
      <c r="AB60" s="299"/>
      <c r="AC60" s="267"/>
      <c r="AD60" s="267"/>
      <c r="AE60" s="267"/>
      <c r="AF60" s="267"/>
      <c r="AG60" s="267"/>
      <c r="AH60" s="267"/>
      <c r="AI60" s="267"/>
      <c r="AJ60" s="267"/>
      <c r="AK60" s="267"/>
      <c r="AL60" s="267"/>
      <c r="AM60" s="267"/>
      <c r="AN60" s="267"/>
      <c r="AO60" s="267"/>
      <c r="AP60" s="267"/>
      <c r="AQ60" s="267"/>
      <c r="AR60" s="300"/>
      <c r="AS60" s="300"/>
      <c r="AT60" s="300"/>
      <c r="AU60" s="300"/>
      <c r="AV60" s="300"/>
      <c r="AW60" s="300"/>
      <c r="AX60" s="300"/>
      <c r="AY60" s="300"/>
      <c r="AZ60" s="300"/>
      <c r="BA60" s="300"/>
      <c r="BB60" s="300"/>
      <c r="BC60" s="300"/>
      <c r="BD60" s="300"/>
      <c r="BE60" s="300"/>
      <c r="BF60" s="300"/>
      <c r="BG60" s="300"/>
      <c r="BH60" s="300"/>
      <c r="BI60" s="300"/>
      <c r="BJ60" s="300"/>
      <c r="BK60" s="300"/>
      <c r="BL60" s="300"/>
      <c r="BM60" s="300"/>
      <c r="BN60" s="300"/>
      <c r="BO60" s="300"/>
      <c r="BP60" s="300"/>
      <c r="BQ60" s="300"/>
      <c r="BR60" s="301"/>
      <c r="BS60" s="301"/>
      <c r="BT60" s="301"/>
      <c r="BU60" s="301"/>
      <c r="BV60" s="301"/>
      <c r="BW60" s="301"/>
      <c r="BX60" s="301"/>
      <c r="BY60" s="301"/>
      <c r="BZ60" s="301"/>
      <c r="CA60" s="301"/>
      <c r="CB60" s="301"/>
      <c r="CC60" s="301"/>
      <c r="CD60" s="301"/>
      <c r="CE60" s="301"/>
      <c r="CF60" s="301"/>
      <c r="CG60" s="301"/>
      <c r="CH60" s="301"/>
      <c r="CI60" s="267"/>
      <c r="CJ60" s="267"/>
      <c r="CK60" s="267"/>
      <c r="CL60" s="267"/>
      <c r="CM60" s="267"/>
      <c r="CN60" s="267"/>
      <c r="CO60" s="267"/>
      <c r="CP60" s="267"/>
      <c r="CQ60" s="267"/>
      <c r="CR60" s="267"/>
      <c r="CS60" s="267"/>
      <c r="CT60" s="267"/>
      <c r="CU60" s="267"/>
      <c r="CV60" s="267"/>
      <c r="CW60" s="267"/>
    </row>
    <row r="61" spans="1:101" s="31" customFormat="1" ht="16.5" customHeight="1" x14ac:dyDescent="0.3">
      <c r="A61" s="36"/>
      <c r="B61" s="297"/>
      <c r="C61" s="298"/>
      <c r="D61" s="298"/>
      <c r="E61" s="298"/>
      <c r="F61" s="298"/>
      <c r="G61" s="298"/>
      <c r="H61" s="298"/>
      <c r="I61" s="298"/>
      <c r="J61" s="298"/>
      <c r="K61" s="298"/>
      <c r="L61" s="299"/>
      <c r="M61" s="299"/>
      <c r="N61" s="299"/>
      <c r="O61" s="299"/>
      <c r="P61" s="299"/>
      <c r="Q61" s="299"/>
      <c r="R61" s="299"/>
      <c r="S61" s="299"/>
      <c r="T61" s="299"/>
      <c r="U61" s="299"/>
      <c r="V61" s="299"/>
      <c r="W61" s="299"/>
      <c r="X61" s="299"/>
      <c r="Y61" s="299"/>
      <c r="Z61" s="299"/>
      <c r="AA61" s="299"/>
      <c r="AB61" s="299"/>
      <c r="AC61" s="267"/>
      <c r="AD61" s="267"/>
      <c r="AE61" s="267"/>
      <c r="AF61" s="267"/>
      <c r="AG61" s="267"/>
      <c r="AH61" s="267"/>
      <c r="AI61" s="267"/>
      <c r="AJ61" s="267"/>
      <c r="AK61" s="267"/>
      <c r="AL61" s="267"/>
      <c r="AM61" s="267"/>
      <c r="AN61" s="267"/>
      <c r="AO61" s="267"/>
      <c r="AP61" s="267"/>
      <c r="AQ61" s="267"/>
      <c r="AR61" s="300"/>
      <c r="AS61" s="300"/>
      <c r="AT61" s="300"/>
      <c r="AU61" s="300"/>
      <c r="AV61" s="300"/>
      <c r="AW61" s="300"/>
      <c r="AX61" s="300"/>
      <c r="AY61" s="300"/>
      <c r="AZ61" s="300"/>
      <c r="BA61" s="300"/>
      <c r="BB61" s="300"/>
      <c r="BC61" s="300"/>
      <c r="BD61" s="300"/>
      <c r="BE61" s="300"/>
      <c r="BF61" s="300"/>
      <c r="BG61" s="300"/>
      <c r="BH61" s="300"/>
      <c r="BI61" s="300"/>
      <c r="BJ61" s="300"/>
      <c r="BK61" s="300"/>
      <c r="BL61" s="300"/>
      <c r="BM61" s="300"/>
      <c r="BN61" s="300"/>
      <c r="BO61" s="300"/>
      <c r="BP61" s="300"/>
      <c r="BQ61" s="300"/>
      <c r="BR61" s="301"/>
      <c r="BS61" s="301"/>
      <c r="BT61" s="301"/>
      <c r="BU61" s="301"/>
      <c r="BV61" s="301"/>
      <c r="BW61" s="301"/>
      <c r="BX61" s="301"/>
      <c r="BY61" s="301"/>
      <c r="BZ61" s="301"/>
      <c r="CA61" s="301"/>
      <c r="CB61" s="301"/>
      <c r="CC61" s="301"/>
      <c r="CD61" s="301"/>
      <c r="CE61" s="301"/>
      <c r="CF61" s="301"/>
      <c r="CG61" s="301"/>
      <c r="CH61" s="301"/>
      <c r="CI61" s="267"/>
      <c r="CJ61" s="267"/>
      <c r="CK61" s="267"/>
      <c r="CL61" s="267"/>
      <c r="CM61" s="267"/>
      <c r="CN61" s="267"/>
      <c r="CO61" s="267"/>
      <c r="CP61" s="267"/>
      <c r="CQ61" s="267"/>
      <c r="CR61" s="267"/>
      <c r="CS61" s="267"/>
      <c r="CT61" s="267"/>
      <c r="CU61" s="267"/>
      <c r="CV61" s="267"/>
      <c r="CW61" s="267"/>
    </row>
    <row r="62" spans="1:101" s="31" customFormat="1" ht="16.5" customHeight="1" x14ac:dyDescent="0.3">
      <c r="A62" s="36"/>
      <c r="B62" s="298"/>
      <c r="C62" s="298"/>
      <c r="D62" s="298"/>
      <c r="E62" s="298"/>
      <c r="F62" s="298"/>
      <c r="G62" s="298"/>
      <c r="H62" s="298"/>
      <c r="I62" s="298"/>
      <c r="J62" s="298"/>
      <c r="K62" s="298"/>
      <c r="L62" s="299"/>
      <c r="M62" s="299"/>
      <c r="N62" s="299"/>
      <c r="O62" s="299"/>
      <c r="P62" s="299"/>
      <c r="Q62" s="299"/>
      <c r="R62" s="299"/>
      <c r="S62" s="299"/>
      <c r="T62" s="299"/>
      <c r="U62" s="299"/>
      <c r="V62" s="299"/>
      <c r="W62" s="299"/>
      <c r="X62" s="299"/>
      <c r="Y62" s="299"/>
      <c r="Z62" s="299"/>
      <c r="AA62" s="299"/>
      <c r="AB62" s="299"/>
      <c r="AC62" s="267"/>
      <c r="AD62" s="267"/>
      <c r="AE62" s="267"/>
      <c r="AF62" s="267"/>
      <c r="AG62" s="267"/>
      <c r="AH62" s="267"/>
      <c r="AI62" s="267"/>
      <c r="AJ62" s="267"/>
      <c r="AK62" s="267"/>
      <c r="AL62" s="267"/>
      <c r="AM62" s="267"/>
      <c r="AN62" s="267"/>
      <c r="AO62" s="267"/>
      <c r="AP62" s="267"/>
      <c r="AQ62" s="267"/>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0"/>
      <c r="BO62" s="300"/>
      <c r="BP62" s="300"/>
      <c r="BQ62" s="300"/>
      <c r="BR62" s="301"/>
      <c r="BS62" s="301"/>
      <c r="BT62" s="301"/>
      <c r="BU62" s="301"/>
      <c r="BV62" s="301"/>
      <c r="BW62" s="301"/>
      <c r="BX62" s="301"/>
      <c r="BY62" s="301"/>
      <c r="BZ62" s="301"/>
      <c r="CA62" s="301"/>
      <c r="CB62" s="301"/>
      <c r="CC62" s="301"/>
      <c r="CD62" s="301"/>
      <c r="CE62" s="301"/>
      <c r="CF62" s="301"/>
      <c r="CG62" s="301"/>
      <c r="CH62" s="301"/>
      <c r="CI62" s="267"/>
      <c r="CJ62" s="267"/>
      <c r="CK62" s="267"/>
      <c r="CL62" s="267"/>
      <c r="CM62" s="267"/>
      <c r="CN62" s="267"/>
      <c r="CO62" s="267"/>
      <c r="CP62" s="267"/>
      <c r="CQ62" s="267"/>
      <c r="CR62" s="267"/>
      <c r="CS62" s="267"/>
      <c r="CT62" s="267"/>
      <c r="CU62" s="267"/>
      <c r="CV62" s="267"/>
      <c r="CW62" s="267"/>
    </row>
    <row r="63" spans="1:101" s="31" customFormat="1" ht="16.5" customHeight="1" x14ac:dyDescent="0.3">
      <c r="A63" s="34"/>
      <c r="B63" s="116" t="s">
        <v>97</v>
      </c>
      <c r="C63" s="116"/>
      <c r="D63" s="116"/>
      <c r="E63" s="116"/>
      <c r="F63" s="116"/>
      <c r="G63" s="116"/>
      <c r="H63" s="27"/>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6"/>
      <c r="BU63" s="116"/>
      <c r="BV63" s="116"/>
      <c r="BW63" s="116"/>
      <c r="BX63" s="116"/>
      <c r="BY63" s="116"/>
      <c r="BZ63" s="116"/>
      <c r="CA63" s="116"/>
      <c r="CB63" s="116"/>
      <c r="CC63" s="116"/>
      <c r="CD63" s="116"/>
      <c r="CE63" s="116"/>
      <c r="CF63" s="116"/>
      <c r="CG63" s="116"/>
      <c r="CH63" s="116"/>
      <c r="CI63" s="116"/>
      <c r="CJ63" s="116"/>
      <c r="CK63" s="116"/>
      <c r="CL63" s="116"/>
      <c r="CM63" s="116"/>
      <c r="CN63" s="116"/>
      <c r="CO63" s="116"/>
      <c r="CP63" s="116"/>
      <c r="CQ63" s="116"/>
      <c r="CR63" s="116"/>
      <c r="CS63" s="116"/>
      <c r="CT63" s="116"/>
      <c r="CU63" s="116"/>
      <c r="CV63" s="116"/>
      <c r="CW63" s="35"/>
    </row>
    <row r="64" spans="1:101" s="31" customFormat="1" ht="16.5" customHeight="1" x14ac:dyDescent="0.3">
      <c r="A64" s="34"/>
      <c r="B64" s="116"/>
      <c r="C64" s="116"/>
      <c r="D64" s="116" t="s">
        <v>98</v>
      </c>
      <c r="E64" s="116"/>
      <c r="F64" s="116"/>
      <c r="G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6"/>
      <c r="BU64" s="116"/>
      <c r="BV64" s="116"/>
      <c r="BW64" s="116"/>
      <c r="BX64" s="116"/>
      <c r="BY64" s="116"/>
      <c r="BZ64" s="116"/>
      <c r="CA64" s="116"/>
      <c r="CB64" s="116"/>
      <c r="CC64" s="116"/>
      <c r="CD64" s="116"/>
      <c r="CE64" s="116"/>
      <c r="CF64" s="116"/>
      <c r="CG64" s="116"/>
      <c r="CH64" s="116"/>
      <c r="CI64" s="116"/>
      <c r="CJ64" s="116"/>
      <c r="CK64" s="116"/>
      <c r="CL64" s="116"/>
      <c r="CM64" s="116"/>
      <c r="CN64" s="116"/>
      <c r="CO64" s="116"/>
      <c r="CP64" s="116"/>
      <c r="CQ64" s="116"/>
      <c r="CR64" s="116"/>
      <c r="CS64" s="116"/>
      <c r="CT64" s="116"/>
      <c r="CU64" s="116"/>
      <c r="CV64" s="116"/>
      <c r="CW64" s="35"/>
    </row>
    <row r="65" spans="1:101" s="31" customFormat="1" ht="16.5" customHeight="1" x14ac:dyDescent="0.3">
      <c r="A65" s="20" t="s">
        <v>322</v>
      </c>
      <c r="B65" s="27"/>
      <c r="C65" s="116"/>
      <c r="D65" s="116"/>
      <c r="E65" s="116"/>
      <c r="F65" s="116"/>
      <c r="G65" s="116"/>
      <c r="H65" s="27"/>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6"/>
      <c r="BR65" s="116"/>
      <c r="BS65" s="116"/>
      <c r="BT65" s="116"/>
      <c r="BU65" s="116"/>
      <c r="BV65" s="116"/>
      <c r="BW65" s="116"/>
      <c r="BX65" s="116"/>
      <c r="BY65" s="116"/>
      <c r="BZ65" s="116"/>
      <c r="CA65" s="116"/>
      <c r="CB65" s="116"/>
      <c r="CC65" s="116"/>
      <c r="CD65" s="116"/>
      <c r="CE65" s="116"/>
      <c r="CF65" s="116"/>
      <c r="CG65" s="116"/>
      <c r="CH65" s="116"/>
      <c r="CI65" s="116"/>
      <c r="CJ65" s="116"/>
      <c r="CK65" s="116"/>
      <c r="CL65" s="116"/>
      <c r="CM65" s="116"/>
      <c r="CN65" s="116"/>
      <c r="CO65" s="116"/>
      <c r="CP65" s="116"/>
      <c r="CQ65" s="116"/>
      <c r="CR65" s="116"/>
      <c r="CS65" s="116"/>
      <c r="CT65" s="116"/>
      <c r="CU65" s="116"/>
      <c r="CV65" s="116"/>
      <c r="CW65" s="35"/>
    </row>
    <row r="66" spans="1:101" s="31" customFormat="1" ht="16.5" customHeight="1" thickBot="1" x14ac:dyDescent="0.35">
      <c r="A66" s="34"/>
      <c r="B66" s="27"/>
      <c r="C66" s="116"/>
      <c r="D66" s="116" t="s">
        <v>323</v>
      </c>
      <c r="E66" s="27"/>
      <c r="F66" s="116"/>
      <c r="G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6"/>
      <c r="BR66" s="116"/>
      <c r="BS66" s="116"/>
      <c r="BT66" s="116"/>
      <c r="BU66" s="116"/>
      <c r="BV66" s="116"/>
      <c r="BW66" s="116"/>
      <c r="BX66" s="116"/>
      <c r="BY66" s="116"/>
      <c r="BZ66" s="116"/>
      <c r="CA66" s="116"/>
      <c r="CB66" s="116"/>
      <c r="CC66" s="116"/>
      <c r="CD66" s="116"/>
      <c r="CE66" s="116"/>
      <c r="CF66" s="116"/>
      <c r="CG66" s="116"/>
      <c r="CH66" s="116"/>
      <c r="CI66" s="116"/>
      <c r="CJ66" s="116"/>
      <c r="CK66" s="116"/>
      <c r="CL66" s="116"/>
      <c r="CM66" s="116"/>
      <c r="CN66" s="116"/>
      <c r="CO66" s="116"/>
      <c r="CP66" s="116"/>
      <c r="CQ66" s="116"/>
      <c r="CR66" s="116"/>
      <c r="CS66" s="116"/>
      <c r="CT66" s="116"/>
      <c r="CU66" s="116"/>
      <c r="CV66" s="116"/>
      <c r="CW66" s="35"/>
    </row>
    <row r="67" spans="1:101" s="123" customFormat="1" ht="17.25" customHeight="1" x14ac:dyDescent="0.3">
      <c r="A67" s="268" t="s">
        <v>324</v>
      </c>
      <c r="B67" s="269"/>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269"/>
      <c r="AR67" s="269"/>
      <c r="AS67" s="269"/>
      <c r="AT67" s="269"/>
      <c r="AU67" s="269"/>
      <c r="AV67" s="269"/>
      <c r="AW67" s="269"/>
      <c r="AX67" s="269"/>
      <c r="AY67" s="269"/>
      <c r="AZ67" s="269"/>
      <c r="BA67" s="269"/>
      <c r="BB67" s="269"/>
      <c r="BC67" s="269"/>
      <c r="BD67" s="269"/>
      <c r="BE67" s="269"/>
      <c r="BF67" s="269"/>
      <c r="BG67" s="269"/>
      <c r="BH67" s="269"/>
      <c r="BI67" s="269"/>
      <c r="BJ67" s="269"/>
      <c r="BK67" s="269"/>
      <c r="BL67" s="269"/>
      <c r="BM67" s="269"/>
      <c r="BN67" s="269"/>
      <c r="BO67" s="269"/>
      <c r="BP67" s="269"/>
      <c r="BQ67" s="269"/>
      <c r="BR67" s="269"/>
      <c r="BS67" s="269"/>
      <c r="BT67" s="269"/>
      <c r="BU67" s="269"/>
      <c r="BV67" s="269"/>
      <c r="BW67" s="269"/>
      <c r="BX67" s="269"/>
      <c r="BY67" s="269"/>
      <c r="BZ67" s="269"/>
      <c r="CA67" s="269"/>
      <c r="CB67" s="269"/>
      <c r="CC67" s="269"/>
      <c r="CD67" s="269"/>
      <c r="CE67" s="269"/>
      <c r="CF67" s="269"/>
      <c r="CG67" s="269"/>
      <c r="CH67" s="269"/>
      <c r="CI67" s="269"/>
      <c r="CJ67" s="269"/>
      <c r="CK67" s="269"/>
      <c r="CL67" s="269"/>
      <c r="CM67" s="269"/>
      <c r="CN67" s="269"/>
      <c r="CO67" s="269"/>
      <c r="CP67" s="269"/>
      <c r="CQ67" s="269"/>
      <c r="CR67" s="269"/>
      <c r="CS67" s="269"/>
      <c r="CT67" s="269"/>
      <c r="CU67" s="269"/>
      <c r="CV67" s="269"/>
      <c r="CW67" s="270"/>
    </row>
    <row r="68" spans="1:101" s="123" customFormat="1" ht="17.25" customHeight="1" x14ac:dyDescent="0.3">
      <c r="A68" s="20" t="s">
        <v>325</v>
      </c>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row>
    <row r="69" spans="1:101" s="123" customFormat="1" ht="17.25" customHeight="1" x14ac:dyDescent="0.3">
      <c r="A69" s="20" t="s">
        <v>99</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row>
    <row r="70" spans="1:101" s="123" customFormat="1" ht="17.25" customHeight="1" x14ac:dyDescent="0.3">
      <c r="A70" s="20" t="s">
        <v>100</v>
      </c>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row>
    <row r="71" spans="1:101" s="123" customFormat="1" ht="17.25" customHeight="1" x14ac:dyDescent="0.3">
      <c r="A71" s="20" t="s">
        <v>101</v>
      </c>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row>
    <row r="72" spans="1:101" s="123" customFormat="1" ht="17.25" customHeight="1" x14ac:dyDescent="0.3">
      <c r="A72" s="115" t="s">
        <v>326</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271"/>
      <c r="CL72" s="271"/>
      <c r="CM72" s="271"/>
      <c r="CN72" s="271"/>
      <c r="CO72" s="271"/>
      <c r="CP72" s="271"/>
      <c r="CQ72" s="271"/>
      <c r="CR72" s="271"/>
      <c r="CS72" s="271"/>
      <c r="CT72" s="271"/>
      <c r="CU72" s="271"/>
      <c r="CV72" s="271"/>
      <c r="CW72" s="272"/>
    </row>
    <row r="73" spans="1:101" s="123" customFormat="1" ht="17.25" customHeight="1" x14ac:dyDescent="0.3">
      <c r="A73" s="115" t="s">
        <v>327</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271"/>
      <c r="CL73" s="271"/>
      <c r="CM73" s="271"/>
      <c r="CN73" s="271"/>
      <c r="CO73" s="271"/>
      <c r="CP73" s="271"/>
      <c r="CQ73" s="271"/>
      <c r="CR73" s="271"/>
      <c r="CS73" s="271"/>
      <c r="CT73" s="271"/>
      <c r="CU73" s="271"/>
      <c r="CV73" s="271"/>
      <c r="CW73" s="272"/>
    </row>
    <row r="74" spans="1:101" s="123" customFormat="1" ht="17.25" customHeight="1" x14ac:dyDescent="0.3">
      <c r="A74" s="115"/>
      <c r="B74" s="116" t="s">
        <v>328</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271"/>
      <c r="CL74" s="271"/>
      <c r="CM74" s="271"/>
      <c r="CN74" s="271"/>
      <c r="CO74" s="271"/>
      <c r="CP74" s="271"/>
      <c r="CQ74" s="271"/>
      <c r="CR74" s="271"/>
      <c r="CS74" s="271"/>
      <c r="CT74" s="271"/>
      <c r="CU74" s="271"/>
      <c r="CV74" s="271"/>
      <c r="CW74" s="272"/>
    </row>
    <row r="75" spans="1:101" s="123" customFormat="1" ht="17.25" customHeight="1" x14ac:dyDescent="0.3">
      <c r="A75" s="115" t="s">
        <v>329</v>
      </c>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271"/>
      <c r="CL75" s="271"/>
      <c r="CM75" s="271"/>
      <c r="CN75" s="271"/>
      <c r="CO75" s="271"/>
      <c r="CP75" s="271"/>
      <c r="CQ75" s="271"/>
      <c r="CR75" s="271"/>
      <c r="CS75" s="271"/>
      <c r="CT75" s="271"/>
      <c r="CU75" s="271"/>
      <c r="CV75" s="271"/>
      <c r="CW75" s="272"/>
    </row>
    <row r="76" spans="1:101" s="123" customFormat="1" ht="17.25" customHeight="1" x14ac:dyDescent="0.3">
      <c r="A76" s="115" t="s">
        <v>330</v>
      </c>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271"/>
      <c r="CL76" s="271"/>
      <c r="CM76" s="271"/>
      <c r="CN76" s="271"/>
      <c r="CO76" s="271"/>
      <c r="CP76" s="271"/>
      <c r="CQ76" s="271"/>
      <c r="CR76" s="271"/>
      <c r="CS76" s="271"/>
      <c r="CT76" s="271"/>
      <c r="CU76" s="271"/>
      <c r="CV76" s="271"/>
      <c r="CW76" s="272"/>
    </row>
    <row r="77" spans="1:101" s="123" customFormat="1" ht="17.25" customHeight="1" x14ac:dyDescent="0.3">
      <c r="A77" s="115"/>
      <c r="B77" s="118"/>
      <c r="C77" s="275" t="s">
        <v>331</v>
      </c>
      <c r="D77" s="275"/>
      <c r="E77" s="275"/>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5"/>
      <c r="AK77" s="275"/>
      <c r="AL77" s="275"/>
      <c r="AM77" s="275"/>
      <c r="AN77" s="275"/>
      <c r="AO77" s="275"/>
      <c r="AP77" s="275"/>
      <c r="AQ77" s="275"/>
      <c r="AR77" s="275"/>
      <c r="AS77" s="275"/>
      <c r="AT77" s="275"/>
      <c r="AU77" s="275"/>
      <c r="AV77" s="275"/>
      <c r="AW77" s="275"/>
      <c r="AX77" s="275"/>
      <c r="AY77" s="275"/>
      <c r="AZ77" s="275"/>
      <c r="BA77" s="275"/>
      <c r="BB77" s="275"/>
      <c r="BC77" s="275"/>
      <c r="BD77" s="275"/>
      <c r="BE77" s="275"/>
      <c r="BF77" s="275"/>
      <c r="BG77" s="275"/>
      <c r="BH77" s="275"/>
      <c r="BI77" s="275"/>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271"/>
      <c r="CL77" s="271"/>
      <c r="CM77" s="271"/>
      <c r="CN77" s="271"/>
      <c r="CO77" s="271"/>
      <c r="CP77" s="271"/>
      <c r="CQ77" s="271"/>
      <c r="CR77" s="271"/>
      <c r="CS77" s="271"/>
      <c r="CT77" s="271"/>
      <c r="CU77" s="271"/>
      <c r="CV77" s="271"/>
      <c r="CW77" s="272"/>
    </row>
    <row r="78" spans="1:101" s="123" customFormat="1" ht="17.25" customHeight="1" x14ac:dyDescent="0.3">
      <c r="A78" s="115"/>
      <c r="B78" s="118"/>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275"/>
      <c r="AT78" s="275"/>
      <c r="AU78" s="275"/>
      <c r="AV78" s="275"/>
      <c r="AW78" s="275"/>
      <c r="AX78" s="275"/>
      <c r="AY78" s="275"/>
      <c r="AZ78" s="275"/>
      <c r="BA78" s="275"/>
      <c r="BB78" s="275"/>
      <c r="BC78" s="275"/>
      <c r="BD78" s="275"/>
      <c r="BE78" s="275"/>
      <c r="BF78" s="275"/>
      <c r="BG78" s="275"/>
      <c r="BH78" s="275"/>
      <c r="BI78" s="275"/>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271"/>
      <c r="CL78" s="271"/>
      <c r="CM78" s="271"/>
      <c r="CN78" s="271"/>
      <c r="CO78" s="271"/>
      <c r="CP78" s="271"/>
      <c r="CQ78" s="271"/>
      <c r="CR78" s="271"/>
      <c r="CS78" s="271"/>
      <c r="CT78" s="271"/>
      <c r="CU78" s="271"/>
      <c r="CV78" s="271"/>
      <c r="CW78" s="272"/>
    </row>
    <row r="79" spans="1:101" s="123" customFormat="1" ht="17.25" customHeight="1" x14ac:dyDescent="0.3">
      <c r="A79" s="124"/>
      <c r="B79" s="125"/>
      <c r="C79" s="276" t="s">
        <v>332</v>
      </c>
      <c r="D79" s="277"/>
      <c r="E79" s="277"/>
      <c r="F79" s="277"/>
      <c r="G79" s="277"/>
      <c r="H79" s="277"/>
      <c r="I79" s="277"/>
      <c r="J79" s="277"/>
      <c r="K79" s="277"/>
      <c r="L79" s="277"/>
      <c r="M79" s="277"/>
      <c r="N79" s="278" t="s">
        <v>333</v>
      </c>
      <c r="O79" s="277"/>
      <c r="P79" s="277"/>
      <c r="Q79" s="277"/>
      <c r="R79" s="277"/>
      <c r="S79" s="277"/>
      <c r="T79" s="277"/>
      <c r="U79" s="277"/>
      <c r="V79" s="277"/>
      <c r="W79" s="277"/>
      <c r="X79" s="277"/>
      <c r="Y79" s="277"/>
      <c r="Z79" s="277"/>
      <c r="AA79" s="277"/>
      <c r="AB79" s="277"/>
      <c r="AC79" s="279"/>
      <c r="AD79" s="280"/>
      <c r="AE79" s="280"/>
      <c r="AF79" s="281"/>
      <c r="AG79" s="288" t="s">
        <v>334</v>
      </c>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89"/>
      <c r="BD79" s="289"/>
      <c r="BE79" s="289"/>
      <c r="BF79" s="289"/>
      <c r="BG79" s="289"/>
      <c r="BH79" s="289"/>
      <c r="BI79" s="290"/>
      <c r="BJ79" s="125"/>
      <c r="BK79" s="125"/>
      <c r="BL79" s="125"/>
      <c r="BM79" s="125"/>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271"/>
      <c r="CL79" s="271"/>
      <c r="CM79" s="271"/>
      <c r="CN79" s="271"/>
      <c r="CO79" s="271"/>
      <c r="CP79" s="271"/>
      <c r="CQ79" s="271"/>
      <c r="CR79" s="271"/>
      <c r="CS79" s="271"/>
      <c r="CT79" s="271"/>
      <c r="CU79" s="271"/>
      <c r="CV79" s="271"/>
      <c r="CW79" s="272"/>
    </row>
    <row r="80" spans="1:101" s="123" customFormat="1" ht="31.5" customHeight="1" x14ac:dyDescent="0.3">
      <c r="A80" s="124"/>
      <c r="B80" s="125"/>
      <c r="C80" s="260" t="s">
        <v>335</v>
      </c>
      <c r="D80" s="258"/>
      <c r="E80" s="258"/>
      <c r="F80" s="258"/>
      <c r="G80" s="258"/>
      <c r="H80" s="258"/>
      <c r="I80" s="258"/>
      <c r="J80" s="258"/>
      <c r="K80" s="258"/>
      <c r="L80" s="258"/>
      <c r="M80" s="258"/>
      <c r="N80" s="259"/>
      <c r="O80" s="259"/>
      <c r="P80" s="259"/>
      <c r="Q80" s="259"/>
      <c r="R80" s="259"/>
      <c r="S80" s="259"/>
      <c r="T80" s="259"/>
      <c r="U80" s="259"/>
      <c r="V80" s="259"/>
      <c r="W80" s="259"/>
      <c r="X80" s="259"/>
      <c r="Y80" s="259"/>
      <c r="Z80" s="259"/>
      <c r="AA80" s="259"/>
      <c r="AB80" s="259"/>
      <c r="AC80" s="282"/>
      <c r="AD80" s="283"/>
      <c r="AE80" s="283"/>
      <c r="AF80" s="284"/>
      <c r="AG80" s="291"/>
      <c r="AH80" s="292"/>
      <c r="AI80" s="292"/>
      <c r="AJ80" s="292"/>
      <c r="AK80" s="292"/>
      <c r="AL80" s="292"/>
      <c r="AM80" s="292"/>
      <c r="AN80" s="292"/>
      <c r="AO80" s="292"/>
      <c r="AP80" s="292"/>
      <c r="AQ80" s="292"/>
      <c r="AR80" s="292"/>
      <c r="AS80" s="292"/>
      <c r="AT80" s="292"/>
      <c r="AU80" s="292"/>
      <c r="AV80" s="292"/>
      <c r="AW80" s="292"/>
      <c r="AX80" s="292"/>
      <c r="AY80" s="292"/>
      <c r="AZ80" s="292"/>
      <c r="BA80" s="292"/>
      <c r="BB80" s="292"/>
      <c r="BC80" s="292"/>
      <c r="BD80" s="292"/>
      <c r="BE80" s="292"/>
      <c r="BF80" s="292"/>
      <c r="BG80" s="292"/>
      <c r="BH80" s="292"/>
      <c r="BI80" s="293"/>
      <c r="BJ80" s="125"/>
      <c r="BK80" s="125"/>
      <c r="BL80" s="125"/>
      <c r="BM80" s="125"/>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271"/>
      <c r="CL80" s="271"/>
      <c r="CM80" s="271"/>
      <c r="CN80" s="271"/>
      <c r="CO80" s="271"/>
      <c r="CP80" s="271"/>
      <c r="CQ80" s="271"/>
      <c r="CR80" s="271"/>
      <c r="CS80" s="271"/>
      <c r="CT80" s="271"/>
      <c r="CU80" s="271"/>
      <c r="CV80" s="271"/>
      <c r="CW80" s="272"/>
    </row>
    <row r="81" spans="1:101" s="123" customFormat="1" ht="17.25" customHeight="1" x14ac:dyDescent="0.3">
      <c r="A81" s="124"/>
      <c r="B81" s="125"/>
      <c r="C81" s="261" t="s">
        <v>336</v>
      </c>
      <c r="D81" s="259"/>
      <c r="E81" s="259"/>
      <c r="F81" s="259"/>
      <c r="G81" s="259"/>
      <c r="H81" s="259"/>
      <c r="I81" s="259"/>
      <c r="J81" s="259"/>
      <c r="K81" s="259"/>
      <c r="L81" s="259"/>
      <c r="M81" s="259"/>
      <c r="N81" s="258" t="s">
        <v>337</v>
      </c>
      <c r="O81" s="259"/>
      <c r="P81" s="259"/>
      <c r="Q81" s="259"/>
      <c r="R81" s="259"/>
      <c r="S81" s="259"/>
      <c r="T81" s="259"/>
      <c r="U81" s="259"/>
      <c r="V81" s="259"/>
      <c r="W81" s="259"/>
      <c r="X81" s="259"/>
      <c r="Y81" s="259"/>
      <c r="Z81" s="259"/>
      <c r="AA81" s="259"/>
      <c r="AB81" s="259"/>
      <c r="AC81" s="282"/>
      <c r="AD81" s="283"/>
      <c r="AE81" s="283"/>
      <c r="AF81" s="284"/>
      <c r="AG81" s="291"/>
      <c r="AH81" s="292"/>
      <c r="AI81" s="292"/>
      <c r="AJ81" s="292"/>
      <c r="AK81" s="292"/>
      <c r="AL81" s="292"/>
      <c r="AM81" s="292"/>
      <c r="AN81" s="292"/>
      <c r="AO81" s="292"/>
      <c r="AP81" s="292"/>
      <c r="AQ81" s="292"/>
      <c r="AR81" s="292"/>
      <c r="AS81" s="292"/>
      <c r="AT81" s="292"/>
      <c r="AU81" s="292"/>
      <c r="AV81" s="292"/>
      <c r="AW81" s="292"/>
      <c r="AX81" s="292"/>
      <c r="AY81" s="292"/>
      <c r="AZ81" s="292"/>
      <c r="BA81" s="292"/>
      <c r="BB81" s="292"/>
      <c r="BC81" s="292"/>
      <c r="BD81" s="292"/>
      <c r="BE81" s="292"/>
      <c r="BF81" s="292"/>
      <c r="BG81" s="292"/>
      <c r="BH81" s="292"/>
      <c r="BI81" s="293"/>
      <c r="BJ81" s="125"/>
      <c r="BK81" s="125"/>
      <c r="BL81" s="125"/>
      <c r="BM81" s="125"/>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271"/>
      <c r="CL81" s="271"/>
      <c r="CM81" s="271"/>
      <c r="CN81" s="271"/>
      <c r="CO81" s="271"/>
      <c r="CP81" s="271"/>
      <c r="CQ81" s="271"/>
      <c r="CR81" s="271"/>
      <c r="CS81" s="271"/>
      <c r="CT81" s="271"/>
      <c r="CU81" s="271"/>
      <c r="CV81" s="271"/>
      <c r="CW81" s="272"/>
    </row>
    <row r="82" spans="1:101" s="123" customFormat="1" ht="29.25" customHeight="1" x14ac:dyDescent="0.3">
      <c r="A82" s="124"/>
      <c r="B82" s="125"/>
      <c r="C82" s="260" t="s">
        <v>338</v>
      </c>
      <c r="D82" s="258"/>
      <c r="E82" s="258"/>
      <c r="F82" s="258"/>
      <c r="G82" s="258"/>
      <c r="H82" s="258"/>
      <c r="I82" s="258"/>
      <c r="J82" s="258"/>
      <c r="K82" s="258"/>
      <c r="L82" s="258"/>
      <c r="M82" s="258"/>
      <c r="N82" s="259"/>
      <c r="O82" s="259"/>
      <c r="P82" s="259"/>
      <c r="Q82" s="259"/>
      <c r="R82" s="259"/>
      <c r="S82" s="259"/>
      <c r="T82" s="259"/>
      <c r="U82" s="259"/>
      <c r="V82" s="259"/>
      <c r="W82" s="259"/>
      <c r="X82" s="259"/>
      <c r="Y82" s="259"/>
      <c r="Z82" s="259"/>
      <c r="AA82" s="259"/>
      <c r="AB82" s="259"/>
      <c r="AC82" s="282"/>
      <c r="AD82" s="283"/>
      <c r="AE82" s="283"/>
      <c r="AF82" s="284"/>
      <c r="AG82" s="291"/>
      <c r="AH82" s="292"/>
      <c r="AI82" s="292"/>
      <c r="AJ82" s="292"/>
      <c r="AK82" s="292"/>
      <c r="AL82" s="292"/>
      <c r="AM82" s="292"/>
      <c r="AN82" s="292"/>
      <c r="AO82" s="292"/>
      <c r="AP82" s="292"/>
      <c r="AQ82" s="292"/>
      <c r="AR82" s="292"/>
      <c r="AS82" s="292"/>
      <c r="AT82" s="292"/>
      <c r="AU82" s="292"/>
      <c r="AV82" s="292"/>
      <c r="AW82" s="292"/>
      <c r="AX82" s="292"/>
      <c r="AY82" s="292"/>
      <c r="AZ82" s="292"/>
      <c r="BA82" s="292"/>
      <c r="BB82" s="292"/>
      <c r="BC82" s="292"/>
      <c r="BD82" s="292"/>
      <c r="BE82" s="292"/>
      <c r="BF82" s="292"/>
      <c r="BG82" s="292"/>
      <c r="BH82" s="292"/>
      <c r="BI82" s="293"/>
      <c r="BJ82" s="125"/>
      <c r="BK82" s="125"/>
      <c r="BL82" s="125"/>
      <c r="BM82" s="125"/>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271"/>
      <c r="CL82" s="271"/>
      <c r="CM82" s="271"/>
      <c r="CN82" s="271"/>
      <c r="CO82" s="271"/>
      <c r="CP82" s="271"/>
      <c r="CQ82" s="271"/>
      <c r="CR82" s="271"/>
      <c r="CS82" s="271"/>
      <c r="CT82" s="271"/>
      <c r="CU82" s="271"/>
      <c r="CV82" s="271"/>
      <c r="CW82" s="272"/>
    </row>
    <row r="83" spans="1:101" s="123" customFormat="1" ht="17.25" customHeight="1" x14ac:dyDescent="0.3">
      <c r="A83" s="124"/>
      <c r="B83" s="125"/>
      <c r="C83" s="261" t="s">
        <v>339</v>
      </c>
      <c r="D83" s="259"/>
      <c r="E83" s="259"/>
      <c r="F83" s="259"/>
      <c r="G83" s="259"/>
      <c r="H83" s="259"/>
      <c r="I83" s="259"/>
      <c r="J83" s="259"/>
      <c r="K83" s="259"/>
      <c r="L83" s="259"/>
      <c r="M83" s="259"/>
      <c r="N83" s="258" t="s">
        <v>340</v>
      </c>
      <c r="O83" s="259"/>
      <c r="P83" s="259"/>
      <c r="Q83" s="259"/>
      <c r="R83" s="259"/>
      <c r="S83" s="259"/>
      <c r="T83" s="259"/>
      <c r="U83" s="259"/>
      <c r="V83" s="259"/>
      <c r="W83" s="259"/>
      <c r="X83" s="259"/>
      <c r="Y83" s="259"/>
      <c r="Z83" s="259"/>
      <c r="AA83" s="259"/>
      <c r="AB83" s="259"/>
      <c r="AC83" s="282"/>
      <c r="AD83" s="283"/>
      <c r="AE83" s="283"/>
      <c r="AF83" s="284"/>
      <c r="AG83" s="291"/>
      <c r="AH83" s="292"/>
      <c r="AI83" s="292"/>
      <c r="AJ83" s="292"/>
      <c r="AK83" s="292"/>
      <c r="AL83" s="292"/>
      <c r="AM83" s="292"/>
      <c r="AN83" s="292"/>
      <c r="AO83" s="292"/>
      <c r="AP83" s="292"/>
      <c r="AQ83" s="292"/>
      <c r="AR83" s="292"/>
      <c r="AS83" s="292"/>
      <c r="AT83" s="292"/>
      <c r="AU83" s="292"/>
      <c r="AV83" s="292"/>
      <c r="AW83" s="292"/>
      <c r="AX83" s="292"/>
      <c r="AY83" s="292"/>
      <c r="AZ83" s="292"/>
      <c r="BA83" s="292"/>
      <c r="BB83" s="292"/>
      <c r="BC83" s="292"/>
      <c r="BD83" s="292"/>
      <c r="BE83" s="292"/>
      <c r="BF83" s="292"/>
      <c r="BG83" s="292"/>
      <c r="BH83" s="292"/>
      <c r="BI83" s="293"/>
      <c r="BJ83" s="125"/>
      <c r="BK83" s="125"/>
      <c r="BL83" s="125"/>
      <c r="BM83" s="125"/>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271"/>
      <c r="CL83" s="271"/>
      <c r="CM83" s="271"/>
      <c r="CN83" s="271"/>
      <c r="CO83" s="271"/>
      <c r="CP83" s="271"/>
      <c r="CQ83" s="271"/>
      <c r="CR83" s="271"/>
      <c r="CS83" s="271"/>
      <c r="CT83" s="271"/>
      <c r="CU83" s="271"/>
      <c r="CV83" s="271"/>
      <c r="CW83" s="272"/>
    </row>
    <row r="84" spans="1:101" s="123" customFormat="1" ht="29.25" customHeight="1" x14ac:dyDescent="0.3">
      <c r="A84" s="124"/>
      <c r="B84" s="125"/>
      <c r="C84" s="260" t="s">
        <v>341</v>
      </c>
      <c r="D84" s="258"/>
      <c r="E84" s="258"/>
      <c r="F84" s="258"/>
      <c r="G84" s="258"/>
      <c r="H84" s="258"/>
      <c r="I84" s="258"/>
      <c r="J84" s="258"/>
      <c r="K84" s="258"/>
      <c r="L84" s="258"/>
      <c r="M84" s="258"/>
      <c r="N84" s="259"/>
      <c r="O84" s="259"/>
      <c r="P84" s="259"/>
      <c r="Q84" s="259"/>
      <c r="R84" s="259"/>
      <c r="S84" s="259"/>
      <c r="T84" s="259"/>
      <c r="U84" s="259"/>
      <c r="V84" s="259"/>
      <c r="W84" s="259"/>
      <c r="X84" s="259"/>
      <c r="Y84" s="259"/>
      <c r="Z84" s="259"/>
      <c r="AA84" s="259"/>
      <c r="AB84" s="259"/>
      <c r="AC84" s="282"/>
      <c r="AD84" s="283"/>
      <c r="AE84" s="283"/>
      <c r="AF84" s="284"/>
      <c r="AG84" s="291"/>
      <c r="AH84" s="292"/>
      <c r="AI84" s="292"/>
      <c r="AJ84" s="292"/>
      <c r="AK84" s="292"/>
      <c r="AL84" s="292"/>
      <c r="AM84" s="292"/>
      <c r="AN84" s="292"/>
      <c r="AO84" s="292"/>
      <c r="AP84" s="292"/>
      <c r="AQ84" s="292"/>
      <c r="AR84" s="292"/>
      <c r="AS84" s="292"/>
      <c r="AT84" s="292"/>
      <c r="AU84" s="292"/>
      <c r="AV84" s="292"/>
      <c r="AW84" s="292"/>
      <c r="AX84" s="292"/>
      <c r="AY84" s="292"/>
      <c r="AZ84" s="292"/>
      <c r="BA84" s="292"/>
      <c r="BB84" s="292"/>
      <c r="BC84" s="292"/>
      <c r="BD84" s="292"/>
      <c r="BE84" s="292"/>
      <c r="BF84" s="292"/>
      <c r="BG84" s="292"/>
      <c r="BH84" s="292"/>
      <c r="BI84" s="293"/>
      <c r="BJ84" s="125"/>
      <c r="BK84" s="125"/>
      <c r="BL84" s="125"/>
      <c r="BM84" s="125"/>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271"/>
      <c r="CL84" s="271"/>
      <c r="CM84" s="271"/>
      <c r="CN84" s="271"/>
      <c r="CO84" s="271"/>
      <c r="CP84" s="271"/>
      <c r="CQ84" s="271"/>
      <c r="CR84" s="271"/>
      <c r="CS84" s="271"/>
      <c r="CT84" s="271"/>
      <c r="CU84" s="271"/>
      <c r="CV84" s="271"/>
      <c r="CW84" s="272"/>
    </row>
    <row r="85" spans="1:101" s="123" customFormat="1" ht="17.25" customHeight="1" x14ac:dyDescent="0.3">
      <c r="A85" s="124"/>
      <c r="B85" s="125"/>
      <c r="C85" s="262" t="s">
        <v>342</v>
      </c>
      <c r="D85" s="263"/>
      <c r="E85" s="263"/>
      <c r="F85" s="263"/>
      <c r="G85" s="263"/>
      <c r="H85" s="263"/>
      <c r="I85" s="263"/>
      <c r="J85" s="263"/>
      <c r="K85" s="263"/>
      <c r="L85" s="263"/>
      <c r="M85" s="263"/>
      <c r="N85" s="258" t="s">
        <v>343</v>
      </c>
      <c r="O85" s="259"/>
      <c r="P85" s="259"/>
      <c r="Q85" s="259"/>
      <c r="R85" s="259"/>
      <c r="S85" s="259"/>
      <c r="T85" s="259"/>
      <c r="U85" s="259"/>
      <c r="V85" s="259"/>
      <c r="W85" s="259"/>
      <c r="X85" s="259"/>
      <c r="Y85" s="259"/>
      <c r="Z85" s="259"/>
      <c r="AA85" s="259"/>
      <c r="AB85" s="259"/>
      <c r="AC85" s="282"/>
      <c r="AD85" s="283"/>
      <c r="AE85" s="283"/>
      <c r="AF85" s="284"/>
      <c r="AG85" s="291"/>
      <c r="AH85" s="292"/>
      <c r="AI85" s="292"/>
      <c r="AJ85" s="292"/>
      <c r="AK85" s="292"/>
      <c r="AL85" s="292"/>
      <c r="AM85" s="292"/>
      <c r="AN85" s="292"/>
      <c r="AO85" s="292"/>
      <c r="AP85" s="292"/>
      <c r="AQ85" s="292"/>
      <c r="AR85" s="292"/>
      <c r="AS85" s="292"/>
      <c r="AT85" s="292"/>
      <c r="AU85" s="292"/>
      <c r="AV85" s="292"/>
      <c r="AW85" s="292"/>
      <c r="AX85" s="292"/>
      <c r="AY85" s="292"/>
      <c r="AZ85" s="292"/>
      <c r="BA85" s="292"/>
      <c r="BB85" s="292"/>
      <c r="BC85" s="292"/>
      <c r="BD85" s="292"/>
      <c r="BE85" s="292"/>
      <c r="BF85" s="292"/>
      <c r="BG85" s="292"/>
      <c r="BH85" s="292"/>
      <c r="BI85" s="293"/>
      <c r="BJ85" s="125"/>
      <c r="BK85" s="125"/>
      <c r="BL85" s="125"/>
      <c r="BM85" s="125"/>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271"/>
      <c r="CL85" s="271"/>
      <c r="CM85" s="271"/>
      <c r="CN85" s="271"/>
      <c r="CO85" s="271"/>
      <c r="CP85" s="271"/>
      <c r="CQ85" s="271"/>
      <c r="CR85" s="271"/>
      <c r="CS85" s="271"/>
      <c r="CT85" s="271"/>
      <c r="CU85" s="271"/>
      <c r="CV85" s="271"/>
      <c r="CW85" s="272"/>
    </row>
    <row r="86" spans="1:101" s="123" customFormat="1" ht="27.75" customHeight="1" x14ac:dyDescent="0.3">
      <c r="A86" s="124"/>
      <c r="B86" s="125"/>
      <c r="C86" s="265" t="s">
        <v>344</v>
      </c>
      <c r="D86" s="266"/>
      <c r="E86" s="266"/>
      <c r="F86" s="266"/>
      <c r="G86" s="266"/>
      <c r="H86" s="266"/>
      <c r="I86" s="266"/>
      <c r="J86" s="266"/>
      <c r="K86" s="266"/>
      <c r="L86" s="266"/>
      <c r="M86" s="266"/>
      <c r="N86" s="264"/>
      <c r="O86" s="264"/>
      <c r="P86" s="264"/>
      <c r="Q86" s="264"/>
      <c r="R86" s="264"/>
      <c r="S86" s="264"/>
      <c r="T86" s="264"/>
      <c r="U86" s="264"/>
      <c r="V86" s="264"/>
      <c r="W86" s="264"/>
      <c r="X86" s="264"/>
      <c r="Y86" s="264"/>
      <c r="Z86" s="264"/>
      <c r="AA86" s="264"/>
      <c r="AB86" s="264"/>
      <c r="AC86" s="285"/>
      <c r="AD86" s="286"/>
      <c r="AE86" s="286"/>
      <c r="AF86" s="287"/>
      <c r="AG86" s="294"/>
      <c r="AH86" s="295"/>
      <c r="AI86" s="295"/>
      <c r="AJ86" s="295"/>
      <c r="AK86" s="295"/>
      <c r="AL86" s="295"/>
      <c r="AM86" s="295"/>
      <c r="AN86" s="295"/>
      <c r="AO86" s="295"/>
      <c r="AP86" s="295"/>
      <c r="AQ86" s="295"/>
      <c r="AR86" s="295"/>
      <c r="AS86" s="295"/>
      <c r="AT86" s="295"/>
      <c r="AU86" s="295"/>
      <c r="AV86" s="295"/>
      <c r="AW86" s="295"/>
      <c r="AX86" s="295"/>
      <c r="AY86" s="295"/>
      <c r="AZ86" s="295"/>
      <c r="BA86" s="295"/>
      <c r="BB86" s="295"/>
      <c r="BC86" s="295"/>
      <c r="BD86" s="295"/>
      <c r="BE86" s="295"/>
      <c r="BF86" s="295"/>
      <c r="BG86" s="295"/>
      <c r="BH86" s="295"/>
      <c r="BI86" s="296"/>
      <c r="BJ86" s="125"/>
      <c r="BK86" s="125"/>
      <c r="BL86" s="125"/>
      <c r="BM86" s="125"/>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271"/>
      <c r="CL86" s="271"/>
      <c r="CM86" s="271"/>
      <c r="CN86" s="271"/>
      <c r="CO86" s="271"/>
      <c r="CP86" s="271"/>
      <c r="CQ86" s="271"/>
      <c r="CR86" s="271"/>
      <c r="CS86" s="271"/>
      <c r="CT86" s="271"/>
      <c r="CU86" s="271"/>
      <c r="CV86" s="271"/>
      <c r="CW86" s="272"/>
    </row>
    <row r="87" spans="1:101" s="123" customFormat="1" ht="17.25" customHeight="1" x14ac:dyDescent="0.3">
      <c r="A87" s="126"/>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27"/>
      <c r="CD87" s="127"/>
      <c r="CE87" s="127"/>
      <c r="CF87" s="127"/>
      <c r="CG87" s="127"/>
      <c r="CH87" s="127"/>
      <c r="CI87" s="127"/>
      <c r="CJ87" s="127"/>
      <c r="CK87" s="273"/>
      <c r="CL87" s="273"/>
      <c r="CM87" s="273"/>
      <c r="CN87" s="273"/>
      <c r="CO87" s="273"/>
      <c r="CP87" s="273"/>
      <c r="CQ87" s="273"/>
      <c r="CR87" s="273"/>
      <c r="CS87" s="273"/>
      <c r="CT87" s="273"/>
      <c r="CU87" s="273"/>
      <c r="CV87" s="273"/>
      <c r="CW87" s="274"/>
    </row>
  </sheetData>
  <mergeCells count="189">
    <mergeCell ref="A1:CW2"/>
    <mergeCell ref="A3:W4"/>
    <mergeCell ref="X3:AK4"/>
    <mergeCell ref="AL3:BN4"/>
    <mergeCell ref="BO3:CA4"/>
    <mergeCell ref="CB3:CW4"/>
    <mergeCell ref="CB5:CW6"/>
    <mergeCell ref="CZ5:DL6"/>
    <mergeCell ref="X7:AK8"/>
    <mergeCell ref="AL7:BN8"/>
    <mergeCell ref="BO7:CA8"/>
    <mergeCell ref="CB7:CW8"/>
    <mergeCell ref="A5:J7"/>
    <mergeCell ref="K5:P7"/>
    <mergeCell ref="Q5:W7"/>
    <mergeCell ref="X5:AK6"/>
    <mergeCell ref="AL5:BN6"/>
    <mergeCell ref="BO5:CA6"/>
    <mergeCell ref="CB9:CW10"/>
    <mergeCell ref="A11:CW11"/>
    <mergeCell ref="A12:CW12"/>
    <mergeCell ref="A13:J13"/>
    <mergeCell ref="K13:CW13"/>
    <mergeCell ref="A14:H23"/>
    <mergeCell ref="I14:AG14"/>
    <mergeCell ref="AH14:AV14"/>
    <mergeCell ref="AW14:BI14"/>
    <mergeCell ref="BJ14:BM14"/>
    <mergeCell ref="A8:J10"/>
    <mergeCell ref="K8:P10"/>
    <mergeCell ref="Q8:W10"/>
    <mergeCell ref="X9:AK10"/>
    <mergeCell ref="AL9:BN10"/>
    <mergeCell ref="BO9:CA10"/>
    <mergeCell ref="BN14:BV14"/>
    <mergeCell ref="BW14:BZ14"/>
    <mergeCell ref="CA14:CJ14"/>
    <mergeCell ref="CK14:CN14"/>
    <mergeCell ref="CO14:CW14"/>
    <mergeCell ref="I15:AG15"/>
    <mergeCell ref="AH15:AV15"/>
    <mergeCell ref="AW15:BI15"/>
    <mergeCell ref="BJ15:BV15"/>
    <mergeCell ref="BW15:CI15"/>
    <mergeCell ref="CJ15:CW15"/>
    <mergeCell ref="I16:AG16"/>
    <mergeCell ref="AH16:AV16"/>
    <mergeCell ref="AW16:BV16"/>
    <mergeCell ref="BW16:CW16"/>
    <mergeCell ref="I17:AG17"/>
    <mergeCell ref="AH17:AP17"/>
    <mergeCell ref="AQ17:AV17"/>
    <mergeCell ref="AW17:BV17"/>
    <mergeCell ref="BW17:CW17"/>
    <mergeCell ref="I18:AG18"/>
    <mergeCell ref="AH18:AV18"/>
    <mergeCell ref="AW18:BV18"/>
    <mergeCell ref="BW18:CW18"/>
    <mergeCell ref="I19:AG19"/>
    <mergeCell ref="AH19:AV19"/>
    <mergeCell ref="AW19:BI19"/>
    <mergeCell ref="BJ19:BM19"/>
    <mergeCell ref="BN19:BV19"/>
    <mergeCell ref="BW19:BZ19"/>
    <mergeCell ref="I21:AG21"/>
    <mergeCell ref="AH21:AV21"/>
    <mergeCell ref="AW21:BI21"/>
    <mergeCell ref="BJ21:BV21"/>
    <mergeCell ref="BW21:CJ21"/>
    <mergeCell ref="CK21:CW21"/>
    <mergeCell ref="CA19:CJ19"/>
    <mergeCell ref="CK19:CN19"/>
    <mergeCell ref="CO19:CW19"/>
    <mergeCell ref="I20:AG20"/>
    <mergeCell ref="AH20:AV20"/>
    <mergeCell ref="AW20:BI20"/>
    <mergeCell ref="BJ20:BV20"/>
    <mergeCell ref="BW20:CJ20"/>
    <mergeCell ref="CK20:CW20"/>
    <mergeCell ref="I22:AG22"/>
    <mergeCell ref="AH22:AV22"/>
    <mergeCell ref="AW22:BI22"/>
    <mergeCell ref="BJ22:BV22"/>
    <mergeCell ref="BW22:CJ23"/>
    <mergeCell ref="CK22:CW23"/>
    <mergeCell ref="I23:AG23"/>
    <mergeCell ref="AH23:AV23"/>
    <mergeCell ref="AW23:BI23"/>
    <mergeCell ref="BJ23:BV23"/>
    <mergeCell ref="BW26:CW27"/>
    <mergeCell ref="I27:AG27"/>
    <mergeCell ref="AH27:AP27"/>
    <mergeCell ref="AQ27:AV27"/>
    <mergeCell ref="I28:AG28"/>
    <mergeCell ref="AH28:AV28"/>
    <mergeCell ref="AW28:BV28"/>
    <mergeCell ref="BW28:CW28"/>
    <mergeCell ref="BW24:BZ24"/>
    <mergeCell ref="CA24:CJ24"/>
    <mergeCell ref="CK24:CN24"/>
    <mergeCell ref="CO24:CW24"/>
    <mergeCell ref="I25:AG25"/>
    <mergeCell ref="AH25:AV25"/>
    <mergeCell ref="AW25:BV25"/>
    <mergeCell ref="BW25:CW25"/>
    <mergeCell ref="I24:AG24"/>
    <mergeCell ref="AH24:AV24"/>
    <mergeCell ref="AW24:BI24"/>
    <mergeCell ref="BJ24:BM24"/>
    <mergeCell ref="BN24:BV24"/>
    <mergeCell ref="I26:AG26"/>
    <mergeCell ref="AH26:AV26"/>
    <mergeCell ref="AW26:BV27"/>
    <mergeCell ref="AH29:CW29"/>
    <mergeCell ref="A30:AG30"/>
    <mergeCell ref="AH30:CW30"/>
    <mergeCell ref="A31:CW31"/>
    <mergeCell ref="A32:CW32"/>
    <mergeCell ref="A37:I42"/>
    <mergeCell ref="J37:O39"/>
    <mergeCell ref="P37:U39"/>
    <mergeCell ref="V37:AA39"/>
    <mergeCell ref="AB37:AI39"/>
    <mergeCell ref="A24:H29"/>
    <mergeCell ref="I29:AG29"/>
    <mergeCell ref="CC37:CO39"/>
    <mergeCell ref="CP37:CW39"/>
    <mergeCell ref="J40:O42"/>
    <mergeCell ref="P40:U42"/>
    <mergeCell ref="V40:AA42"/>
    <mergeCell ref="AB40:AI42"/>
    <mergeCell ref="AJ40:AR42"/>
    <mergeCell ref="BC40:BH42"/>
    <mergeCell ref="BI40:BP42"/>
    <mergeCell ref="BQ40:BV42"/>
    <mergeCell ref="AJ37:AR39"/>
    <mergeCell ref="AS37:BB42"/>
    <mergeCell ref="BC37:BH39"/>
    <mergeCell ref="BI37:BP39"/>
    <mergeCell ref="BQ37:BV39"/>
    <mergeCell ref="BW37:CB39"/>
    <mergeCell ref="BW40:CB42"/>
    <mergeCell ref="CC40:CO42"/>
    <mergeCell ref="CP40:CW42"/>
    <mergeCell ref="B47:N50"/>
    <mergeCell ref="O47:AB50"/>
    <mergeCell ref="AC47:AS50"/>
    <mergeCell ref="AT47:BH50"/>
    <mergeCell ref="BI47:BT50"/>
    <mergeCell ref="BU47:CH50"/>
    <mergeCell ref="CI47:CW50"/>
    <mergeCell ref="CI51:CW53"/>
    <mergeCell ref="B56:K59"/>
    <mergeCell ref="L56:AB59"/>
    <mergeCell ref="AC56:AQ59"/>
    <mergeCell ref="AR56:BD59"/>
    <mergeCell ref="BE56:BQ59"/>
    <mergeCell ref="BR56:CH59"/>
    <mergeCell ref="CI56:CW59"/>
    <mergeCell ref="B51:N53"/>
    <mergeCell ref="O51:AB53"/>
    <mergeCell ref="AC51:AS53"/>
    <mergeCell ref="AT51:BH53"/>
    <mergeCell ref="BI51:BT53"/>
    <mergeCell ref="BU51:CH53"/>
    <mergeCell ref="N81:AB82"/>
    <mergeCell ref="C82:M82"/>
    <mergeCell ref="C83:M83"/>
    <mergeCell ref="N83:AB84"/>
    <mergeCell ref="C84:M84"/>
    <mergeCell ref="C85:M85"/>
    <mergeCell ref="N85:AB86"/>
    <mergeCell ref="C86:M86"/>
    <mergeCell ref="CI60:CW62"/>
    <mergeCell ref="A67:CW67"/>
    <mergeCell ref="CK72:CW87"/>
    <mergeCell ref="C77:BI78"/>
    <mergeCell ref="C79:M79"/>
    <mergeCell ref="N79:AB80"/>
    <mergeCell ref="AC79:AF86"/>
    <mergeCell ref="AG79:BI86"/>
    <mergeCell ref="C80:M80"/>
    <mergeCell ref="C81:M81"/>
    <mergeCell ref="B60:K62"/>
    <mergeCell ref="L60:AB62"/>
    <mergeCell ref="AC60:AQ62"/>
    <mergeCell ref="AR60:BD62"/>
    <mergeCell ref="BE60:BQ62"/>
    <mergeCell ref="BR60:CH62"/>
  </mergeCells>
  <phoneticPr fontId="3" type="noConversion"/>
  <dataValidations count="5">
    <dataValidation type="list" allowBlank="1" showInputMessage="1" showErrorMessage="1" sqref="AH14:AV14">
      <formula1>"带脚轮专用铁质器具类,无脚轮专用铁质器具类,通用铁框,EU箱类,围板箱类"</formula1>
    </dataValidation>
    <dataValidation type="list" allowBlank="1" showInputMessage="1" showErrorMessage="1" sqref="K13:CW13">
      <formula1>"运输包装与配送包装不同the packaging of transportation is different with the distribution ,运输包装与配送包装相同the packaging of transportation is same as the distribution "</formula1>
    </dataValidation>
    <dataValidation type="list" allowBlank="1" showInputMessage="1" showErrorMessage="1" sqref="B43:X43">
      <formula1>"自运整车,外包整车,零担,快递,其他"</formula1>
    </dataValidation>
    <dataValidation type="list" allowBlank="1" showInputMessage="1" showErrorMessage="1" sqref="AH19:AV19">
      <formula1>"塑料托盘,铁质托盘,不涉及"</formula1>
    </dataValidation>
    <dataValidation type="list" allowBlank="1" showInputMessage="1" showErrorMessage="1" sqref="AH24:AV24">
      <formula1>"带轮料架,底托,EU箱"</formula1>
    </dataValidation>
  </dataValidations>
  <pageMargins left="0.11811023622047245" right="0.11811023622047245" top="0.55118110236220474" bottom="0.15748031496062992" header="0.11811023622047245" footer="0.31496062992125984"/>
  <pageSetup paperSize="9" scale="56" orientation="portrait" horizontalDpi="300" verticalDpi="300" r:id="rId1"/>
  <headerFooter>
    <oddHeader>&amp;L&amp;G</oddHeader>
    <oddFooter>&amp;R&amp;"华文行楷,倾斜"每 天 进 步 一 点 点</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
  <sheetViews>
    <sheetView view="pageBreakPreview" zoomScale="98" zoomScaleNormal="100" zoomScaleSheetLayoutView="98" workbookViewId="0">
      <selection activeCell="F12" sqref="F12"/>
    </sheetView>
  </sheetViews>
  <sheetFormatPr defaultRowHeight="14.25" x14ac:dyDescent="0.15"/>
  <cols>
    <col min="1" max="4" width="10.875" customWidth="1"/>
    <col min="5" max="6" width="9.875" customWidth="1"/>
    <col min="7" max="7" width="10.625" customWidth="1"/>
    <col min="8" max="8" width="11.125" customWidth="1"/>
    <col min="9" max="9" width="9.875" customWidth="1"/>
    <col min="10" max="10" width="10.75" customWidth="1"/>
    <col min="11" max="11" width="10.625" customWidth="1"/>
    <col min="12" max="12" width="10" customWidth="1"/>
    <col min="13" max="13" width="11.625" customWidth="1"/>
    <col min="14" max="14" width="6.5" customWidth="1"/>
  </cols>
  <sheetData>
    <row r="1" spans="1:14" ht="21" x14ac:dyDescent="0.4">
      <c r="A1" s="425" t="s">
        <v>345</v>
      </c>
      <c r="B1" s="425"/>
      <c r="C1" s="425"/>
      <c r="D1" s="425"/>
      <c r="E1" s="425"/>
      <c r="F1" s="425"/>
      <c r="G1" s="425"/>
      <c r="H1" s="425"/>
      <c r="I1" s="425"/>
      <c r="J1" s="425"/>
      <c r="K1" s="425"/>
      <c r="L1" s="425"/>
      <c r="M1" s="425"/>
      <c r="N1" s="425"/>
    </row>
    <row r="2" spans="1:14" ht="16.5" customHeight="1" x14ac:dyDescent="0.15">
      <c r="A2" s="427" t="s">
        <v>184</v>
      </c>
      <c r="B2" s="427" t="s">
        <v>185</v>
      </c>
      <c r="C2" s="427" t="s">
        <v>192</v>
      </c>
      <c r="D2" s="427" t="s">
        <v>172</v>
      </c>
      <c r="E2" s="427" t="s">
        <v>173</v>
      </c>
      <c r="F2" s="427"/>
      <c r="G2" s="428" t="s">
        <v>174</v>
      </c>
      <c r="H2" s="427" t="s">
        <v>175</v>
      </c>
      <c r="I2" s="427"/>
      <c r="J2" s="427"/>
      <c r="K2" s="427"/>
      <c r="L2" s="427"/>
      <c r="M2" s="428" t="s">
        <v>186</v>
      </c>
      <c r="N2" s="426" t="s">
        <v>176</v>
      </c>
    </row>
    <row r="3" spans="1:14" ht="49.5" customHeight="1" x14ac:dyDescent="0.15">
      <c r="A3" s="427"/>
      <c r="B3" s="427"/>
      <c r="C3" s="427"/>
      <c r="D3" s="427"/>
      <c r="E3" s="131" t="s">
        <v>177</v>
      </c>
      <c r="F3" s="131" t="s">
        <v>178</v>
      </c>
      <c r="G3" s="429"/>
      <c r="H3" s="132" t="s">
        <v>179</v>
      </c>
      <c r="I3" s="132" t="s">
        <v>180</v>
      </c>
      <c r="J3" s="132" t="s">
        <v>181</v>
      </c>
      <c r="K3" s="132" t="s">
        <v>182</v>
      </c>
      <c r="L3" s="132" t="s">
        <v>183</v>
      </c>
      <c r="M3" s="429"/>
      <c r="N3" s="426"/>
    </row>
    <row r="4" spans="1:14" ht="17.25" x14ac:dyDescent="0.35">
      <c r="A4" s="133" t="str">
        <f>'附表1-出厂价明细'!C23</f>
        <v>注塑机</v>
      </c>
      <c r="B4" s="133" t="str">
        <f>'附表1-出厂价明细'!D23</f>
        <v>MA900/260</v>
      </c>
      <c r="C4" s="133">
        <f>'附表1-出厂价明细'!E23</f>
        <v>135000</v>
      </c>
      <c r="D4" s="133">
        <v>10</v>
      </c>
      <c r="E4" s="133">
        <v>18.5</v>
      </c>
      <c r="F4" s="133">
        <v>3.8</v>
      </c>
      <c r="G4" s="134">
        <v>359</v>
      </c>
      <c r="H4" s="134">
        <v>0</v>
      </c>
      <c r="I4" s="134">
        <v>0</v>
      </c>
      <c r="J4" s="134">
        <v>0</v>
      </c>
      <c r="K4" s="134">
        <v>0</v>
      </c>
      <c r="L4" s="134">
        <v>0</v>
      </c>
      <c r="M4" s="133"/>
      <c r="N4" s="38"/>
    </row>
    <row r="5" spans="1:14" ht="17.25" x14ac:dyDescent="0.35">
      <c r="A5" s="38"/>
      <c r="B5" s="38"/>
      <c r="C5" s="38"/>
      <c r="D5" s="38"/>
      <c r="E5" s="38"/>
      <c r="F5" s="38"/>
      <c r="G5" s="38"/>
      <c r="H5" s="38"/>
      <c r="I5" s="38"/>
      <c r="J5" s="38"/>
      <c r="K5" s="38"/>
      <c r="L5" s="38"/>
      <c r="M5" s="38"/>
      <c r="N5" s="38"/>
    </row>
    <row r="6" spans="1:14" ht="17.25" x14ac:dyDescent="0.35">
      <c r="A6" s="157" t="s">
        <v>363</v>
      </c>
      <c r="B6" s="157" t="s">
        <v>363</v>
      </c>
      <c r="C6" s="157" t="s">
        <v>363</v>
      </c>
      <c r="D6" s="157" t="s">
        <v>363</v>
      </c>
      <c r="E6" s="157" t="s">
        <v>363</v>
      </c>
      <c r="F6" s="157" t="s">
        <v>363</v>
      </c>
      <c r="G6" s="157" t="s">
        <v>363</v>
      </c>
      <c r="H6" s="157" t="s">
        <v>363</v>
      </c>
      <c r="I6" s="157" t="s">
        <v>363</v>
      </c>
      <c r="J6" s="157" t="s">
        <v>363</v>
      </c>
      <c r="K6" s="157" t="s">
        <v>363</v>
      </c>
      <c r="L6" s="157" t="s">
        <v>363</v>
      </c>
      <c r="M6" s="157" t="s">
        <v>364</v>
      </c>
      <c r="N6" s="157" t="s">
        <v>364</v>
      </c>
    </row>
    <row r="7" spans="1:14" ht="17.25" x14ac:dyDescent="0.35">
      <c r="A7" s="38"/>
      <c r="B7" s="38"/>
      <c r="C7" s="38"/>
      <c r="D7" s="38"/>
      <c r="E7" s="38"/>
      <c r="F7" s="38"/>
      <c r="G7" s="38"/>
      <c r="H7" s="38"/>
      <c r="I7" s="38"/>
      <c r="J7" s="38"/>
      <c r="K7" s="38"/>
      <c r="L7" s="38"/>
      <c r="M7" s="38"/>
      <c r="N7" s="38"/>
    </row>
    <row r="8" spans="1:14" ht="17.25" x14ac:dyDescent="0.35">
      <c r="A8" s="38"/>
      <c r="B8" s="38"/>
      <c r="C8" s="38"/>
      <c r="D8" s="38"/>
      <c r="E8" s="38"/>
      <c r="F8" s="38"/>
      <c r="G8" s="38"/>
      <c r="H8" s="38"/>
      <c r="I8" s="38"/>
      <c r="J8" s="38"/>
      <c r="K8" s="38"/>
      <c r="L8" s="38"/>
      <c r="M8" s="38"/>
      <c r="N8" s="38"/>
    </row>
    <row r="9" spans="1:14" ht="17.25" x14ac:dyDescent="0.35">
      <c r="A9" s="38"/>
      <c r="B9" s="38"/>
      <c r="C9" s="38"/>
      <c r="D9" s="38"/>
      <c r="E9" s="38"/>
      <c r="F9" s="38"/>
      <c r="G9" s="38"/>
      <c r="H9" s="38"/>
      <c r="I9" s="38"/>
      <c r="J9" s="38"/>
      <c r="K9" s="38"/>
      <c r="L9" s="38"/>
      <c r="M9" s="38"/>
      <c r="N9" s="38"/>
    </row>
    <row r="10" spans="1:14" ht="17.25" x14ac:dyDescent="0.35">
      <c r="A10" s="38"/>
      <c r="B10" s="38"/>
      <c r="C10" s="38"/>
      <c r="D10" s="38"/>
      <c r="E10" s="38"/>
      <c r="F10" s="38"/>
      <c r="G10" s="38"/>
      <c r="H10" s="38"/>
      <c r="I10" s="38"/>
      <c r="J10" s="38"/>
      <c r="K10" s="38"/>
      <c r="L10" s="38"/>
      <c r="M10" s="38"/>
      <c r="N10" s="38"/>
    </row>
    <row r="11" spans="1:14" ht="17.25" x14ac:dyDescent="0.35">
      <c r="A11" s="38"/>
      <c r="B11" s="38"/>
      <c r="C11" s="38"/>
      <c r="D11" s="38"/>
      <c r="E11" s="38"/>
      <c r="F11" s="38"/>
      <c r="G11" s="38"/>
      <c r="H11" s="38"/>
      <c r="I11" s="38"/>
      <c r="J11" s="38"/>
      <c r="K11" s="38"/>
      <c r="L11" s="38"/>
      <c r="M11" s="38"/>
      <c r="N11" s="38"/>
    </row>
    <row r="12" spans="1:14" ht="17.25" x14ac:dyDescent="0.35">
      <c r="A12" s="38"/>
      <c r="B12" s="38"/>
      <c r="C12" s="38"/>
      <c r="D12" s="38"/>
      <c r="E12" s="38"/>
      <c r="F12" s="38"/>
      <c r="G12" s="38"/>
      <c r="H12" s="38"/>
      <c r="I12" s="38"/>
      <c r="J12" s="38"/>
      <c r="K12" s="38"/>
      <c r="L12" s="38"/>
      <c r="M12" s="38"/>
      <c r="N12" s="38"/>
    </row>
  </sheetData>
  <mergeCells count="10">
    <mergeCell ref="A1:N1"/>
    <mergeCell ref="N2:N3"/>
    <mergeCell ref="A2:A3"/>
    <mergeCell ref="C2:C3"/>
    <mergeCell ref="D2:D3"/>
    <mergeCell ref="E2:F2"/>
    <mergeCell ref="G2:G3"/>
    <mergeCell ref="B2:B3"/>
    <mergeCell ref="H2:L2"/>
    <mergeCell ref="M2:M3"/>
  </mergeCells>
  <phoneticPr fontId="16" type="noConversion"/>
  <printOptions horizontalCentered="1"/>
  <pageMargins left="0.19685039370078741" right="0.19685039370078741" top="0.19685039370078741" bottom="0.19685039370078741" header="0.31496062992125984" footer="0.31496062992125984"/>
  <pageSetup paperSize="9" scale="92"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1.说明</vt:lpstr>
      <vt:lpstr>2.汇总表</vt:lpstr>
      <vt:lpstr>附表1-出厂价明细</vt:lpstr>
      <vt:lpstr>附表2-开发费</vt:lpstr>
      <vt:lpstr>附表3-模具费</vt:lpstr>
      <vt:lpstr>附表4包装运输仓储费</vt:lpstr>
      <vt:lpstr>附表5-设备清单</vt:lpstr>
      <vt:lpstr>'1.说明'!Print_Area</vt:lpstr>
      <vt:lpstr>'2.汇总表'!Print_Area</vt:lpstr>
      <vt:lpstr>'附表3-模具费'!Print_Area</vt:lpstr>
      <vt:lpstr>附表4包装运输仓储费!Print_Area</vt:lpstr>
      <vt:lpstr>'附表3-模具费'!Print_Titles</vt:lpstr>
    </vt:vector>
  </TitlesOfParts>
  <Company>GWM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马兴越</dc:creator>
  <cp:lastModifiedBy>Administrator</cp:lastModifiedBy>
  <cp:lastPrinted>2021-12-21T09:26:49Z</cp:lastPrinted>
  <dcterms:created xsi:type="dcterms:W3CDTF">2018-04-14T05:52:08Z</dcterms:created>
  <dcterms:modified xsi:type="dcterms:W3CDTF">2022-03-10T03:09:46Z</dcterms:modified>
</cp:coreProperties>
</file>