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F:\EVC3奥杰项目\03-BOM\过程版本BOM\"/>
    </mc:Choice>
  </mc:AlternateContent>
  <xr:revisionPtr revIDLastSave="0" documentId="13_ncr:1_{8E7D61D0-16B4-4F26-A619-BBF8A7329560}" xr6:coauthVersionLast="47" xr6:coauthVersionMax="47" xr10:uidLastSave="{00000000-0000-0000-0000-000000000000}"/>
  <bookViews>
    <workbookView xWindow="0" yWindow="0" windowWidth="28800" windowHeight="15750" activeTab="2" xr2:uid="{00000000-000D-0000-FFFF-FFFF00000000}"/>
  </bookViews>
  <sheets>
    <sheet name="总清单" sheetId="1" r:id="rId1"/>
    <sheet name="驾驶员首页" sheetId="4" r:id="rId2"/>
    <sheet name="驾驶员座椅总成EBOM清单 " sheetId="7" r:id="rId3"/>
    <sheet name="副驾驶员首页" sheetId="6" r:id="rId4"/>
    <sheet name="副驾驶员座总成EBOM清单" sheetId="5" r:id="rId5"/>
  </sheets>
  <definedNames>
    <definedName name="_xlnm._FilterDatabase" localSheetId="4" hidden="1">副驾驶员座总成EBOM清单!$A$8:$AJ$109</definedName>
    <definedName name="_xlnm._FilterDatabase" localSheetId="2" hidden="1">'驾驶员座椅总成EBOM清单 '!$A$8:$AJ$119</definedName>
    <definedName name="_xlnm.Print_Area" localSheetId="4">副驾驶员座总成EBOM清单!$A$1:$AJ$114</definedName>
    <definedName name="_xlnm.Print_Area" localSheetId="1">驾驶员首页!$A$1:$AB$41</definedName>
    <definedName name="_xlnm.Print_Area" localSheetId="2">'驾驶员座椅总成EBOM清单 '!$A$1:$AJ$124</definedName>
    <definedName name="_xlnm.Print_Area" localSheetId="0">总清单!$A$1:$D$4</definedName>
    <definedName name="_xlnm.Print_Titles" localSheetId="4">副驾驶员座总成EBOM清单!$7:$8</definedName>
    <definedName name="_xlnm.Print_Titles" localSheetId="2">'驾驶员座椅总成EBOM清单 '!$7:$8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00" i="5" l="1"/>
  <c r="AA89" i="5" s="1"/>
  <c r="AA81" i="5"/>
  <c r="AA80" i="5" s="1"/>
  <c r="AA69" i="5"/>
  <c r="AA62" i="5"/>
  <c r="AA56" i="5"/>
  <c r="AA52" i="5"/>
  <c r="AA42" i="5"/>
  <c r="AA35" i="5"/>
  <c r="AA31" i="5"/>
  <c r="AA25" i="5"/>
  <c r="AA23" i="5" s="1"/>
  <c r="AA22" i="5" s="1"/>
  <c r="AA12" i="5"/>
  <c r="AA11" i="5" s="1"/>
  <c r="N11" i="5"/>
  <c r="AJ1" i="5"/>
  <c r="AA108" i="7"/>
  <c r="AA97" i="7" s="1"/>
  <c r="AA90" i="7"/>
  <c r="AA89" i="7" s="1"/>
  <c r="AA78" i="7"/>
  <c r="AA68" i="7"/>
  <c r="AA62" i="7"/>
  <c r="AA55" i="7"/>
  <c r="AA45" i="7"/>
  <c r="AA38" i="7"/>
  <c r="AA34" i="7"/>
  <c r="AA33" i="7" s="1"/>
  <c r="AA27" i="7"/>
  <c r="AA23" i="7"/>
  <c r="AA12" i="7"/>
  <c r="AA11" i="7" s="1"/>
  <c r="AJ2" i="7"/>
  <c r="AJ1" i="7"/>
  <c r="AA22" i="7" l="1"/>
  <c r="AA67" i="7"/>
  <c r="AA61" i="5"/>
  <c r="AA30" i="5"/>
  <c r="AA21" i="5" s="1"/>
  <c r="AA20" i="5" s="1"/>
  <c r="AA10" i="5" s="1"/>
  <c r="AA21" i="7"/>
  <c r="AA20" i="7" s="1"/>
  <c r="AA10" i="7" s="1"/>
  <c r="AA88" i="7"/>
  <c r="AA79" i="5"/>
  <c r="AA9" i="7" l="1"/>
  <c r="AJ5" i="7" s="1"/>
  <c r="AA9" i="5"/>
  <c r="AJ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wangyangguang</author>
  </authors>
  <commentList>
    <comment ref="L94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不通风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wangyangguang</author>
  </authors>
  <commentList>
    <comment ref="L86" authorId="0" shapeId="0" xr:uid="{00000000-0006-0000-0400-000001000000}">
      <text>
        <r>
          <rPr>
            <sz val="9"/>
            <rFont val="宋体"/>
            <family val="3"/>
            <charset val="134"/>
          </rPr>
          <t xml:space="preserve">不通风
</t>
        </r>
      </text>
    </comment>
  </commentList>
</comments>
</file>

<file path=xl/sharedStrings.xml><?xml version="1.0" encoding="utf-8"?>
<sst xmlns="http://schemas.openxmlformats.org/spreadsheetml/2006/main" count="3353" uniqueCount="513">
  <si>
    <t>EVC3-奥杰项目座椅</t>
  </si>
  <si>
    <t>序号</t>
  </si>
  <si>
    <t>零件号</t>
  </si>
  <si>
    <t>零部件名称</t>
  </si>
  <si>
    <t>配置</t>
  </si>
  <si>
    <t>X168100000004
SBS0010125</t>
  </si>
  <si>
    <t>驾驶员座总成</t>
  </si>
  <si>
    <t>标配</t>
  </si>
  <si>
    <t>X168100000003
SBS0010126</t>
  </si>
  <si>
    <t>副驾驶员座总成</t>
  </si>
  <si>
    <t xml:space="preserve">版本：A
</t>
  </si>
  <si>
    <t>编号：GR-21-01-23</t>
  </si>
  <si>
    <t xml:space="preserve">    </t>
  </si>
  <si>
    <t>车型</t>
  </si>
  <si>
    <t>EVC3-奥杰</t>
  </si>
  <si>
    <t>驾驶员座椅总成EBOM清单(首页 )</t>
  </si>
  <si>
    <t>编制</t>
  </si>
  <si>
    <t>审核</t>
  </si>
  <si>
    <t>标准化</t>
  </si>
  <si>
    <t>批准</t>
  </si>
  <si>
    <t>页次</t>
  </si>
  <si>
    <t>日 期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</si>
  <si>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</si>
  <si>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</si>
  <si>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</si>
  <si>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</si>
  <si>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</si>
  <si>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</si>
  <si>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</si>
  <si>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</si>
  <si>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</si>
  <si>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座椅总成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</si>
  <si>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</si>
  <si>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</si>
  <si>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</si>
  <si>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</si>
  <si>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</si>
  <si>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</si>
  <si>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</si>
  <si>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</si>
  <si>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</si>
  <si>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2021.6.22</t>
  </si>
  <si>
    <t>A</t>
  </si>
  <si>
    <t>初次下发</t>
  </si>
  <si>
    <t>校核：</t>
  </si>
  <si>
    <t>标准化：</t>
  </si>
  <si>
    <t>EVC3-奥杰驾驶员座椅总成EBOM清单</t>
  </si>
  <si>
    <t>会签：</t>
  </si>
  <si>
    <t>中文名称</t>
  </si>
  <si>
    <t>日期：2021.6.22</t>
  </si>
  <si>
    <t>规格型号</t>
  </si>
  <si>
    <t>版本：A</t>
  </si>
  <si>
    <t>说明：初次下发</t>
  </si>
  <si>
    <t>重量</t>
  </si>
  <si>
    <t>价格</t>
  </si>
  <si>
    <t>装配等级</t>
  </si>
  <si>
    <t>零件描述</t>
  </si>
  <si>
    <t>重要度</t>
  </si>
  <si>
    <t>单位</t>
  </si>
  <si>
    <t>数据版本</t>
  </si>
  <si>
    <t>图纸号</t>
  </si>
  <si>
    <t>是否申请新零件号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</si>
  <si>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</si>
  <si>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</si>
  <si>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</si>
  <si>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</si>
  <si>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</si>
  <si>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</si>
  <si>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</si>
  <si>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</si>
  <si>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t>外购/ 自制</t>
  </si>
  <si>
    <t>用量</t>
  </si>
  <si>
    <t>座椅总成新开</t>
  </si>
  <si>
    <t>个</t>
  </si>
  <si>
    <t>Y</t>
  </si>
  <si>
    <t>N</t>
  </si>
  <si>
    <t>总成件</t>
  </si>
  <si>
    <t>ASSY</t>
  </si>
  <si>
    <t>— —</t>
  </si>
  <si>
    <t>SBS0010127</t>
  </si>
  <si>
    <t>驾驶员座椅靠背总成</t>
  </si>
  <si>
    <t>驾驶员座椅靠背总成新开</t>
  </si>
  <si>
    <t>N/A</t>
  </si>
  <si>
    <t>SBS0010129</t>
  </si>
  <si>
    <t>驾驶员靠背泡沫及护面总成</t>
  </si>
  <si>
    <t>驾驶员靠背泡沫及护面总成新开</t>
  </si>
  <si>
    <t>驾驶员靠背泡沫总成</t>
  </si>
  <si>
    <t>借用AA95</t>
  </si>
  <si>
    <t>分总成</t>
  </si>
  <si>
    <t>驾驶员靠背泡沫本体</t>
  </si>
  <si>
    <t>B</t>
  </si>
  <si>
    <t>钢丝</t>
  </si>
  <si>
    <t>60 Φ2</t>
  </si>
  <si>
    <t>GB/T 342
GB/T 699</t>
  </si>
  <si>
    <t>6805328X2001A</t>
  </si>
  <si>
    <t>驾驶员靠背泡沫无纺布</t>
  </si>
  <si>
    <t>无纺布</t>
  </si>
  <si>
    <t>100g/㎡</t>
  </si>
  <si>
    <t>SBS0010121</t>
  </si>
  <si>
    <t>驾驶员靠背护面总成</t>
  </si>
  <si>
    <t>靠背护面新开</t>
  </si>
  <si>
    <t>C</t>
  </si>
  <si>
    <t>GHRC00001</t>
  </si>
  <si>
    <t>C型钉</t>
  </si>
  <si>
    <t>SBS0010130</t>
  </si>
  <si>
    <t>驾驶员靠背骨架总成</t>
  </si>
  <si>
    <t>骨架新开</t>
  </si>
  <si>
    <t>6801610X2001A</t>
  </si>
  <si>
    <t>驾驶员靠背上骨架焊接总成</t>
  </si>
  <si>
    <t>驾驶员调角器焊接总成</t>
  </si>
  <si>
    <t>6801723X2001A</t>
  </si>
  <si>
    <t>驾驶员调角器上连接板总成</t>
  </si>
  <si>
    <t>6801621X2001A</t>
  </si>
  <si>
    <t>驾驶员调角器上连接板</t>
  </si>
  <si>
    <t>借用BA95</t>
  </si>
  <si>
    <t>钣金件</t>
  </si>
  <si>
    <t>QStE500TM 2.5</t>
  </si>
  <si>
    <t>Q/BQB 301
Q/BQB 310</t>
  </si>
  <si>
    <t>116.5*15.5*270.5</t>
  </si>
  <si>
    <t>6801622X2001A</t>
  </si>
  <si>
    <t>前排靠背复位卷簧限位支架</t>
  </si>
  <si>
    <t>SPFH590 3.0</t>
  </si>
  <si>
    <t>19.5*30.5*13</t>
  </si>
  <si>
    <t>6801633X2001A</t>
  </si>
  <si>
    <t>调角器限位支架</t>
  </si>
  <si>
    <t>35*11*33.5</t>
  </si>
  <si>
    <t>6801630X2001A</t>
  </si>
  <si>
    <t>驾驶员调角器下连接板总成</t>
  </si>
  <si>
    <t>6801631X2001A</t>
  </si>
  <si>
    <t>驾驶员调角器下连接板</t>
  </si>
  <si>
    <t>QStE500TM 3.5</t>
  </si>
  <si>
    <t>190*50*195.5</t>
  </si>
  <si>
    <t>6801634X2001A</t>
  </si>
  <si>
    <t>前排靠背复位卷簧安装支架</t>
  </si>
  <si>
    <t>SAPH440 4.0</t>
  </si>
  <si>
    <t>26*54*6</t>
  </si>
  <si>
    <t>6801635X2001A</t>
  </si>
  <si>
    <t>调角器下连接板上加强板</t>
  </si>
  <si>
    <t>89*12*71</t>
  </si>
  <si>
    <t>6801637X2001A</t>
  </si>
  <si>
    <t>调角器下连接板下加强板</t>
  </si>
  <si>
    <t>59*36*5.5</t>
  </si>
  <si>
    <t>左侧手动调角器总成（含芯轴）</t>
  </si>
  <si>
    <t>6801639X2001A</t>
  </si>
  <si>
    <t>驾驶员靠背弯管螺接总成</t>
  </si>
  <si>
    <t>6801640X2001A</t>
  </si>
  <si>
    <t>驾驶员靠背弯管总成</t>
  </si>
  <si>
    <t>6801641X2001A</t>
  </si>
  <si>
    <t>驾驶员靠背弯管</t>
  </si>
  <si>
    <t>管材</t>
  </si>
  <si>
    <t>B340LA φ25×2.0</t>
  </si>
  <si>
    <t>Q/BQB 401
Q/BQB 419</t>
  </si>
  <si>
    <t>174.5*405*725.5</t>
  </si>
  <si>
    <t>6801642X2001A</t>
  </si>
  <si>
    <t>驾驶员靠背弯管加强管</t>
  </si>
  <si>
    <t>Q195 φ20×1.5</t>
  </si>
  <si>
    <t>74*20.5*180</t>
  </si>
  <si>
    <t>1B180-6805009</t>
  </si>
  <si>
    <t>司机背右旋转阶梯螺栓</t>
  </si>
  <si>
    <t>借用M4-2060</t>
  </si>
  <si>
    <t>紧固件</t>
  </si>
  <si>
    <t>φ20 45</t>
  </si>
  <si>
    <t>20*21*20</t>
  </si>
  <si>
    <t>6801110X2001A</t>
  </si>
  <si>
    <t>驾驶员座垫右侧安装板总成</t>
  </si>
  <si>
    <t>321721801400</t>
  </si>
  <si>
    <t>中排独立软带轴承</t>
  </si>
  <si>
    <t>借用M60</t>
  </si>
  <si>
    <t>DC01 0.5</t>
  </si>
  <si>
    <t>20*3.5*20</t>
  </si>
  <si>
    <t>6801111X2001A</t>
  </si>
  <si>
    <t>驾驶员座垫右侧安装板</t>
  </si>
  <si>
    <t>190*60.5*195</t>
  </si>
  <si>
    <t>QC /T712</t>
  </si>
  <si>
    <t>7/16'螺母</t>
  </si>
  <si>
    <t>标准件</t>
  </si>
  <si>
    <t>Q40208</t>
  </si>
  <si>
    <t>大垫圈</t>
  </si>
  <si>
    <t>8</t>
  </si>
  <si>
    <t>24*2*24</t>
  </si>
  <si>
    <t>Q395B08</t>
  </si>
  <si>
    <t>盖型螺母</t>
  </si>
  <si>
    <t>M8</t>
  </si>
  <si>
    <t>15*15*13</t>
  </si>
  <si>
    <t>6801611X2001A</t>
  </si>
  <si>
    <t>驾驶员靠背下弯管</t>
  </si>
  <si>
    <t>Q235 φ20×1.5</t>
  </si>
  <si>
    <t>GB/T 708
GB/T 700</t>
  </si>
  <si>
    <t>54*361*138</t>
  </si>
  <si>
    <t>6801655X2001A</t>
  </si>
  <si>
    <t>驾驶员靠背支撑钢丝总成</t>
  </si>
  <si>
    <t>6801661X2001A</t>
  </si>
  <si>
    <t>驾驶员靠背支撑钢丝A</t>
  </si>
  <si>
    <t>线材</t>
  </si>
  <si>
    <t>Q235 φ5</t>
  </si>
  <si>
    <t>GB/T 342
GB/T 700</t>
  </si>
  <si>
    <t>8.5*370*37</t>
  </si>
  <si>
    <t>6801662X2001A</t>
  </si>
  <si>
    <t>驾驶员靠背支撑钢丝B</t>
  </si>
  <si>
    <t>12*380*27</t>
  </si>
  <si>
    <t>6801663X2001A</t>
  </si>
  <si>
    <t>驾驶员靠背支撑钢丝C</t>
  </si>
  <si>
    <t>160*21.5*542</t>
  </si>
  <si>
    <t>6801664X2001A</t>
  </si>
  <si>
    <t>驾驶员靠背支撑钢丝D</t>
  </si>
  <si>
    <t>5*156*5</t>
  </si>
  <si>
    <t>6801665X2001A</t>
  </si>
  <si>
    <t>驾驶员靠背支撑钢丝E</t>
  </si>
  <si>
    <t>6801671X2001A</t>
  </si>
  <si>
    <t>驾驶员头枕支撑杆</t>
  </si>
  <si>
    <t>Q235 φ8</t>
  </si>
  <si>
    <t>160*100*30</t>
  </si>
  <si>
    <t>6801613X2001A</t>
  </si>
  <si>
    <t>驾驶员头枕加强钢丝</t>
  </si>
  <si>
    <t>200*80*80</t>
  </si>
  <si>
    <t>6801614X2001A</t>
  </si>
  <si>
    <t>驾驶员左侧侧翼支撑钢丝</t>
  </si>
  <si>
    <t>Q235 φ6</t>
  </si>
  <si>
    <t>112.5*46*193</t>
  </si>
  <si>
    <t>6801615X2001A</t>
  </si>
  <si>
    <t>驾驶员右侧侧翼支撑钢丝</t>
  </si>
  <si>
    <t>115*46.5*203.5</t>
  </si>
  <si>
    <t>6801150X200A</t>
  </si>
  <si>
    <t>驾驶员座垫后横梁总成</t>
  </si>
  <si>
    <t>6801151X2001A</t>
  </si>
  <si>
    <t>驾驶员座垫后横梁</t>
  </si>
  <si>
    <t>Q235 φ22×1.5</t>
  </si>
  <si>
    <t>GB/T 13793
GB/T 700</t>
  </si>
  <si>
    <t>25*434*45</t>
  </si>
  <si>
    <t>6801103X2001A</t>
  </si>
  <si>
    <t>驾驶员座垫固定支架</t>
  </si>
  <si>
    <t>QStE420TM 2.0</t>
  </si>
  <si>
    <t>65*32*22</t>
  </si>
  <si>
    <t>SLT0010193</t>
  </si>
  <si>
    <t>气管接线头固定钢丝</t>
  </si>
  <si>
    <t>6801636X2001A</t>
  </si>
  <si>
    <t>靠背调角器涡簧</t>
  </si>
  <si>
    <t>曲簧</t>
  </si>
  <si>
    <t>65Mn</t>
  </si>
  <si>
    <t>GB/T1222</t>
  </si>
  <si>
    <t>68.5*8*84</t>
  </si>
  <si>
    <t>SBS0010124</t>
  </si>
  <si>
    <t>驾驶员滑轨总成</t>
  </si>
  <si>
    <t>移除AA95地脚</t>
  </si>
  <si>
    <t>电泳</t>
  </si>
  <si>
    <t>6801101X2001A</t>
  </si>
  <si>
    <t>驾驶员U型把手</t>
  </si>
  <si>
    <t>Q235 φ10</t>
  </si>
  <si>
    <t>141*379*11</t>
  </si>
  <si>
    <t>6801140X2001A</t>
  </si>
  <si>
    <t>驾驶员座垫前横梁总成</t>
  </si>
  <si>
    <t>6801141X2001A</t>
  </si>
  <si>
    <t>驾驶员座垫前横管</t>
  </si>
  <si>
    <t xml:space="preserve">Q235 φ22×1.5
</t>
  </si>
  <si>
    <t>25*347*25</t>
  </si>
  <si>
    <t>6801142X2001A</t>
  </si>
  <si>
    <t>驾驶员座垫滑轨前搭接支架</t>
  </si>
  <si>
    <t xml:space="preserve"> QStE420TM 2.5</t>
  </si>
  <si>
    <t>85*45.5*33</t>
  </si>
  <si>
    <t>6801104X2001A</t>
  </si>
  <si>
    <t>驾驶员旁侧板固定支架</t>
  </si>
  <si>
    <t>Q195 2.0</t>
  </si>
  <si>
    <t>60*60*25</t>
  </si>
  <si>
    <t>Q33008F31</t>
  </si>
  <si>
    <t>全金属六角法兰面锁紧螺母</t>
  </si>
  <si>
    <t>镀黑锌</t>
  </si>
  <si>
    <t>SBS0010136</t>
  </si>
  <si>
    <t>主驾支腿焊接总成</t>
  </si>
  <si>
    <t>新开</t>
  </si>
  <si>
    <t>SBS0010099</t>
  </si>
  <si>
    <t>主驾驶左支腿焊接总成</t>
  </si>
  <si>
    <t>SBS0010102</t>
  </si>
  <si>
    <t>主驾驶支腿上支撑管</t>
  </si>
  <si>
    <t>410*40*20</t>
  </si>
  <si>
    <t>SBS0010103</t>
  </si>
  <si>
    <t>433.6*40*188.5</t>
  </si>
  <si>
    <t>SBS0010106</t>
  </si>
  <si>
    <t>主驾驶支腿加强管</t>
  </si>
  <si>
    <t>120.4*40*168.5</t>
  </si>
  <si>
    <t>SBS0010115</t>
  </si>
  <si>
    <t>支腿上固定轴套</t>
  </si>
  <si>
    <t>新开，机加件</t>
  </si>
  <si>
    <t>机加件</t>
  </si>
  <si>
    <t>35#</t>
  </si>
  <si>
    <t>16*16*28</t>
  </si>
  <si>
    <t>SBS0010116</t>
  </si>
  <si>
    <t>主驾左支腿前轴套</t>
  </si>
  <si>
    <t>28*28*36</t>
  </si>
  <si>
    <t>SBS0010133</t>
  </si>
  <si>
    <t>主驾支腿后轴套</t>
  </si>
  <si>
    <t>SBS0010119</t>
  </si>
  <si>
    <t>主驾右支腿焊接总成</t>
  </si>
  <si>
    <t>SBS0010134</t>
  </si>
  <si>
    <t>主驾右支腿前轴套</t>
  </si>
  <si>
    <t>SBS0010144</t>
  </si>
  <si>
    <t>支腿固定连接方管</t>
  </si>
  <si>
    <t>SBS0010138</t>
  </si>
  <si>
    <t>Q235 20*10*1.5</t>
  </si>
  <si>
    <t>5*385*5</t>
  </si>
  <si>
    <t>Q150B0845</t>
  </si>
  <si>
    <t>六角头螺栓</t>
  </si>
  <si>
    <t>座框安装螺栓</t>
  </si>
  <si>
    <t>发黑</t>
  </si>
  <si>
    <t>座框安装螺母</t>
  </si>
  <si>
    <t>Q40108</t>
  </si>
  <si>
    <t>平垫圈</t>
  </si>
  <si>
    <t>座框安装垫片</t>
  </si>
  <si>
    <t>SBS0010132</t>
  </si>
  <si>
    <t>驾驶员座椅座垫总成</t>
  </si>
  <si>
    <t>SBS0010131</t>
  </si>
  <si>
    <t>驾驶员座垫泡沫及护面总成</t>
  </si>
  <si>
    <t>驾驶员座垫泡沫总成</t>
  </si>
  <si>
    <t>驾驶员座垫泡沫本体</t>
  </si>
  <si>
    <t>泡沫</t>
  </si>
  <si>
    <t>PUR,65kg/m³</t>
  </si>
  <si>
    <t>65kg/m³</t>
  </si>
  <si>
    <t>60 φ2</t>
  </si>
  <si>
    <t>250*φ2</t>
  </si>
  <si>
    <t>6803225X2001A</t>
  </si>
  <si>
    <t>驾驶员座垫泡沫无纺布</t>
  </si>
  <si>
    <t>SBS0010122</t>
  </si>
  <si>
    <t>驾驶员座垫护面总成</t>
  </si>
  <si>
    <t>护面新开</t>
  </si>
  <si>
    <t>6801130X2001A</t>
  </si>
  <si>
    <t>驾驶员座垫框架总成</t>
  </si>
  <si>
    <t>6801131X2001A</t>
  </si>
  <si>
    <t>驾驶员座垫框架左侧钢丝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</si>
  <si>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</si>
  <si>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</si>
  <si>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</si>
  <si>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</si>
  <si>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</si>
  <si>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</si>
  <si>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</si>
  <si>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</si>
  <si>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</si>
  <si>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</si>
  <si>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</si>
  <si>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</si>
  <si>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</si>
  <si>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</si>
  <si>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</si>
  <si>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</si>
  <si>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</si>
  <si>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</si>
  <si>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</si>
  <si>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</si>
  <si>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</si>
  <si>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</si>
  <si>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</si>
  <si>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</si>
  <si>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</si>
  <si>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</si>
  <si>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</si>
  <si>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</si>
  <si>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</si>
  <si>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</si>
  <si>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6801107X2001A</t>
  </si>
  <si>
    <t>驾驶员旁侧板固定钢丝</t>
  </si>
  <si>
    <t>244*30.5*55</t>
  </si>
  <si>
    <t>驾驶员左侧护板</t>
  </si>
  <si>
    <t>塑料件</t>
  </si>
  <si>
    <t>2.5
PP-TP15</t>
  </si>
  <si>
    <t>6803201X2001A</t>
  </si>
  <si>
    <t>驾驶员右侧护板</t>
  </si>
  <si>
    <t>Q12618</t>
  </si>
  <si>
    <t>不锈钢开口型抽芯铆钉</t>
  </si>
  <si>
    <t>主驾驶旁侧板固定钢丝固定</t>
  </si>
  <si>
    <t>M3*12</t>
  </si>
  <si>
    <t>旁侧板固定</t>
  </si>
  <si>
    <t>BQB40-6807121</t>
  </si>
  <si>
    <t>弹簧钢丝</t>
  </si>
  <si>
    <t>借用B40</t>
  </si>
  <si>
    <t>6803202X2001A</t>
  </si>
  <si>
    <t>驾驶员调角器手柄</t>
  </si>
  <si>
    <t>2.5
PA6+GF30</t>
  </si>
  <si>
    <t>SLT0010082</t>
  </si>
  <si>
    <t>驾驶员座椅包装袋</t>
  </si>
  <si>
    <t>PE袋</t>
  </si>
  <si>
    <t>副驾驶员座椅总成EBOM清单(首页 )</t>
  </si>
  <si>
    <t>副驾驶员座椅总成</t>
  </si>
  <si>
    <t>说明：1.初次下发</t>
  </si>
  <si>
    <t>X16800000003
SBS0010126</t>
  </si>
  <si>
    <t>SBS0010135</t>
  </si>
  <si>
    <t>副驾驶员座椅靠背总成</t>
  </si>
  <si>
    <t>副驾驶员靠背泡沫及护面总成</t>
  </si>
  <si>
    <t>副驾驶员靠背护面总成</t>
  </si>
  <si>
    <t>靠背护面新开，</t>
  </si>
  <si>
    <t>SBS0010123</t>
  </si>
  <si>
    <t>副驾驶员靠背上骨架焊接总成</t>
  </si>
  <si>
    <t>SBS0010141</t>
  </si>
  <si>
    <t>副驾驶员调角器焊接总成</t>
  </si>
  <si>
    <t>SBS0010140</t>
  </si>
  <si>
    <t>副驾驶员调角器上连接板总成</t>
  </si>
  <si>
    <t>SBS0010143</t>
  </si>
  <si>
    <t>副驾驶员调角器下连接板总成-左侧</t>
  </si>
  <si>
    <t>驾驶员调角器下连接板-左侧</t>
  </si>
  <si>
    <t>SBS0010112</t>
  </si>
  <si>
    <t>副驾驶员座垫右侧安装板总成</t>
  </si>
  <si>
    <t>SBS0010111</t>
  </si>
  <si>
    <t>副驾驶员座垫右侧安装板</t>
  </si>
  <si>
    <t>SBS0010137</t>
  </si>
  <si>
    <t>副驾支腿焊接总成</t>
  </si>
  <si>
    <t>SBS0010100</t>
  </si>
  <si>
    <t>副驾左支腿焊接总成</t>
  </si>
  <si>
    <t>SBS0010104</t>
  </si>
  <si>
    <t>副驾驶支腿上支撑管</t>
  </si>
  <si>
    <t>420*40*20</t>
  </si>
  <si>
    <t>SBS0010105</t>
  </si>
  <si>
    <t>501.5*40*220.5</t>
  </si>
  <si>
    <t>SBS0010107</t>
  </si>
  <si>
    <t>副驾驶支腿加强管</t>
  </si>
  <si>
    <t>138.9*40*200.5</t>
  </si>
  <si>
    <t>借用主驾轴套</t>
  </si>
  <si>
    <t>SBS0010120</t>
  </si>
  <si>
    <t>副驾右支腿焊接总成</t>
  </si>
  <si>
    <t>副驾驶员座椅座垫总成</t>
  </si>
  <si>
    <t>副驾驶员座垫泡沫及护面总成</t>
  </si>
  <si>
    <t>副驾驶员座垫护面总成</t>
  </si>
  <si>
    <t>SBS0010139</t>
  </si>
  <si>
    <t>副驾驶员左侧护板</t>
  </si>
  <si>
    <t>SBS0010142</t>
    <phoneticPr fontId="26" type="noConversion"/>
  </si>
  <si>
    <t>主驾左支腿前轴套</t>
    <phoneticPr fontId="26" type="noConversion"/>
  </si>
  <si>
    <t>主驾支腿后轴套</t>
    <phoneticPr fontId="26" type="noConversion"/>
  </si>
  <si>
    <t>主驾右支腿前轴套</t>
    <phoneticPr fontId="26" type="noConversion"/>
  </si>
  <si>
    <t>左侧手动调角器总成（不含芯轴）</t>
    <phoneticPr fontId="26" type="noConversion"/>
  </si>
  <si>
    <t>SBS0010246</t>
    <phoneticPr fontId="26" type="noConversion"/>
  </si>
  <si>
    <t>6804520X2001A</t>
    <phoneticPr fontId="26" type="noConversion"/>
  </si>
  <si>
    <t>6804571X2001A</t>
    <phoneticPr fontId="26" type="noConversion"/>
  </si>
  <si>
    <t>EVC3-奥杰副驾驶员座椅总成EBOM清单</t>
    <phoneticPr fontId="26" type="noConversion"/>
  </si>
  <si>
    <r>
      <rPr>
        <b/>
        <sz val="14"/>
        <color theme="1" tint="4.9989318521683403E-2"/>
        <rFont val="宋体"/>
        <family val="3"/>
        <charset val="134"/>
      </rPr>
      <t>设计</t>
    </r>
    <r>
      <rPr>
        <b/>
        <sz val="14"/>
        <color theme="1" tint="4.9989318521683403E-2"/>
        <rFont val="Arial"/>
        <family val="2"/>
      </rPr>
      <t>:</t>
    </r>
  </si>
  <si>
    <r>
      <rPr>
        <b/>
        <sz val="14"/>
        <color theme="1" tint="4.9989318521683403E-2"/>
        <rFont val="宋体"/>
        <family val="3"/>
        <charset val="134"/>
      </rPr>
      <t>批准</t>
    </r>
    <r>
      <rPr>
        <b/>
        <sz val="14"/>
        <color theme="1" tint="4.9989318521683403E-2"/>
        <rFont val="Arial"/>
        <family val="2"/>
      </rPr>
      <t xml:space="preserve">: </t>
    </r>
  </si>
  <si>
    <r>
      <rPr>
        <sz val="11"/>
        <color theme="1" tint="4.9989318521683403E-2"/>
        <rFont val="宋体"/>
        <family val="3"/>
        <charset val="134"/>
      </rPr>
      <t>图纸版本</t>
    </r>
  </si>
  <si>
    <r>
      <rPr>
        <sz val="11"/>
        <color theme="1" tint="4.9989318521683403E-2"/>
        <rFont val="宋体"/>
        <family val="3"/>
        <charset val="134"/>
      </rPr>
      <t>沿用件</t>
    </r>
    <r>
      <rPr>
        <sz val="11"/>
        <color theme="1" tint="4.9989318521683403E-2"/>
        <rFont val="Arial"/>
        <family val="2"/>
      </rPr>
      <t xml:space="preserve">            Y/N</t>
    </r>
  </si>
  <si>
    <r>
      <rPr>
        <sz val="11"/>
        <color theme="1" tint="4.9989318521683403E-2"/>
        <rFont val="宋体"/>
        <family val="3"/>
        <charset val="134"/>
      </rPr>
      <t>零件类别</t>
    </r>
  </si>
  <si>
    <r>
      <t>涂装面积
（m</t>
    </r>
    <r>
      <rPr>
        <vertAlign val="superscript"/>
        <sz val="11"/>
        <color theme="1" tint="4.9989318521683403E-2"/>
        <rFont val="宋体"/>
        <family val="3"/>
        <charset val="134"/>
        <scheme val="minor"/>
      </rPr>
      <t>2</t>
    </r>
    <r>
      <rPr>
        <sz val="11"/>
        <color theme="1" tint="4.9989318521683403E-2"/>
        <rFont val="宋体"/>
        <family val="3"/>
        <charset val="134"/>
        <scheme val="minor"/>
      </rPr>
      <t>）</t>
    </r>
  </si>
  <si>
    <r>
      <rPr>
        <sz val="11"/>
        <color theme="1" tint="4.9989318521683403E-2"/>
        <rFont val="宋体"/>
        <family val="3"/>
        <charset val="134"/>
      </rPr>
      <t>备注</t>
    </r>
  </si>
  <si>
    <t>PUR 60kg/㎥</t>
  </si>
  <si>
    <t>60kg/㎥</t>
  </si>
  <si>
    <t>SLT0010193</t>
    <phoneticPr fontId="26" type="noConversion"/>
  </si>
  <si>
    <t>BFA0000096</t>
    <phoneticPr fontId="26" type="noConversion"/>
  </si>
  <si>
    <t>Q2724295十字槽盘头自攻螺钉</t>
    <phoneticPr fontId="26" type="noConversion"/>
  </si>
  <si>
    <t>X168100000003
SBS0010126</t>
    <phoneticPr fontId="26" type="noConversion"/>
  </si>
  <si>
    <t>X168100000004
SBS0010125</t>
    <phoneticPr fontId="26" type="noConversion"/>
  </si>
  <si>
    <t>SBS0010129</t>
    <phoneticPr fontId="26" type="noConversion"/>
  </si>
  <si>
    <t>驾驶员座椅总成</t>
    <phoneticPr fontId="26" type="noConversion"/>
  </si>
  <si>
    <t>副驾驶员座椅总成</t>
    <phoneticPr fontId="26" type="noConversion"/>
  </si>
  <si>
    <t>副驾驶员靠背骨架总成</t>
    <phoneticPr fontId="26" type="noConversion"/>
  </si>
  <si>
    <t>ST4.2*9.5</t>
    <phoneticPr fontId="26" type="noConversion"/>
  </si>
  <si>
    <t>SBS0010099</t>
    <phoneticPr fontId="26" type="noConversion"/>
  </si>
  <si>
    <t>SBS0010120</t>
    <phoneticPr fontId="26" type="noConversion"/>
  </si>
  <si>
    <t>SBS0010259</t>
    <phoneticPr fontId="26" type="noConversion"/>
  </si>
  <si>
    <t>SBS0010260</t>
    <phoneticPr fontId="26" type="noConversion"/>
  </si>
  <si>
    <t>SBS0010261</t>
    <phoneticPr fontId="26" type="noConversion"/>
  </si>
  <si>
    <t>SBS0010262</t>
    <phoneticPr fontId="26" type="noConversion"/>
  </si>
  <si>
    <t>副驾支腿遮蔽护板总成</t>
  </si>
  <si>
    <t>SBS0010250</t>
  </si>
  <si>
    <t>E型卡扣</t>
  </si>
  <si>
    <t>SBS0010248</t>
  </si>
  <si>
    <t>PP</t>
    <phoneticPr fontId="26" type="noConversion"/>
  </si>
  <si>
    <t>N/A</t>
    <phoneticPr fontId="26" type="noConversion"/>
  </si>
  <si>
    <t>主驾遮蔽护板总成</t>
  </si>
  <si>
    <t>SBS0010249</t>
  </si>
  <si>
    <t>主驾支腿遮蔽PP板</t>
  </si>
  <si>
    <t>主驾遮蔽护板表皮总成</t>
  </si>
  <si>
    <t>SBS0010255</t>
  </si>
  <si>
    <t>胎压钣金焊接总成</t>
  </si>
  <si>
    <t>SBS0010257</t>
  </si>
  <si>
    <t>胎压钣金总成</t>
  </si>
  <si>
    <t>SBS0010258</t>
  </si>
  <si>
    <t>SBS0010254</t>
    <phoneticPr fontId="26" type="noConversion"/>
  </si>
  <si>
    <t>副驾遮蔽PP板</t>
    <phoneticPr fontId="26" type="noConversion"/>
  </si>
  <si>
    <t>SBS0010256</t>
    <phoneticPr fontId="26" type="noConversion"/>
  </si>
  <si>
    <t>副驾护板表皮总成</t>
    <phoneticPr fontId="26" type="noConversion"/>
  </si>
  <si>
    <t>SBS0010253</t>
    <phoneticPr fontId="26" type="noConversion"/>
  </si>
  <si>
    <t>驾驶员座椅标识</t>
    <phoneticPr fontId="26" type="noConversion"/>
  </si>
  <si>
    <t>副驾驶员座椅标识</t>
    <phoneticPr fontId="26" type="noConversion"/>
  </si>
  <si>
    <t>SBS0010132</t>
    <phoneticPr fontId="26" type="noConversion"/>
  </si>
  <si>
    <t>驾驶员座垫泡沫总成</t>
    <phoneticPr fontId="26" type="noConversion"/>
  </si>
  <si>
    <t>驾驶员靠背泡沫总成</t>
    <phoneticPr fontId="26" type="noConversion"/>
  </si>
  <si>
    <t>SBS0010267</t>
    <phoneticPr fontId="26" type="noConversion"/>
  </si>
  <si>
    <t>SBS0010268</t>
    <phoneticPr fontId="26" type="noConversion"/>
  </si>
  <si>
    <t>焊接螺母M6</t>
    <phoneticPr fontId="26" type="noConversion"/>
  </si>
  <si>
    <t>Q370C06</t>
    <phoneticPr fontId="26" type="noConversion"/>
  </si>
  <si>
    <t>标准件</t>
    <phoneticPr fontId="26" type="noConversion"/>
  </si>
  <si>
    <t>SLT0001092</t>
    <phoneticPr fontId="26" type="noConversion"/>
  </si>
  <si>
    <t>SLT0001093</t>
  </si>
  <si>
    <t>SLT0000264</t>
    <phoneticPr fontId="26" type="noConversion"/>
  </si>
  <si>
    <t>钢丝2.5*220</t>
    <phoneticPr fontId="26" type="noConversion"/>
  </si>
  <si>
    <t>钢丝2.5*270</t>
    <phoneticPr fontId="26" type="noConversion"/>
  </si>
  <si>
    <t>钢丝2.5*320</t>
    <phoneticPr fontId="26" type="noConversion"/>
  </si>
  <si>
    <t>60 Φ2.5</t>
    <phoneticPr fontId="26" type="noConversion"/>
  </si>
  <si>
    <t>60 Φ2.5</t>
    <phoneticPr fontId="26" type="noConversion"/>
  </si>
  <si>
    <t>SBS0000740</t>
    <phoneticPr fontId="26" type="noConversion"/>
  </si>
  <si>
    <t>钢丝2.5*160</t>
    <phoneticPr fontId="26" type="noConversion"/>
  </si>
  <si>
    <t>SBS0001093</t>
    <phoneticPr fontId="26" type="noConversion"/>
  </si>
  <si>
    <t>60 φ2.5</t>
    <phoneticPr fontId="26" type="noConversion"/>
  </si>
  <si>
    <t>M8*20</t>
    <phoneticPr fontId="26" type="noConversion"/>
  </si>
  <si>
    <t>SBS0010139</t>
    <phoneticPr fontId="26" type="noConversion"/>
  </si>
  <si>
    <t>6803232X2001A</t>
    <phoneticPr fontId="26" type="noConversion"/>
  </si>
  <si>
    <t>SBS0010103</t>
    <phoneticPr fontId="26" type="noConversion"/>
  </si>
  <si>
    <t>主驾驶U型支腿(左)</t>
    <phoneticPr fontId="26" type="noConversion"/>
  </si>
  <si>
    <t>主驾驶U型支腿(右)</t>
    <phoneticPr fontId="26" type="noConversion"/>
  </si>
  <si>
    <t>SBS0010269</t>
    <phoneticPr fontId="26" type="noConversion"/>
  </si>
  <si>
    <t>副驾驶U型支腿(左)</t>
    <phoneticPr fontId="26" type="noConversion"/>
  </si>
  <si>
    <t>副驾驶U型支腿(右)</t>
    <phoneticPr fontId="26" type="noConversion"/>
  </si>
  <si>
    <t>SBS0010270</t>
    <phoneticPr fontId="26" type="noConversion"/>
  </si>
  <si>
    <t>主驾驶支腿上支撑管（右）</t>
    <phoneticPr fontId="26" type="noConversion"/>
  </si>
  <si>
    <t>SBS0010271</t>
    <phoneticPr fontId="26" type="noConversion"/>
  </si>
  <si>
    <t>SBS0010272</t>
    <phoneticPr fontId="26" type="noConversion"/>
  </si>
  <si>
    <t>副驾驶支腿上支撑管（左）</t>
    <phoneticPr fontId="26" type="noConversion"/>
  </si>
  <si>
    <t>Q235 40*20*2.5</t>
    <phoneticPr fontId="26" type="noConversion"/>
  </si>
  <si>
    <t>420*40*20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</si>
</sst>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00_);[Red]\(0.0000\)"/>
    <numFmt numFmtId="178" formatCode="0.000_);[Red]\(0.000\)"/>
    <numFmt numFmtId="179" formatCode="0.0_ "/>
  </numFmts>
  <fonts count="50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8"/>
      <name val="微软雅黑"/>
      <family val="2"/>
      <charset val="134"/>
    </font>
    <font>
      <sz val="18"/>
      <name val="微软雅黑"/>
      <family val="2"/>
      <charset val="134"/>
    </font>
    <font>
      <b/>
      <sz val="24"/>
      <name val="微软雅黑"/>
      <family val="2"/>
      <charset val="134"/>
    </font>
    <font>
      <sz val="15"/>
      <name val="微软雅黑"/>
      <family val="2"/>
      <charset val="134"/>
    </font>
    <font>
      <sz val="12"/>
      <name val="宋体"/>
      <family val="3"/>
      <charset val="134"/>
      <scheme val="minor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sz val="12"/>
      <name val="宋体"/>
      <family val="3"/>
      <charset val="134"/>
    </font>
    <font>
      <sz val="26"/>
      <color theme="1"/>
      <name val="微软雅黑"/>
      <family val="2"/>
      <charset val="134"/>
    </font>
    <font>
      <sz val="22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0"/>
      <name val="Arial"/>
      <family val="2"/>
    </font>
    <font>
      <sz val="12"/>
      <name val="新細明體"/>
      <charset val="136"/>
    </font>
    <font>
      <sz val="9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 tint="4.9989318521683403E-2"/>
      <name val="宋体"/>
      <family val="3"/>
      <charset val="134"/>
    </font>
    <font>
      <sz val="10"/>
      <color theme="1" tint="4.9989318521683403E-2"/>
      <name val="宋体"/>
      <family val="3"/>
      <charset val="134"/>
      <scheme val="minor"/>
    </font>
    <font>
      <sz val="10"/>
      <color theme="1" tint="4.9989318521683403E-2"/>
      <name val="宋体"/>
      <family val="3"/>
      <charset val="134"/>
      <scheme val="major"/>
    </font>
    <font>
      <sz val="10"/>
      <color theme="1" tint="4.9989318521683403E-2"/>
      <name val="微软雅黑"/>
      <family val="2"/>
      <charset val="134"/>
    </font>
    <font>
      <sz val="10"/>
      <color theme="1" tint="4.9989318521683403E-2"/>
      <name val="宋体"/>
      <family val="3"/>
      <charset val="134"/>
    </font>
    <font>
      <sz val="11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b/>
      <sz val="14"/>
      <color theme="1" tint="4.9989318521683403E-2"/>
      <name val="宋体"/>
      <family val="3"/>
      <charset val="134"/>
    </font>
    <font>
      <b/>
      <sz val="14"/>
      <color theme="1" tint="4.9989318521683403E-2"/>
      <name val="微软雅黑"/>
      <family val="2"/>
      <charset val="134"/>
    </font>
    <font>
      <b/>
      <sz val="20"/>
      <color theme="1" tint="4.9989318521683403E-2"/>
      <name val="微软雅黑"/>
      <family val="2"/>
      <charset val="134"/>
    </font>
    <font>
      <b/>
      <sz val="20"/>
      <color theme="1" tint="4.9989318521683403E-2"/>
      <name val="宋体"/>
      <family val="3"/>
      <charset val="134"/>
    </font>
    <font>
      <sz val="6"/>
      <color theme="1" tint="4.9989318521683403E-2"/>
      <name val="微软雅黑"/>
      <family val="2"/>
      <charset val="134"/>
    </font>
    <font>
      <b/>
      <sz val="10"/>
      <color theme="1" tint="4.9989318521683403E-2"/>
      <name val="微软雅黑"/>
      <family val="2"/>
      <charset val="134"/>
    </font>
    <font>
      <sz val="11"/>
      <color theme="1" tint="4.9989318521683403E-2"/>
      <name val="微软雅黑"/>
      <family val="2"/>
      <charset val="134"/>
    </font>
    <font>
      <sz val="11"/>
      <color theme="1" tint="4.9989318521683403E-2"/>
      <name val="宋体"/>
      <family val="3"/>
      <charset val="134"/>
      <scheme val="minor"/>
    </font>
    <font>
      <vertAlign val="superscript"/>
      <sz val="11"/>
      <color theme="1" tint="4.9989318521683403E-2"/>
      <name val="宋体"/>
      <family val="3"/>
      <charset val="134"/>
      <scheme val="minor"/>
    </font>
    <font>
      <sz val="10"/>
      <color theme="1" tint="4.9989318521683403E-2"/>
      <name val="Arial"/>
      <family val="2"/>
    </font>
    <font>
      <strike/>
      <sz val="11"/>
      <color theme="1" tint="4.9989318521683403E-2"/>
      <name val="Arial"/>
      <family val="2"/>
    </font>
    <font>
      <strike/>
      <sz val="10"/>
      <color theme="1" tint="4.9989318521683403E-2"/>
      <name val="宋体"/>
      <family val="3"/>
      <charset val="134"/>
      <scheme val="minor"/>
    </font>
    <font>
      <strike/>
      <sz val="10"/>
      <color theme="1" tint="4.9989318521683403E-2"/>
      <name val="宋体"/>
      <family val="3"/>
      <charset val="134"/>
      <scheme val="major"/>
    </font>
    <font>
      <sz val="10.5"/>
      <color rgb="FF000000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18" fillId="0" borderId="0"/>
    <xf numFmtId="0" fontId="24" fillId="0" borderId="4" applyNumberFormat="0" applyFill="0" applyBorder="0" applyAlignment="0" applyProtection="0">
      <alignment vertical="center"/>
    </xf>
    <xf numFmtId="0" fontId="23" fillId="0" borderId="0"/>
    <xf numFmtId="0" fontId="18" fillId="0" borderId="0"/>
    <xf numFmtId="0" fontId="18" fillId="0" borderId="0"/>
    <xf numFmtId="0" fontId="22" fillId="0" borderId="0" applyNumberFormat="0" applyFill="0" applyBorder="0" applyAlignment="0" applyProtection="0">
      <alignment vertical="center"/>
    </xf>
    <xf numFmtId="0" fontId="8" fillId="0" borderId="0"/>
    <xf numFmtId="0" fontId="18" fillId="0" borderId="0"/>
  </cellStyleXfs>
  <cellXfs count="302">
    <xf numFmtId="0" fontId="0" fillId="0" borderId="0" xfId="0">
      <alignment vertical="center"/>
    </xf>
    <xf numFmtId="0" fontId="9" fillId="0" borderId="0" xfId="3" applyFont="1" applyFill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/>
    </xf>
    <xf numFmtId="0" fontId="10" fillId="0" borderId="4" xfId="4" applyFont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0" xfId="3" applyFont="1" applyFill="1" applyBorder="1" applyAlignment="1">
      <alignment horizontal="center" vertical="center"/>
    </xf>
    <xf numFmtId="49" fontId="15" fillId="0" borderId="0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2" fillId="0" borderId="4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left" vertical="center"/>
    </xf>
    <xf numFmtId="0" fontId="10" fillId="0" borderId="4" xfId="3" applyFont="1" applyFill="1" applyBorder="1" applyAlignment="1">
      <alignment horizontal="left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horizontal="left" vertical="center"/>
    </xf>
    <xf numFmtId="0" fontId="10" fillId="0" borderId="4" xfId="3" applyFont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0" fontId="2" fillId="0" borderId="4" xfId="4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 wrapText="1"/>
    </xf>
    <xf numFmtId="0" fontId="9" fillId="0" borderId="0" xfId="3" applyFont="1" applyBorder="1" applyAlignment="1">
      <alignment vertical="center"/>
    </xf>
    <xf numFmtId="14" fontId="2" fillId="0" borderId="4" xfId="3" applyNumberFormat="1" applyFont="1" applyFill="1" applyBorder="1" applyAlignment="1">
      <alignment horizontal="center" vertical="center" shrinkToFit="1"/>
    </xf>
    <xf numFmtId="49" fontId="17" fillId="0" borderId="4" xfId="3" applyNumberFormat="1" applyFont="1" applyFill="1" applyBorder="1" applyAlignment="1">
      <alignment horizontal="center" vertical="center" shrinkToFit="1"/>
    </xf>
    <xf numFmtId="14" fontId="17" fillId="0" borderId="4" xfId="3" applyNumberFormat="1" applyFont="1" applyBorder="1" applyAlignment="1">
      <alignment horizontal="center" vertical="center" shrinkToFit="1"/>
    </xf>
    <xf numFmtId="0" fontId="3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10" fillId="7" borderId="4" xfId="3" applyFont="1" applyFill="1" applyBorder="1" applyAlignment="1">
      <alignment horizontal="center" vertical="center"/>
    </xf>
    <xf numFmtId="0" fontId="10" fillId="0" borderId="4" xfId="3" applyFont="1" applyBorder="1" applyAlignment="1">
      <alignment horizontal="left" vertical="center"/>
    </xf>
    <xf numFmtId="0" fontId="10" fillId="0" borderId="0" xfId="3" applyFont="1" applyFill="1" applyBorder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27" fillId="10" borderId="10" xfId="2" applyNumberFormat="1" applyFont="1" applyFill="1" applyBorder="1" applyAlignment="1" applyProtection="1">
      <alignment horizontal="center" vertical="center" wrapText="1"/>
      <protection locked="0"/>
    </xf>
    <xf numFmtId="0" fontId="28" fillId="10" borderId="4" xfId="8" applyFont="1" applyFill="1" applyBorder="1" applyAlignment="1" applyProtection="1">
      <alignment horizontal="center" vertical="center" wrapText="1"/>
      <protection locked="0"/>
    </xf>
    <xf numFmtId="0" fontId="29" fillId="10" borderId="4" xfId="0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horizontal="center" vertical="center"/>
    </xf>
    <xf numFmtId="0" fontId="28" fillId="10" borderId="4" xfId="8" applyNumberFormat="1" applyFont="1" applyFill="1" applyBorder="1" applyAlignment="1" applyProtection="1">
      <alignment horizontal="center" vertical="center" wrapText="1"/>
      <protection locked="0"/>
    </xf>
    <xf numFmtId="0" fontId="28" fillId="10" borderId="4" xfId="8" applyNumberFormat="1" applyFont="1" applyFill="1" applyBorder="1" applyAlignment="1" applyProtection="1">
      <alignment horizontal="left" vertical="center" wrapText="1"/>
      <protection locked="0"/>
    </xf>
    <xf numFmtId="176" fontId="30" fillId="10" borderId="4" xfId="0" applyNumberFormat="1" applyFont="1" applyFill="1" applyBorder="1" applyAlignment="1">
      <alignment horizontal="center" vertical="center" wrapText="1"/>
    </xf>
    <xf numFmtId="0" fontId="30" fillId="10" borderId="4" xfId="0" applyFont="1" applyFill="1" applyBorder="1" applyAlignment="1">
      <alignment horizontal="center" vertical="center" wrapText="1"/>
    </xf>
    <xf numFmtId="0" fontId="30" fillId="10" borderId="4" xfId="0" applyNumberFormat="1" applyFont="1" applyFill="1" applyBorder="1" applyAlignment="1">
      <alignment horizontal="left" vertical="center" wrapText="1"/>
    </xf>
    <xf numFmtId="0" fontId="28" fillId="10" borderId="4" xfId="0" applyFont="1" applyFill="1" applyBorder="1" applyAlignment="1">
      <alignment horizontal="center" vertical="center"/>
    </xf>
    <xf numFmtId="49" fontId="28" fillId="10" borderId="4" xfId="6" applyNumberFormat="1" applyFont="1" applyFill="1" applyBorder="1" applyAlignment="1">
      <alignment horizontal="center" vertical="center" wrapText="1"/>
    </xf>
    <xf numFmtId="49" fontId="31" fillId="10" borderId="4" xfId="8" applyNumberFormat="1" applyFont="1" applyFill="1" applyBorder="1" applyAlignment="1" applyProtection="1">
      <alignment horizontal="center" vertical="center" wrapText="1"/>
      <protection locked="0"/>
    </xf>
    <xf numFmtId="49" fontId="30" fillId="10" borderId="4" xfId="0" applyNumberFormat="1" applyFont="1" applyFill="1" applyBorder="1" applyAlignment="1">
      <alignment horizontal="center" vertical="center" wrapText="1"/>
    </xf>
    <xf numFmtId="49" fontId="28" fillId="10" borderId="4" xfId="0" applyNumberFormat="1" applyFont="1" applyFill="1" applyBorder="1" applyAlignment="1">
      <alignment horizontal="center" vertical="center" wrapText="1"/>
    </xf>
    <xf numFmtId="49" fontId="27" fillId="10" borderId="10" xfId="8" applyNumberFormat="1" applyFont="1" applyFill="1" applyBorder="1" applyAlignment="1" applyProtection="1">
      <alignment horizontal="center" vertical="center" wrapText="1"/>
      <protection locked="0"/>
    </xf>
    <xf numFmtId="49" fontId="28" fillId="10" borderId="4" xfId="2" applyNumberFormat="1" applyFont="1" applyFill="1" applyBorder="1" applyAlignment="1" applyProtection="1">
      <alignment horizontal="center" vertical="center" wrapText="1"/>
      <protection locked="0"/>
    </xf>
    <xf numFmtId="0" fontId="28" fillId="10" borderId="4" xfId="0" applyFont="1" applyFill="1" applyBorder="1" applyAlignment="1">
      <alignment horizontal="center" vertical="center" wrapText="1"/>
    </xf>
    <xf numFmtId="0" fontId="30" fillId="10" borderId="4" xfId="8" applyFont="1" applyFill="1" applyBorder="1" applyAlignment="1" applyProtection="1">
      <alignment horizontal="center" vertical="center" wrapText="1"/>
      <protection locked="0"/>
    </xf>
    <xf numFmtId="177" fontId="30" fillId="10" borderId="4" xfId="0" applyNumberFormat="1" applyFont="1" applyFill="1" applyBorder="1" applyAlignment="1">
      <alignment horizontal="center" vertical="center" wrapText="1"/>
    </xf>
    <xf numFmtId="0" fontId="31" fillId="10" borderId="10" xfId="8" applyNumberFormat="1" applyFont="1" applyFill="1" applyBorder="1" applyAlignment="1" applyProtection="1">
      <alignment horizontal="center" vertical="center" wrapText="1"/>
      <protection locked="0"/>
    </xf>
    <xf numFmtId="0" fontId="31" fillId="10" borderId="4" xfId="8" applyNumberFormat="1" applyFont="1" applyFill="1" applyBorder="1" applyAlignment="1" applyProtection="1">
      <alignment horizontal="center" vertical="center" wrapText="1"/>
      <protection locked="0"/>
    </xf>
    <xf numFmtId="178" fontId="28" fillId="10" borderId="4" xfId="2" applyNumberFormat="1" applyFont="1" applyFill="1" applyBorder="1" applyAlignment="1" applyProtection="1">
      <alignment horizontal="center" vertical="center" wrapText="1"/>
      <protection locked="0"/>
    </xf>
    <xf numFmtId="0" fontId="28" fillId="10" borderId="10" xfId="2" applyFont="1" applyFill="1" applyBorder="1" applyAlignment="1" applyProtection="1">
      <alignment horizontal="center" vertical="center" wrapText="1" shrinkToFit="1"/>
      <protection locked="0"/>
    </xf>
    <xf numFmtId="0" fontId="30" fillId="10" borderId="1" xfId="0" applyFont="1" applyFill="1" applyBorder="1" applyAlignment="1">
      <alignment horizontal="center" vertical="center" wrapText="1"/>
    </xf>
    <xf numFmtId="0" fontId="32" fillId="10" borderId="0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8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28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8" applyNumberFormat="1" applyFont="1" applyFill="1" applyBorder="1" applyAlignment="1" applyProtection="1">
      <alignment horizontal="left" vertical="center" wrapText="1"/>
      <protection locked="0"/>
    </xf>
    <xf numFmtId="176" fontId="30" fillId="0" borderId="4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center" vertical="center"/>
    </xf>
    <xf numFmtId="49" fontId="28" fillId="0" borderId="4" xfId="6" applyNumberFormat="1" applyFont="1" applyFill="1" applyBorder="1" applyAlignment="1">
      <alignment horizontal="center" vertical="center" wrapText="1"/>
    </xf>
    <xf numFmtId="49" fontId="31" fillId="0" borderId="4" xfId="8" applyNumberFormat="1" applyFont="1" applyFill="1" applyBorder="1" applyAlignment="1" applyProtection="1">
      <alignment horizontal="center" vertical="center" wrapText="1"/>
      <protection locked="0"/>
    </xf>
    <xf numFmtId="49" fontId="30" fillId="0" borderId="4" xfId="0" applyNumberFormat="1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 wrapText="1"/>
    </xf>
    <xf numFmtId="49" fontId="27" fillId="0" borderId="10" xfId="8" applyNumberFormat="1" applyFont="1" applyFill="1" applyBorder="1" applyAlignment="1" applyProtection="1">
      <alignment horizontal="center" vertical="center" wrapText="1"/>
      <protection locked="0"/>
    </xf>
    <xf numFmtId="49" fontId="2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>
      <alignment horizontal="center" vertical="center" wrapText="1"/>
    </xf>
    <xf numFmtId="0" fontId="30" fillId="0" borderId="4" xfId="8" applyFont="1" applyFill="1" applyBorder="1" applyAlignment="1" applyProtection="1">
      <alignment horizontal="center" vertical="center" wrapText="1"/>
      <protection locked="0"/>
    </xf>
    <xf numFmtId="177" fontId="30" fillId="0" borderId="4" xfId="0" applyNumberFormat="1" applyFont="1" applyFill="1" applyBorder="1" applyAlignment="1">
      <alignment horizontal="center" vertical="center" wrapText="1"/>
    </xf>
    <xf numFmtId="0" fontId="31" fillId="0" borderId="10" xfId="8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8" applyNumberFormat="1" applyFont="1" applyFill="1" applyBorder="1" applyAlignment="1" applyProtection="1">
      <alignment horizontal="center" vertical="center" wrapText="1"/>
      <protection locked="0"/>
    </xf>
    <xf numFmtId="178" fontId="2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2" applyFont="1" applyFill="1" applyBorder="1" applyAlignment="1" applyProtection="1">
      <alignment horizontal="center" vertical="center" wrapText="1" shrinkToFit="1"/>
      <protection locked="0"/>
    </xf>
    <xf numFmtId="0" fontId="30" fillId="0" borderId="1" xfId="0" applyFont="1" applyFill="1" applyBorder="1" applyAlignment="1">
      <alignment horizontal="center" vertical="center" wrapText="1"/>
    </xf>
    <xf numFmtId="0" fontId="27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Fill="1" applyBorder="1" applyAlignment="1">
      <alignment horizontal="left" vertical="center" wrapText="1"/>
    </xf>
    <xf numFmtId="0" fontId="3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2" applyFont="1" applyFill="1" applyBorder="1" applyAlignment="1" applyProtection="1">
      <alignment horizontal="center" vertical="center" wrapText="1"/>
      <protection locked="0"/>
    </xf>
    <xf numFmtId="0" fontId="32" fillId="2" borderId="0" xfId="2" applyFont="1" applyFill="1" applyBorder="1" applyAlignment="1" applyProtection="1">
      <alignment horizontal="center" vertical="center" wrapText="1"/>
      <protection locked="0"/>
    </xf>
    <xf numFmtId="0" fontId="27" fillId="0" borderId="4" xfId="8" applyFont="1" applyFill="1" applyBorder="1" applyAlignment="1" applyProtection="1">
      <alignment horizontal="center" vertical="center" wrapText="1"/>
      <protection locked="0"/>
    </xf>
    <xf numFmtId="177" fontId="30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9" xfId="8" applyFont="1" applyFill="1" applyBorder="1" applyAlignment="1" applyProtection="1">
      <alignment horizontal="center" vertical="center" wrapText="1"/>
      <protection locked="0"/>
    </xf>
    <xf numFmtId="0" fontId="39" fillId="0" borderId="5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9" xfId="8" applyFont="1" applyFill="1" applyBorder="1" applyAlignment="1" applyProtection="1">
      <alignment horizontal="center" vertical="center" wrapText="1"/>
      <protection locked="0"/>
    </xf>
    <xf numFmtId="0" fontId="32" fillId="2" borderId="0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0" xfId="8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8" applyNumberFormat="1" applyFont="1" applyFill="1" applyBorder="1" applyAlignment="1" applyProtection="1">
      <alignment horizontal="center" vertical="center" wrapText="1"/>
      <protection locked="0"/>
    </xf>
    <xf numFmtId="0" fontId="30" fillId="0" borderId="4" xfId="2" applyNumberFormat="1" applyFont="1" applyFill="1" applyBorder="1" applyAlignment="1" applyProtection="1">
      <alignment horizontal="left" vertical="center" wrapText="1"/>
      <protection locked="0"/>
    </xf>
    <xf numFmtId="0" fontId="27" fillId="0" borderId="10" xfId="8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2" applyFont="1" applyFill="1" applyBorder="1" applyAlignment="1" applyProtection="1">
      <alignment horizontal="center" vertical="center" wrapText="1"/>
      <protection locked="0"/>
    </xf>
    <xf numFmtId="49" fontId="31" fillId="0" borderId="4" xfId="2" applyNumberFormat="1" applyFont="1" applyFill="1" applyBorder="1" applyAlignment="1" applyProtection="1">
      <alignment horizontal="center" vertical="center" wrapText="1"/>
      <protection locked="0"/>
    </xf>
    <xf numFmtId="49" fontId="31" fillId="0" borderId="10" xfId="2" applyNumberFormat="1" applyFont="1" applyFill="1" applyBorder="1" applyAlignment="1" applyProtection="1">
      <alignment horizontal="center" vertical="center" wrapText="1"/>
      <protection locked="0"/>
    </xf>
    <xf numFmtId="177" fontId="30" fillId="0" borderId="10" xfId="8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Fill="1" applyBorder="1" applyAlignment="1">
      <alignment horizontal="center" vertical="center" wrapText="1"/>
    </xf>
    <xf numFmtId="0" fontId="43" fillId="0" borderId="10" xfId="8" applyFont="1" applyFill="1" applyBorder="1" applyAlignment="1" applyProtection="1">
      <alignment horizontal="center" vertical="center" wrapText="1"/>
      <protection locked="0"/>
    </xf>
    <xf numFmtId="0" fontId="31" fillId="0" borderId="10" xfId="8" applyFont="1" applyFill="1" applyBorder="1" applyAlignment="1" applyProtection="1">
      <alignment horizontal="center" vertical="center" wrapText="1"/>
      <protection locked="0"/>
    </xf>
    <xf numFmtId="0" fontId="32" fillId="3" borderId="0" xfId="8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0" applyNumberFormat="1" applyFont="1" applyFill="1" applyBorder="1" applyAlignment="1">
      <alignment horizontal="center" vertical="center" wrapText="1"/>
    </xf>
    <xf numFmtId="0" fontId="30" fillId="0" borderId="10" xfId="2" applyFont="1" applyFill="1" applyBorder="1" applyAlignment="1" applyProtection="1">
      <alignment horizontal="left" vertical="center" wrapText="1" shrinkToFit="1"/>
      <protection locked="0"/>
    </xf>
    <xf numFmtId="0" fontId="30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2" applyNumberFormat="1" applyFont="1" applyFill="1" applyBorder="1" applyAlignment="1" applyProtection="1">
      <alignment horizontal="center" vertical="center" wrapText="1"/>
      <protection locked="0"/>
    </xf>
    <xf numFmtId="177" fontId="30" fillId="0" borderId="4" xfId="0" applyNumberFormat="1" applyFont="1" applyFill="1" applyBorder="1" applyAlignment="1">
      <alignment horizontal="center" vertical="center"/>
    </xf>
    <xf numFmtId="0" fontId="28" fillId="0" borderId="4" xfId="2" applyNumberFormat="1" applyFont="1" applyFill="1" applyBorder="1" applyAlignment="1" applyProtection="1">
      <alignment horizontal="left" vertical="center" wrapText="1"/>
      <protection locked="0"/>
    </xf>
    <xf numFmtId="0" fontId="28" fillId="0" borderId="4" xfId="5" applyNumberFormat="1" applyFont="1" applyFill="1" applyBorder="1" applyAlignment="1">
      <alignment horizontal="center" vertical="center" wrapText="1"/>
    </xf>
    <xf numFmtId="49" fontId="28" fillId="0" borderId="4" xfId="8" applyNumberFormat="1" applyFont="1" applyFill="1" applyBorder="1" applyAlignment="1" applyProtection="1">
      <alignment horizontal="center" vertical="center" wrapText="1"/>
      <protection locked="0"/>
    </xf>
    <xf numFmtId="49" fontId="30" fillId="0" borderId="4" xfId="0" applyNumberFormat="1" applyFont="1" applyFill="1" applyBorder="1" applyAlignment="1">
      <alignment horizontal="left" vertical="center" wrapText="1"/>
    </xf>
    <xf numFmtId="0" fontId="41" fillId="0" borderId="0" xfId="0" applyFont="1">
      <alignment vertical="center"/>
    </xf>
    <xf numFmtId="0" fontId="29" fillId="0" borderId="4" xfId="0" applyFont="1" applyFill="1" applyBorder="1">
      <alignment vertical="center"/>
    </xf>
    <xf numFmtId="49" fontId="30" fillId="0" borderId="10" xfId="0" applyNumberFormat="1" applyFont="1" applyFill="1" applyBorder="1" applyAlignment="1">
      <alignment horizontal="center" vertical="center" wrapText="1"/>
    </xf>
    <xf numFmtId="176" fontId="30" fillId="0" borderId="10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0" xfId="8" applyFont="1" applyFill="1" applyBorder="1" applyAlignment="1" applyProtection="1">
      <alignment horizontal="center" vertical="center" wrapText="1"/>
      <protection locked="0"/>
    </xf>
    <xf numFmtId="49" fontId="28" fillId="0" borderId="10" xfId="6" applyNumberFormat="1" applyFont="1" applyFill="1" applyBorder="1" applyAlignment="1">
      <alignment horizontal="center" vertical="center" wrapText="1"/>
    </xf>
    <xf numFmtId="49" fontId="27" fillId="0" borderId="4" xfId="8" applyNumberFormat="1" applyFont="1" applyFill="1" applyBorder="1" applyAlignment="1" applyProtection="1">
      <alignment horizontal="center" vertical="center" wrapText="1"/>
      <protection locked="0"/>
    </xf>
    <xf numFmtId="49" fontId="28" fillId="0" borderId="10" xfId="0" applyNumberFormat="1" applyFont="1" applyFill="1" applyBorder="1" applyAlignment="1">
      <alignment horizontal="center" vertical="center" wrapText="1"/>
    </xf>
    <xf numFmtId="0" fontId="30" fillId="0" borderId="10" xfId="2" applyNumberFormat="1" applyFont="1" applyFill="1" applyBorder="1" applyAlignment="1" applyProtection="1">
      <alignment horizontal="center" vertical="center" wrapText="1"/>
      <protection locked="0"/>
    </xf>
    <xf numFmtId="177" fontId="30" fillId="0" borderId="10" xfId="0" applyNumberFormat="1" applyFont="1" applyFill="1" applyBorder="1" applyAlignment="1">
      <alignment horizontal="center" vertical="center" wrapText="1"/>
    </xf>
    <xf numFmtId="178" fontId="28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Alignment="1">
      <alignment horizontal="center" vertical="center" wrapText="1"/>
    </xf>
    <xf numFmtId="0" fontId="32" fillId="4" borderId="0" xfId="8" applyNumberFormat="1" applyFont="1" applyFill="1" applyBorder="1" applyAlignment="1" applyProtection="1">
      <alignment horizontal="center" vertical="center" wrapText="1"/>
      <protection locked="0"/>
    </xf>
    <xf numFmtId="0" fontId="32" fillId="4" borderId="0" xfId="8" applyNumberFormat="1" applyFont="1" applyFill="1" applyAlignment="1" applyProtection="1">
      <alignment horizontal="center" vertical="center" wrapText="1"/>
      <protection locked="0"/>
    </xf>
    <xf numFmtId="0" fontId="28" fillId="0" borderId="4" xfId="2" applyFont="1" applyFill="1" applyBorder="1" applyAlignment="1" applyProtection="1">
      <alignment horizontal="center" vertical="center" wrapText="1" shrinkToFit="1"/>
      <protection locked="0"/>
    </xf>
    <xf numFmtId="0" fontId="30" fillId="0" borderId="4" xfId="0" applyFont="1" applyFill="1" applyBorder="1" applyAlignment="1">
      <alignment horizontal="center" vertical="center"/>
    </xf>
    <xf numFmtId="0" fontId="44" fillId="5" borderId="0" xfId="8" applyNumberFormat="1" applyFont="1" applyFill="1" applyBorder="1" applyAlignment="1" applyProtection="1">
      <alignment horizontal="center" vertical="center" wrapText="1"/>
      <protection locked="0"/>
    </xf>
    <xf numFmtId="0" fontId="45" fillId="0" borderId="4" xfId="8" applyFont="1" applyFill="1" applyBorder="1" applyAlignment="1" applyProtection="1">
      <alignment horizontal="center" vertical="center" wrapText="1"/>
      <protection locked="0"/>
    </xf>
    <xf numFmtId="0" fontId="46" fillId="0" borderId="4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/>
    </xf>
    <xf numFmtId="0" fontId="45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45" fillId="0" borderId="4" xfId="8" applyNumberFormat="1" applyFont="1" applyFill="1" applyBorder="1" applyAlignment="1" applyProtection="1">
      <alignment horizontal="left" vertical="center" wrapText="1"/>
      <protection locked="0"/>
    </xf>
    <xf numFmtId="49" fontId="45" fillId="0" borderId="4" xfId="6" applyNumberFormat="1" applyFont="1" applyFill="1" applyBorder="1" applyAlignment="1">
      <alignment horizontal="center" vertical="center" wrapText="1"/>
    </xf>
    <xf numFmtId="0" fontId="31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2" fillId="6" borderId="0" xfId="8" applyNumberFormat="1" applyFont="1" applyFill="1" applyBorder="1" applyAlignment="1" applyProtection="1">
      <alignment horizontal="center" vertical="center" wrapText="1"/>
      <protection locked="0"/>
    </xf>
    <xf numFmtId="0" fontId="32" fillId="5" borderId="0" xfId="8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>
      <alignment vertical="center" wrapText="1"/>
    </xf>
    <xf numFmtId="0" fontId="30" fillId="0" borderId="4" xfId="2" applyFont="1" applyFill="1" applyBorder="1" applyAlignment="1" applyProtection="1">
      <alignment horizontal="left" vertical="center" wrapText="1" shrinkToFit="1"/>
      <protection locked="0"/>
    </xf>
    <xf numFmtId="0" fontId="30" fillId="0" borderId="4" xfId="8" applyNumberFormat="1" applyFont="1" applyFill="1" applyBorder="1" applyAlignment="1" applyProtection="1">
      <alignment horizontal="center" vertical="center" wrapText="1"/>
      <protection locked="0"/>
    </xf>
    <xf numFmtId="179" fontId="28" fillId="0" borderId="4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2" fillId="7" borderId="0" xfId="8" applyNumberFormat="1" applyFont="1" applyFill="1" applyAlignment="1" applyProtection="1">
      <alignment horizontal="center" vertical="center" wrapText="1"/>
      <protection locked="0"/>
    </xf>
    <xf numFmtId="0" fontId="30" fillId="0" borderId="4" xfId="0" applyNumberFormat="1" applyFont="1" applyFill="1" applyBorder="1" applyAlignment="1">
      <alignment horizontal="center" vertical="center" wrapText="1"/>
    </xf>
    <xf numFmtId="0" fontId="32" fillId="7" borderId="0" xfId="8" applyNumberFormat="1" applyFont="1" applyFill="1" applyBorder="1" applyAlignment="1" applyProtection="1">
      <alignment horizontal="center" vertical="center" wrapText="1"/>
      <protection locked="0"/>
    </xf>
    <xf numFmtId="0" fontId="30" fillId="0" borderId="4" xfId="2" applyFont="1" applyFill="1" applyBorder="1" applyAlignment="1" applyProtection="1">
      <alignment horizontal="left" vertical="center" wrapText="1"/>
      <protection locked="0"/>
    </xf>
    <xf numFmtId="0" fontId="28" fillId="0" borderId="9" xfId="8" applyFont="1" applyFill="1" applyBorder="1" applyAlignment="1" applyProtection="1">
      <alignment horizontal="center" vertical="center" wrapText="1"/>
      <protection locked="0"/>
    </xf>
    <xf numFmtId="0" fontId="40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8" applyNumberFormat="1" applyFont="1" applyFill="1" applyBorder="1" applyAlignment="1" applyProtection="1">
      <alignment horizontal="left" vertical="center" wrapText="1"/>
      <protection locked="0"/>
    </xf>
    <xf numFmtId="177" fontId="40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8" applyFont="1" applyFill="1" applyBorder="1" applyAlignment="1" applyProtection="1">
      <alignment horizontal="center" vertical="center" wrapText="1"/>
      <protection locked="0"/>
    </xf>
    <xf numFmtId="49" fontId="3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8" applyNumberFormat="1" applyFont="1" applyFill="1" applyBorder="1" applyAlignment="1" applyProtection="1">
      <alignment horizontal="center" vertical="center" wrapText="1"/>
      <protection locked="0"/>
    </xf>
    <xf numFmtId="0" fontId="40" fillId="3" borderId="0" xfId="8" applyNumberFormat="1" applyFont="1" applyFill="1" applyBorder="1" applyAlignment="1" applyProtection="1">
      <alignment horizontal="center" vertical="center" wrapText="1"/>
      <protection locked="0"/>
    </xf>
    <xf numFmtId="0" fontId="30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>
      <alignment vertical="center"/>
    </xf>
    <xf numFmtId="0" fontId="32" fillId="0" borderId="0" xfId="8" applyNumberFormat="1" applyFont="1" applyFill="1" applyAlignment="1" applyProtection="1">
      <alignment horizontal="center" vertical="center" wrapText="1"/>
      <protection locked="0"/>
    </xf>
    <xf numFmtId="0" fontId="44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29" fillId="10" borderId="4" xfId="0" applyFont="1" applyFill="1" applyBorder="1">
      <alignment vertical="center"/>
    </xf>
    <xf numFmtId="0" fontId="28" fillId="10" borderId="4" xfId="5" applyNumberFormat="1" applyFont="1" applyFill="1" applyBorder="1" applyAlignment="1">
      <alignment horizontal="center" vertical="center" wrapText="1"/>
    </xf>
    <xf numFmtId="0" fontId="31" fillId="10" borderId="4" xfId="2" applyFont="1" applyFill="1" applyBorder="1" applyAlignment="1" applyProtection="1">
      <alignment horizontal="center" vertical="center" wrapText="1"/>
      <protection locked="0"/>
    </xf>
    <xf numFmtId="49" fontId="27" fillId="10" borderId="4" xfId="8" applyNumberFormat="1" applyFont="1" applyFill="1" applyBorder="1" applyAlignment="1" applyProtection="1">
      <alignment horizontal="center" vertical="center" wrapText="1"/>
      <protection locked="0"/>
    </xf>
    <xf numFmtId="0" fontId="28" fillId="10" borderId="4" xfId="2" applyFont="1" applyFill="1" applyBorder="1" applyAlignment="1" applyProtection="1">
      <alignment horizontal="center" vertical="center" wrapText="1" shrinkToFit="1"/>
      <protection locked="0"/>
    </xf>
    <xf numFmtId="0" fontId="32" fillId="10" borderId="0" xfId="8" applyNumberFormat="1" applyFont="1" applyFill="1" applyAlignment="1" applyProtection="1">
      <alignment horizontal="center" vertical="center" wrapText="1"/>
      <protection locked="0"/>
    </xf>
    <xf numFmtId="0" fontId="29" fillId="10" borderId="4" xfId="0" applyFont="1" applyFill="1" applyBorder="1" applyAlignment="1">
      <alignment vertical="center" wrapText="1"/>
    </xf>
    <xf numFmtId="0" fontId="30" fillId="10" borderId="4" xfId="2" applyFont="1" applyFill="1" applyBorder="1" applyAlignment="1" applyProtection="1">
      <alignment horizontal="left" vertical="center" wrapText="1" shrinkToFit="1"/>
      <protection locked="0"/>
    </xf>
    <xf numFmtId="49" fontId="28" fillId="10" borderId="4" xfId="8" applyNumberFormat="1" applyFont="1" applyFill="1" applyBorder="1" applyAlignment="1" applyProtection="1">
      <alignment horizontal="center" vertical="center" wrapText="1"/>
      <protection locked="0"/>
    </xf>
    <xf numFmtId="0" fontId="30" fillId="10" borderId="4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5" applyNumberFormat="1" applyFont="1" applyFill="1" applyBorder="1" applyAlignment="1">
      <alignment horizontal="center" vertical="center" wrapText="1"/>
    </xf>
    <xf numFmtId="0" fontId="28" fillId="0" borderId="9" xfId="8" applyNumberFormat="1" applyFont="1" applyFill="1" applyBorder="1" applyAlignment="1" applyProtection="1">
      <alignment horizontal="center" vertical="center" wrapText="1"/>
      <protection locked="0"/>
    </xf>
    <xf numFmtId="49" fontId="30" fillId="0" borderId="9" xfId="0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9" xfId="2" applyFont="1" applyFill="1" applyBorder="1" applyAlignment="1" applyProtection="1">
      <alignment horizontal="left" vertical="center" wrapText="1" shrinkToFit="1"/>
      <protection locked="0"/>
    </xf>
    <xf numFmtId="0" fontId="47" fillId="10" borderId="4" xfId="0" applyFont="1" applyFill="1" applyBorder="1" applyAlignment="1">
      <alignment horizontal="center" vertical="center" wrapText="1"/>
    </xf>
    <xf numFmtId="0" fontId="48" fillId="10" borderId="4" xfId="0" applyFont="1" applyFill="1" applyBorder="1" applyAlignment="1">
      <alignment horizontal="center" vertical="center" wrapText="1"/>
    </xf>
    <xf numFmtId="49" fontId="30" fillId="10" borderId="4" xfId="0" applyNumberFormat="1" applyFont="1" applyFill="1" applyBorder="1" applyAlignment="1">
      <alignment horizontal="left" vertical="center" wrapText="1"/>
    </xf>
    <xf numFmtId="0" fontId="28" fillId="10" borderId="9" xfId="8" applyFont="1" applyFill="1" applyBorder="1" applyAlignment="1" applyProtection="1">
      <alignment horizontal="center" vertical="center" wrapText="1"/>
      <protection locked="0"/>
    </xf>
    <xf numFmtId="0" fontId="49" fillId="10" borderId="4" xfId="0" applyFont="1" applyFill="1" applyBorder="1" applyAlignment="1">
      <alignment horizontal="center" vertical="center" wrapText="1"/>
    </xf>
    <xf numFmtId="0" fontId="28" fillId="10" borderId="3" xfId="5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/>
    </xf>
    <xf numFmtId="0" fontId="4" fillId="9" borderId="4" xfId="3" applyFont="1" applyFill="1" applyBorder="1" applyAlignment="1">
      <alignment horizontal="center" vertical="center" wrapText="1"/>
    </xf>
    <xf numFmtId="0" fontId="12" fillId="9" borderId="4" xfId="3" applyFont="1" applyFill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4" xfId="4" applyFont="1" applyBorder="1" applyAlignment="1">
      <alignment horizontal="left" vertical="center" wrapText="1"/>
    </xf>
    <xf numFmtId="0" fontId="10" fillId="0" borderId="4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left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33" fillId="0" borderId="1" xfId="8" applyFont="1" applyFill="1" applyBorder="1" applyAlignment="1" applyProtection="1">
      <alignment horizontal="left" vertical="center"/>
      <protection locked="0"/>
    </xf>
    <xf numFmtId="0" fontId="33" fillId="0" borderId="2" xfId="8" applyFont="1" applyFill="1" applyBorder="1" applyAlignment="1" applyProtection="1">
      <alignment horizontal="left" vertical="center"/>
      <protection locked="0"/>
    </xf>
    <xf numFmtId="0" fontId="33" fillId="0" borderId="3" xfId="8" applyFont="1" applyFill="1" applyBorder="1" applyAlignment="1" applyProtection="1">
      <alignment horizontal="left" vertical="center"/>
      <protection locked="0"/>
    </xf>
    <xf numFmtId="0" fontId="34" fillId="0" borderId="1" xfId="8" applyFont="1" applyFill="1" applyBorder="1" applyAlignment="1" applyProtection="1">
      <alignment horizontal="left" vertical="center"/>
      <protection locked="0"/>
    </xf>
    <xf numFmtId="0" fontId="34" fillId="0" borderId="2" xfId="8" applyFont="1" applyFill="1" applyBorder="1" applyAlignment="1" applyProtection="1">
      <alignment horizontal="left" vertical="center"/>
      <protection locked="0"/>
    </xf>
    <xf numFmtId="0" fontId="34" fillId="0" borderId="3" xfId="8" applyFont="1" applyFill="1" applyBorder="1" applyAlignment="1" applyProtection="1">
      <alignment horizontal="left" vertical="center"/>
      <protection locked="0"/>
    </xf>
    <xf numFmtId="0" fontId="35" fillId="0" borderId="4" xfId="8" applyFont="1" applyFill="1" applyBorder="1" applyAlignment="1" applyProtection="1">
      <alignment horizontal="left" vertical="center" wrapText="1"/>
      <protection locked="0"/>
    </xf>
    <xf numFmtId="0" fontId="34" fillId="0" borderId="4" xfId="8" applyFont="1" applyFill="1" applyBorder="1" applyAlignment="1" applyProtection="1">
      <alignment horizontal="left" vertical="center"/>
      <protection locked="0"/>
    </xf>
    <xf numFmtId="0" fontId="35" fillId="0" borderId="4" xfId="8" applyFont="1" applyFill="1" applyBorder="1" applyAlignment="1" applyProtection="1">
      <alignment horizontal="left" vertical="center"/>
      <protection locked="0"/>
    </xf>
    <xf numFmtId="0" fontId="33" fillId="0" borderId="4" xfId="8" applyFont="1" applyFill="1" applyBorder="1" applyAlignment="1" applyProtection="1">
      <alignment horizontal="left" vertical="center" wrapText="1"/>
      <protection locked="0"/>
    </xf>
    <xf numFmtId="0" fontId="34" fillId="0" borderId="4" xfId="8" applyFont="1" applyFill="1" applyBorder="1" applyAlignment="1" applyProtection="1">
      <alignment horizontal="left" vertical="center" wrapText="1"/>
      <protection locked="0"/>
    </xf>
    <xf numFmtId="0" fontId="27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2" applyNumberFormat="1" applyFont="1" applyFill="1" applyBorder="1" applyAlignment="1" applyProtection="1">
      <alignment horizontal="center" vertical="center" wrapText="1"/>
      <protection locked="0"/>
    </xf>
    <xf numFmtId="49" fontId="40" fillId="0" borderId="9" xfId="8" applyNumberFormat="1" applyFont="1" applyFill="1" applyBorder="1" applyAlignment="1" applyProtection="1">
      <alignment horizontal="center" vertical="center" wrapText="1"/>
      <protection locked="0"/>
    </xf>
    <xf numFmtId="49" fontId="40" fillId="0" borderId="10" xfId="8" applyNumberFormat="1" applyFont="1" applyFill="1" applyBorder="1" applyAlignment="1" applyProtection="1">
      <alignment horizontal="center" vertical="center" wrapText="1"/>
      <protection locked="0"/>
    </xf>
    <xf numFmtId="0" fontId="40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40" fillId="0" borderId="10" xfId="8" applyNumberFormat="1" applyFont="1" applyFill="1" applyBorder="1" applyAlignment="1" applyProtection="1">
      <alignment horizontal="center" vertical="center" wrapText="1"/>
      <protection locked="0"/>
    </xf>
    <xf numFmtId="49" fontId="32" fillId="0" borderId="9" xfId="8" applyNumberFormat="1" applyFont="1" applyFill="1" applyBorder="1" applyAlignment="1" applyProtection="1">
      <alignment horizontal="center" vertical="center" wrapText="1"/>
      <protection locked="0"/>
    </xf>
    <xf numFmtId="49" fontId="32" fillId="0" borderId="10" xfId="8" applyNumberFormat="1" applyFont="1" applyFill="1" applyBorder="1" applyAlignment="1" applyProtection="1">
      <alignment horizontal="center" vertical="center" wrapText="1"/>
      <protection locked="0"/>
    </xf>
    <xf numFmtId="49" fontId="27" fillId="0" borderId="9" xfId="8" applyNumberFormat="1" applyFont="1" applyFill="1" applyBorder="1" applyAlignment="1" applyProtection="1">
      <alignment horizontal="center" vertical="center" wrapText="1"/>
      <protection locked="0"/>
    </xf>
    <xf numFmtId="49" fontId="27" fillId="0" borderId="10" xfId="8" applyNumberFormat="1" applyFont="1" applyFill="1" applyBorder="1" applyAlignment="1" applyProtection="1">
      <alignment horizontal="center" vertical="center" wrapText="1"/>
      <protection locked="0"/>
    </xf>
    <xf numFmtId="49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49" fontId="32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8" applyNumberFormat="1" applyFont="1" applyFill="1" applyBorder="1" applyAlignment="1" applyProtection="1">
      <alignment horizontal="center" vertical="center" wrapText="1"/>
      <protection locked="0"/>
    </xf>
    <xf numFmtId="0" fontId="27" fillId="0" borderId="9" xfId="8" applyFont="1" applyFill="1" applyBorder="1" applyAlignment="1" applyProtection="1">
      <alignment horizontal="center" vertical="center" wrapText="1"/>
      <protection locked="0"/>
    </xf>
    <xf numFmtId="0" fontId="27" fillId="0" borderId="10" xfId="8" applyFont="1" applyFill="1" applyBorder="1" applyAlignment="1" applyProtection="1">
      <alignment horizontal="center" vertical="center" wrapText="1"/>
      <protection locked="0"/>
    </xf>
    <xf numFmtId="0" fontId="32" fillId="0" borderId="9" xfId="2" applyFont="1" applyFill="1" applyBorder="1" applyAlignment="1" applyProtection="1">
      <alignment horizontal="center" vertical="center" wrapText="1" shrinkToFit="1"/>
      <protection locked="0"/>
    </xf>
    <xf numFmtId="0" fontId="32" fillId="0" borderId="10" xfId="2" applyFont="1" applyFill="1" applyBorder="1" applyAlignment="1" applyProtection="1">
      <alignment horizontal="center" vertical="center" wrapText="1" shrinkToFit="1"/>
      <protection locked="0"/>
    </xf>
    <xf numFmtId="0" fontId="40" fillId="0" borderId="5" xfId="8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36" fillId="0" borderId="5" xfId="8" applyNumberFormat="1" applyFont="1" applyFill="1" applyBorder="1" applyAlignment="1" applyProtection="1">
      <alignment horizontal="center" vertical="center" wrapText="1"/>
      <protection locked="0"/>
    </xf>
    <xf numFmtId="0" fontId="37" fillId="0" borderId="6" xfId="8" applyNumberFormat="1" applyFont="1" applyFill="1" applyBorder="1" applyAlignment="1" applyProtection="1">
      <alignment horizontal="center" vertical="center" wrapText="1"/>
      <protection locked="0"/>
    </xf>
    <xf numFmtId="0" fontId="36" fillId="0" borderId="6" xfId="8" applyNumberFormat="1" applyFont="1" applyFill="1" applyBorder="1" applyAlignment="1" applyProtection="1">
      <alignment horizontal="center" vertical="center" wrapText="1"/>
      <protection locked="0"/>
    </xf>
    <xf numFmtId="0" fontId="37" fillId="0" borderId="12" xfId="8" applyNumberFormat="1" applyFont="1" applyFill="1" applyBorder="1" applyAlignment="1" applyProtection="1">
      <alignment horizontal="center" vertical="center" wrapText="1"/>
      <protection locked="0"/>
    </xf>
    <xf numFmtId="0" fontId="36" fillId="0" borderId="11" xfId="8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7" fillId="0" borderId="14" xfId="8" applyNumberFormat="1" applyFont="1" applyFill="1" applyBorder="1" applyAlignment="1" applyProtection="1">
      <alignment horizontal="center" vertical="center" wrapText="1"/>
      <protection locked="0"/>
    </xf>
    <xf numFmtId="0" fontId="36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37" fillId="0" borderId="8" xfId="8" applyNumberFormat="1" applyFont="1" applyFill="1" applyBorder="1" applyAlignment="1" applyProtection="1">
      <alignment horizontal="center" vertical="center" wrapText="1"/>
      <protection locked="0"/>
    </xf>
    <xf numFmtId="0" fontId="36" fillId="0" borderId="8" xfId="8" applyNumberFormat="1" applyFont="1" applyFill="1" applyBorder="1" applyAlignment="1" applyProtection="1">
      <alignment horizontal="center" vertical="center" wrapText="1"/>
      <protection locked="0"/>
    </xf>
    <xf numFmtId="0" fontId="37" fillId="0" borderId="13" xfId="8" applyNumberFormat="1" applyFont="1" applyFill="1" applyBorder="1" applyAlignment="1" applyProtection="1">
      <alignment horizontal="center" vertical="center" wrapText="1"/>
      <protection locked="0"/>
    </xf>
    <xf numFmtId="0" fontId="34" fillId="0" borderId="5" xfId="8" applyFont="1" applyFill="1" applyBorder="1" applyAlignment="1" applyProtection="1">
      <alignment horizontal="left" vertical="top" wrapText="1"/>
      <protection locked="0"/>
    </xf>
    <xf numFmtId="0" fontId="34" fillId="0" borderId="6" xfId="8" applyFont="1" applyFill="1" applyBorder="1" applyAlignment="1" applyProtection="1">
      <alignment horizontal="left" vertical="top" wrapText="1"/>
      <protection locked="0"/>
    </xf>
    <xf numFmtId="0" fontId="35" fillId="0" borderId="6" xfId="8" applyFont="1" applyFill="1" applyBorder="1" applyAlignment="1" applyProtection="1">
      <alignment horizontal="left" vertical="top" wrapText="1"/>
      <protection locked="0"/>
    </xf>
    <xf numFmtId="0" fontId="35" fillId="0" borderId="12" xfId="8" applyFont="1" applyFill="1" applyBorder="1" applyAlignment="1" applyProtection="1">
      <alignment horizontal="left" vertical="top" wrapText="1"/>
      <protection locked="0"/>
    </xf>
    <xf numFmtId="0" fontId="34" fillId="0" borderId="7" xfId="8" applyFont="1" applyFill="1" applyBorder="1" applyAlignment="1" applyProtection="1">
      <alignment horizontal="left" vertical="top" wrapText="1"/>
      <protection locked="0"/>
    </xf>
    <xf numFmtId="0" fontId="34" fillId="0" borderId="8" xfId="8" applyFont="1" applyFill="1" applyBorder="1" applyAlignment="1" applyProtection="1">
      <alignment horizontal="left" vertical="top" wrapText="1"/>
      <protection locked="0"/>
    </xf>
    <xf numFmtId="0" fontId="35" fillId="0" borderId="8" xfId="8" applyFont="1" applyFill="1" applyBorder="1" applyAlignment="1" applyProtection="1">
      <alignment horizontal="left" vertical="top" wrapText="1"/>
      <protection locked="0"/>
    </xf>
    <xf numFmtId="0" fontId="35" fillId="0" borderId="13" xfId="8" applyFont="1" applyFill="1" applyBorder="1" applyAlignment="1" applyProtection="1">
      <alignment horizontal="left" vertical="top" wrapText="1"/>
      <protection locked="0"/>
    </xf>
    <xf numFmtId="0" fontId="41" fillId="0" borderId="9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32" fillId="0" borderId="10" xfId="8" applyFont="1" applyFill="1" applyBorder="1" applyAlignment="1" applyProtection="1">
      <alignment horizontal="center" vertical="center" wrapText="1"/>
      <protection locked="0"/>
    </xf>
    <xf numFmtId="49" fontId="27" fillId="0" borderId="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0" xfId="2" applyNumberFormat="1" applyFont="1" applyFill="1" applyBorder="1" applyAlignment="1" applyProtection="1">
      <alignment horizontal="center" vertical="center" wrapText="1"/>
      <protection locked="0"/>
    </xf>
    <xf numFmtId="177" fontId="40" fillId="0" borderId="9" xfId="8" applyNumberFormat="1" applyFont="1" applyFill="1" applyBorder="1" applyAlignment="1" applyProtection="1">
      <alignment horizontal="center" vertical="center" wrapText="1"/>
      <protection locked="0"/>
    </xf>
    <xf numFmtId="177" fontId="40" fillId="0" borderId="10" xfId="8" applyNumberFormat="1" applyFont="1" applyFill="1" applyBorder="1" applyAlignment="1" applyProtection="1">
      <alignment horizontal="center" vertical="center" wrapText="1"/>
      <protection locked="0"/>
    </xf>
    <xf numFmtId="176" fontId="14" fillId="0" borderId="4" xfId="0" applyNumberFormat="1" applyFont="1" applyFill="1" applyBorder="1" applyAlignment="1">
      <alignment horizontal="center" vertical="center" wrapText="1"/>
    </xf>
    <xf numFmtId="176" fontId="10" fillId="0" borderId="4" xfId="7" applyNumberFormat="1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left" vertical="top" wrapText="1"/>
    </xf>
    <xf numFmtId="0" fontId="13" fillId="0" borderId="4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/>
    </xf>
    <xf numFmtId="49" fontId="30" fillId="6" borderId="4" xfId="0" applyNumberFormat="1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4" xfId="2" applyFont="1" applyFill="1" applyBorder="1" applyAlignment="1" applyProtection="1">
      <alignment horizontal="left" vertical="center" wrapText="1" shrinkToFit="1"/>
      <protection locked="0"/>
    </xf>
    <xf numFmtId="0" fontId="28" fillId="6" borderId="4" xfId="5" applyNumberFormat="1" applyFont="1" applyFill="1" applyBorder="1" applyAlignment="1">
      <alignment horizontal="center" vertical="center" wrapText="1"/>
    </xf>
    <xf numFmtId="0" fontId="28" fillId="6" borderId="4" xfId="8" applyFont="1" applyFill="1" applyBorder="1" applyAlignment="1" applyProtection="1">
      <alignment horizontal="center" vertical="center" wrapText="1"/>
      <protection locked="0"/>
    </xf>
    <xf numFmtId="49" fontId="28" fillId="6" borderId="4" xfId="8" applyNumberFormat="1" applyFont="1" applyFill="1" applyBorder="1" applyAlignment="1" applyProtection="1">
      <alignment horizontal="center" vertical="center" wrapText="1"/>
      <protection locked="0"/>
    </xf>
  </cellXfs>
  <cellStyles count="9">
    <cellStyle name="BOM_Level_1" xfId="6" xr:uid="{00000000-0005-0000-0000-000000000000}"/>
    <cellStyle name="BOM_Level_Below3" xfId="2" xr:uid="{00000000-0005-0000-0000-000001000000}"/>
    <cellStyle name="常规" xfId="0" builtinId="0"/>
    <cellStyle name="常规 10" xfId="5" xr:uid="{00000000-0005-0000-0000-000003000000}"/>
    <cellStyle name="常规 2 2" xfId="4" xr:uid="{00000000-0005-0000-0000-000004000000}"/>
    <cellStyle name="常规 5" xfId="7" xr:uid="{00000000-0005-0000-0000-000005000000}"/>
    <cellStyle name="常规 5 2" xfId="3" xr:uid="{00000000-0005-0000-0000-000006000000}"/>
    <cellStyle name="样式 1" xfId="8" xr:uid="{00000000-0005-0000-0000-000007000000}"/>
    <cellStyle name="样式 1 10" xfId="1" xr:uid="{00000000-0005-0000-0000-000008000000}"/>
  </cellStyles>
  <dxfs count="24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36"/>
      </font>
      <fill>
        <patternFill patternType="none"/>
      </fill>
    </dxf>
    <dxf>
      <fill>
        <patternFill patternType="solid">
          <bgColor indexed="23"/>
        </patternFill>
      </fill>
    </dxf>
    <dxf>
      <font>
        <b/>
        <i val="0"/>
        <color indexed="10"/>
      </font>
      <fill>
        <patternFill patternType="solid">
          <bgColor indexed="5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emf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emf"/><Relationship Id="rId47" Type="http://schemas.openxmlformats.org/officeDocument/2006/relationships/image" Target="../media/image48.emf"/><Relationship Id="rId50" Type="http://schemas.openxmlformats.org/officeDocument/2006/relationships/image" Target="../media/image51.emf"/><Relationship Id="rId55" Type="http://schemas.openxmlformats.org/officeDocument/2006/relationships/image" Target="../media/image56.emf"/><Relationship Id="rId63" Type="http://schemas.openxmlformats.org/officeDocument/2006/relationships/image" Target="../media/image64.emf"/><Relationship Id="rId68" Type="http://schemas.openxmlformats.org/officeDocument/2006/relationships/image" Target="../media/image69.emf"/><Relationship Id="rId76" Type="http://schemas.openxmlformats.org/officeDocument/2006/relationships/image" Target="../media/image77.wmf"/><Relationship Id="rId84" Type="http://schemas.openxmlformats.org/officeDocument/2006/relationships/image" Target="../media/image85.wmf"/><Relationship Id="rId89" Type="http://schemas.openxmlformats.org/officeDocument/2006/relationships/image" Target="../media/image90.wmf"/><Relationship Id="rId97" Type="http://schemas.openxmlformats.org/officeDocument/2006/relationships/image" Target="../media/image98.png"/><Relationship Id="rId7" Type="http://schemas.openxmlformats.org/officeDocument/2006/relationships/image" Target="../media/image8.emf"/><Relationship Id="rId71" Type="http://schemas.openxmlformats.org/officeDocument/2006/relationships/image" Target="../media/image72.wmf"/><Relationship Id="rId92" Type="http://schemas.openxmlformats.org/officeDocument/2006/relationships/image" Target="../media/image93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9" Type="http://schemas.openxmlformats.org/officeDocument/2006/relationships/image" Target="../media/image30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40" Type="http://schemas.openxmlformats.org/officeDocument/2006/relationships/image" Target="../media/image41.emf"/><Relationship Id="rId45" Type="http://schemas.openxmlformats.org/officeDocument/2006/relationships/image" Target="../media/image46.emf"/><Relationship Id="rId53" Type="http://schemas.openxmlformats.org/officeDocument/2006/relationships/image" Target="../media/image54.emf"/><Relationship Id="rId58" Type="http://schemas.openxmlformats.org/officeDocument/2006/relationships/image" Target="../media/image59.emf"/><Relationship Id="rId66" Type="http://schemas.openxmlformats.org/officeDocument/2006/relationships/image" Target="../media/image67.emf"/><Relationship Id="rId74" Type="http://schemas.openxmlformats.org/officeDocument/2006/relationships/image" Target="../media/image75.wmf"/><Relationship Id="rId79" Type="http://schemas.openxmlformats.org/officeDocument/2006/relationships/image" Target="../media/image80.wmf"/><Relationship Id="rId87" Type="http://schemas.openxmlformats.org/officeDocument/2006/relationships/image" Target="../media/image88.wmf"/><Relationship Id="rId5" Type="http://schemas.openxmlformats.org/officeDocument/2006/relationships/image" Target="../media/image6.emf"/><Relationship Id="rId61" Type="http://schemas.openxmlformats.org/officeDocument/2006/relationships/image" Target="../media/image62.emf"/><Relationship Id="rId82" Type="http://schemas.openxmlformats.org/officeDocument/2006/relationships/image" Target="../media/image83.wmf"/><Relationship Id="rId90" Type="http://schemas.openxmlformats.org/officeDocument/2006/relationships/image" Target="../media/image91.wmf"/><Relationship Id="rId95" Type="http://schemas.openxmlformats.org/officeDocument/2006/relationships/image" Target="../media/image96.emf"/><Relationship Id="rId19" Type="http://schemas.openxmlformats.org/officeDocument/2006/relationships/image" Target="../media/image2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emf"/><Relationship Id="rId48" Type="http://schemas.openxmlformats.org/officeDocument/2006/relationships/image" Target="../media/image49.emf"/><Relationship Id="rId56" Type="http://schemas.openxmlformats.org/officeDocument/2006/relationships/image" Target="../media/image57.emf"/><Relationship Id="rId64" Type="http://schemas.openxmlformats.org/officeDocument/2006/relationships/image" Target="../media/image65.emf"/><Relationship Id="rId69" Type="http://schemas.openxmlformats.org/officeDocument/2006/relationships/image" Target="../media/image70.wmf"/><Relationship Id="rId77" Type="http://schemas.openxmlformats.org/officeDocument/2006/relationships/image" Target="../media/image78.wmf"/><Relationship Id="rId8" Type="http://schemas.openxmlformats.org/officeDocument/2006/relationships/image" Target="../media/image9.emf"/><Relationship Id="rId51" Type="http://schemas.openxmlformats.org/officeDocument/2006/relationships/image" Target="../media/image52.emf"/><Relationship Id="rId72" Type="http://schemas.openxmlformats.org/officeDocument/2006/relationships/image" Target="../media/image73.jpeg"/><Relationship Id="rId80" Type="http://schemas.openxmlformats.org/officeDocument/2006/relationships/image" Target="../media/image81.wmf"/><Relationship Id="rId85" Type="http://schemas.openxmlformats.org/officeDocument/2006/relationships/image" Target="../media/image86.wmf"/><Relationship Id="rId93" Type="http://schemas.openxmlformats.org/officeDocument/2006/relationships/image" Target="../media/image94.emf"/><Relationship Id="rId98" Type="http://schemas.openxmlformats.org/officeDocument/2006/relationships/image" Target="../media/image99.emf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emf"/><Relationship Id="rId46" Type="http://schemas.openxmlformats.org/officeDocument/2006/relationships/image" Target="../media/image47.emf"/><Relationship Id="rId59" Type="http://schemas.openxmlformats.org/officeDocument/2006/relationships/image" Target="../media/image60.emf"/><Relationship Id="rId67" Type="http://schemas.openxmlformats.org/officeDocument/2006/relationships/image" Target="../media/image68.emf"/><Relationship Id="rId20" Type="http://schemas.openxmlformats.org/officeDocument/2006/relationships/image" Target="../media/image21.emf"/><Relationship Id="rId41" Type="http://schemas.openxmlformats.org/officeDocument/2006/relationships/image" Target="../media/image42.emf"/><Relationship Id="rId54" Type="http://schemas.openxmlformats.org/officeDocument/2006/relationships/image" Target="../media/image55.emf"/><Relationship Id="rId62" Type="http://schemas.openxmlformats.org/officeDocument/2006/relationships/image" Target="../media/image63.emf"/><Relationship Id="rId70" Type="http://schemas.openxmlformats.org/officeDocument/2006/relationships/image" Target="../media/image71.wmf"/><Relationship Id="rId75" Type="http://schemas.openxmlformats.org/officeDocument/2006/relationships/image" Target="../media/image76.wmf"/><Relationship Id="rId83" Type="http://schemas.openxmlformats.org/officeDocument/2006/relationships/image" Target="../media/image84.wmf"/><Relationship Id="rId88" Type="http://schemas.openxmlformats.org/officeDocument/2006/relationships/image" Target="../media/image89.wmf"/><Relationship Id="rId91" Type="http://schemas.openxmlformats.org/officeDocument/2006/relationships/image" Target="../media/image92.emf"/><Relationship Id="rId96" Type="http://schemas.openxmlformats.org/officeDocument/2006/relationships/image" Target="../media/image97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49" Type="http://schemas.openxmlformats.org/officeDocument/2006/relationships/image" Target="../media/image50.emf"/><Relationship Id="rId57" Type="http://schemas.openxmlformats.org/officeDocument/2006/relationships/image" Target="../media/image58.emf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5.emf"/><Relationship Id="rId52" Type="http://schemas.openxmlformats.org/officeDocument/2006/relationships/image" Target="../media/image53.emf"/><Relationship Id="rId60" Type="http://schemas.openxmlformats.org/officeDocument/2006/relationships/image" Target="../media/image61.emf"/><Relationship Id="rId65" Type="http://schemas.openxmlformats.org/officeDocument/2006/relationships/image" Target="../media/image66.emf"/><Relationship Id="rId73" Type="http://schemas.openxmlformats.org/officeDocument/2006/relationships/image" Target="../media/image74.wmf"/><Relationship Id="rId78" Type="http://schemas.openxmlformats.org/officeDocument/2006/relationships/image" Target="../media/image79.wmf"/><Relationship Id="rId81" Type="http://schemas.openxmlformats.org/officeDocument/2006/relationships/image" Target="../media/image82.wmf"/><Relationship Id="rId86" Type="http://schemas.openxmlformats.org/officeDocument/2006/relationships/image" Target="../media/image87.wmf"/><Relationship Id="rId94" Type="http://schemas.openxmlformats.org/officeDocument/2006/relationships/image" Target="../media/image95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9" Type="http://schemas.openxmlformats.org/officeDocument/2006/relationships/image" Target="../media/image40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w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9.emf"/><Relationship Id="rId39" Type="http://schemas.openxmlformats.org/officeDocument/2006/relationships/image" Target="../media/image45.emf"/><Relationship Id="rId21" Type="http://schemas.openxmlformats.org/officeDocument/2006/relationships/image" Target="../media/image23.emf"/><Relationship Id="rId34" Type="http://schemas.openxmlformats.org/officeDocument/2006/relationships/image" Target="../media/image39.emf"/><Relationship Id="rId42" Type="http://schemas.openxmlformats.org/officeDocument/2006/relationships/image" Target="../media/image48.emf"/><Relationship Id="rId47" Type="http://schemas.openxmlformats.org/officeDocument/2006/relationships/image" Target="../media/image54.emf"/><Relationship Id="rId50" Type="http://schemas.openxmlformats.org/officeDocument/2006/relationships/image" Target="../media/image57.emf"/><Relationship Id="rId55" Type="http://schemas.openxmlformats.org/officeDocument/2006/relationships/image" Target="../media/image63.emf"/><Relationship Id="rId63" Type="http://schemas.openxmlformats.org/officeDocument/2006/relationships/image" Target="../media/image71.wmf"/><Relationship Id="rId68" Type="http://schemas.openxmlformats.org/officeDocument/2006/relationships/image" Target="../media/image80.wmf"/><Relationship Id="rId76" Type="http://schemas.openxmlformats.org/officeDocument/2006/relationships/image" Target="../media/image88.wmf"/><Relationship Id="rId84" Type="http://schemas.openxmlformats.org/officeDocument/2006/relationships/image" Target="../media/image111.emf"/><Relationship Id="rId7" Type="http://schemas.openxmlformats.org/officeDocument/2006/relationships/image" Target="../media/image8.emf"/><Relationship Id="rId71" Type="http://schemas.openxmlformats.org/officeDocument/2006/relationships/image" Target="../media/image103.w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9" Type="http://schemas.openxmlformats.org/officeDocument/2006/relationships/image" Target="../media/image32.emf"/><Relationship Id="rId11" Type="http://schemas.openxmlformats.org/officeDocument/2006/relationships/image" Target="../media/image12.emf"/><Relationship Id="rId24" Type="http://schemas.openxmlformats.org/officeDocument/2006/relationships/image" Target="../media/image27.emf"/><Relationship Id="rId32" Type="http://schemas.openxmlformats.org/officeDocument/2006/relationships/image" Target="../media/image37.emf"/><Relationship Id="rId37" Type="http://schemas.openxmlformats.org/officeDocument/2006/relationships/image" Target="../media/image43.emf"/><Relationship Id="rId40" Type="http://schemas.openxmlformats.org/officeDocument/2006/relationships/image" Target="../media/image46.emf"/><Relationship Id="rId45" Type="http://schemas.openxmlformats.org/officeDocument/2006/relationships/image" Target="../media/image52.emf"/><Relationship Id="rId53" Type="http://schemas.openxmlformats.org/officeDocument/2006/relationships/image" Target="../media/image61.emf"/><Relationship Id="rId58" Type="http://schemas.openxmlformats.org/officeDocument/2006/relationships/image" Target="../media/image66.emf"/><Relationship Id="rId66" Type="http://schemas.openxmlformats.org/officeDocument/2006/relationships/image" Target="../media/image78.wmf"/><Relationship Id="rId74" Type="http://schemas.openxmlformats.org/officeDocument/2006/relationships/image" Target="../media/image87.wmf"/><Relationship Id="rId79" Type="http://schemas.openxmlformats.org/officeDocument/2006/relationships/image" Target="../media/image107.wmf"/><Relationship Id="rId87" Type="http://schemas.openxmlformats.org/officeDocument/2006/relationships/image" Target="../media/image35.emf"/><Relationship Id="rId5" Type="http://schemas.openxmlformats.org/officeDocument/2006/relationships/image" Target="../media/image6.emf"/><Relationship Id="rId61" Type="http://schemas.openxmlformats.org/officeDocument/2006/relationships/image" Target="../media/image69.emf"/><Relationship Id="rId82" Type="http://schemas.openxmlformats.org/officeDocument/2006/relationships/image" Target="../media/image110.emf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4.emf"/><Relationship Id="rId27" Type="http://schemas.openxmlformats.org/officeDocument/2006/relationships/image" Target="../media/image30.emf"/><Relationship Id="rId30" Type="http://schemas.openxmlformats.org/officeDocument/2006/relationships/image" Target="../media/image34.emf"/><Relationship Id="rId35" Type="http://schemas.openxmlformats.org/officeDocument/2006/relationships/image" Target="../media/image40.emf"/><Relationship Id="rId43" Type="http://schemas.openxmlformats.org/officeDocument/2006/relationships/image" Target="../media/image49.emf"/><Relationship Id="rId48" Type="http://schemas.openxmlformats.org/officeDocument/2006/relationships/image" Target="../media/image55.emf"/><Relationship Id="rId56" Type="http://schemas.openxmlformats.org/officeDocument/2006/relationships/image" Target="../media/image64.emf"/><Relationship Id="rId64" Type="http://schemas.openxmlformats.org/officeDocument/2006/relationships/image" Target="../media/image72.wmf"/><Relationship Id="rId69" Type="http://schemas.openxmlformats.org/officeDocument/2006/relationships/image" Target="../media/image101.wmf"/><Relationship Id="rId77" Type="http://schemas.openxmlformats.org/officeDocument/2006/relationships/image" Target="../media/image89.wmf"/><Relationship Id="rId8" Type="http://schemas.openxmlformats.org/officeDocument/2006/relationships/image" Target="../media/image9.emf"/><Relationship Id="rId51" Type="http://schemas.openxmlformats.org/officeDocument/2006/relationships/image" Target="../media/image58.emf"/><Relationship Id="rId72" Type="http://schemas.openxmlformats.org/officeDocument/2006/relationships/image" Target="../media/image104.wmf"/><Relationship Id="rId80" Type="http://schemas.openxmlformats.org/officeDocument/2006/relationships/image" Target="../media/image108.wmf"/><Relationship Id="rId85" Type="http://schemas.openxmlformats.org/officeDocument/2006/relationships/image" Target="../media/image97.emf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8.emf"/><Relationship Id="rId33" Type="http://schemas.openxmlformats.org/officeDocument/2006/relationships/image" Target="../media/image38.emf"/><Relationship Id="rId38" Type="http://schemas.openxmlformats.org/officeDocument/2006/relationships/image" Target="../media/image44.emf"/><Relationship Id="rId46" Type="http://schemas.openxmlformats.org/officeDocument/2006/relationships/image" Target="../media/image53.emf"/><Relationship Id="rId59" Type="http://schemas.openxmlformats.org/officeDocument/2006/relationships/image" Target="../media/image67.emf"/><Relationship Id="rId67" Type="http://schemas.openxmlformats.org/officeDocument/2006/relationships/image" Target="../media/image79.wmf"/><Relationship Id="rId20" Type="http://schemas.openxmlformats.org/officeDocument/2006/relationships/image" Target="../media/image22.emf"/><Relationship Id="rId41" Type="http://schemas.openxmlformats.org/officeDocument/2006/relationships/image" Target="../media/image47.emf"/><Relationship Id="rId54" Type="http://schemas.openxmlformats.org/officeDocument/2006/relationships/image" Target="../media/image62.emf"/><Relationship Id="rId62" Type="http://schemas.openxmlformats.org/officeDocument/2006/relationships/image" Target="../media/image70.wmf"/><Relationship Id="rId70" Type="http://schemas.openxmlformats.org/officeDocument/2006/relationships/image" Target="../media/image102.wmf"/><Relationship Id="rId75" Type="http://schemas.openxmlformats.org/officeDocument/2006/relationships/image" Target="../media/image106.wmf"/><Relationship Id="rId83" Type="http://schemas.openxmlformats.org/officeDocument/2006/relationships/image" Target="../media/image9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emf"/><Relationship Id="rId23" Type="http://schemas.openxmlformats.org/officeDocument/2006/relationships/image" Target="../media/image25.emf"/><Relationship Id="rId28" Type="http://schemas.openxmlformats.org/officeDocument/2006/relationships/image" Target="../media/image31.emf"/><Relationship Id="rId36" Type="http://schemas.openxmlformats.org/officeDocument/2006/relationships/image" Target="../media/image42.emf"/><Relationship Id="rId49" Type="http://schemas.openxmlformats.org/officeDocument/2006/relationships/image" Target="../media/image56.emf"/><Relationship Id="rId57" Type="http://schemas.openxmlformats.org/officeDocument/2006/relationships/image" Target="../media/image65.emf"/><Relationship Id="rId10" Type="http://schemas.openxmlformats.org/officeDocument/2006/relationships/image" Target="../media/image11.emf"/><Relationship Id="rId31" Type="http://schemas.openxmlformats.org/officeDocument/2006/relationships/image" Target="../media/image36.emf"/><Relationship Id="rId44" Type="http://schemas.openxmlformats.org/officeDocument/2006/relationships/image" Target="../media/image51.emf"/><Relationship Id="rId52" Type="http://schemas.openxmlformats.org/officeDocument/2006/relationships/image" Target="../media/image59.emf"/><Relationship Id="rId60" Type="http://schemas.openxmlformats.org/officeDocument/2006/relationships/image" Target="../media/image68.emf"/><Relationship Id="rId65" Type="http://schemas.openxmlformats.org/officeDocument/2006/relationships/image" Target="../media/image76.wmf"/><Relationship Id="rId73" Type="http://schemas.openxmlformats.org/officeDocument/2006/relationships/image" Target="../media/image105.wmf"/><Relationship Id="rId78" Type="http://schemas.openxmlformats.org/officeDocument/2006/relationships/image" Target="../media/image90.wmf"/><Relationship Id="rId81" Type="http://schemas.openxmlformats.org/officeDocument/2006/relationships/image" Target="../media/image109.wmf"/><Relationship Id="rId86" Type="http://schemas.openxmlformats.org/officeDocument/2006/relationships/image" Target="../media/image1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5</xdr:row>
      <xdr:rowOff>95885</xdr:rowOff>
    </xdr:from>
    <xdr:to>
      <xdr:col>3</xdr:col>
      <xdr:colOff>27940</xdr:colOff>
      <xdr:row>8</xdr:row>
      <xdr:rowOff>240030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2210435"/>
          <a:ext cx="855980" cy="2052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120015</xdr:colOff>
      <xdr:row>27</xdr:row>
      <xdr:rowOff>116840</xdr:rowOff>
    </xdr:from>
    <xdr:to>
      <xdr:col>16</xdr:col>
      <xdr:colOff>428757</xdr:colOff>
      <xdr:row>27</xdr:row>
      <xdr:rowOff>435504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4881245" y="12512040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26</xdr:row>
      <xdr:rowOff>83185</xdr:rowOff>
    </xdr:from>
    <xdr:to>
      <xdr:col>16</xdr:col>
      <xdr:colOff>416428</xdr:colOff>
      <xdr:row>26</xdr:row>
      <xdr:rowOff>431566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4914900" y="1197038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190500</xdr:colOff>
      <xdr:row>23</xdr:row>
      <xdr:rowOff>123190</xdr:rowOff>
    </xdr:from>
    <xdr:to>
      <xdr:col>16</xdr:col>
      <xdr:colOff>389371</xdr:colOff>
      <xdr:row>23</xdr:row>
      <xdr:rowOff>438547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4951730" y="10486390"/>
          <a:ext cx="19875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12700</xdr:colOff>
      <xdr:row>53</xdr:row>
      <xdr:rowOff>76835</xdr:rowOff>
    </xdr:from>
    <xdr:to>
      <xdr:col>16</xdr:col>
      <xdr:colOff>514112</xdr:colOff>
      <xdr:row>53</xdr:row>
      <xdr:rowOff>375008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25680035"/>
          <a:ext cx="49339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24130</xdr:colOff>
      <xdr:row>52</xdr:row>
      <xdr:rowOff>88900</xdr:rowOff>
    </xdr:from>
    <xdr:to>
      <xdr:col>16</xdr:col>
      <xdr:colOff>497094</xdr:colOff>
      <xdr:row>52</xdr:row>
      <xdr:rowOff>371365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2518410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49530</xdr:colOff>
      <xdr:row>47</xdr:row>
      <xdr:rowOff>111760</xdr:rowOff>
    </xdr:from>
    <xdr:to>
      <xdr:col>16</xdr:col>
      <xdr:colOff>509358</xdr:colOff>
      <xdr:row>47</xdr:row>
      <xdr:rowOff>404837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4810760" y="22666960"/>
          <a:ext cx="45656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96488</xdr:colOff>
      <xdr:row>48</xdr:row>
      <xdr:rowOff>47601</xdr:rowOff>
    </xdr:from>
    <xdr:to>
      <xdr:col>16</xdr:col>
      <xdr:colOff>499470</xdr:colOff>
      <xdr:row>48</xdr:row>
      <xdr:rowOff>339799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4857115" y="23110190"/>
          <a:ext cx="4032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92075</xdr:colOff>
      <xdr:row>46</xdr:row>
      <xdr:rowOff>100330</xdr:rowOff>
    </xdr:from>
    <xdr:to>
      <xdr:col>16</xdr:col>
      <xdr:colOff>458421</xdr:colOff>
      <xdr:row>46</xdr:row>
      <xdr:rowOff>403891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4853305" y="2214753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119727</xdr:colOff>
      <xdr:row>55</xdr:row>
      <xdr:rowOff>32971</xdr:rowOff>
    </xdr:from>
    <xdr:to>
      <xdr:col>16</xdr:col>
      <xdr:colOff>454927</xdr:colOff>
      <xdr:row>55</xdr:row>
      <xdr:rowOff>352848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4880610" y="2665158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70485</xdr:colOff>
      <xdr:row>56</xdr:row>
      <xdr:rowOff>131445</xdr:rowOff>
    </xdr:from>
    <xdr:to>
      <xdr:col>16</xdr:col>
      <xdr:colOff>499111</xdr:colOff>
      <xdr:row>56</xdr:row>
      <xdr:rowOff>399745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4831715" y="27258645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68014</xdr:colOff>
      <xdr:row>54</xdr:row>
      <xdr:rowOff>65816</xdr:rowOff>
    </xdr:from>
    <xdr:to>
      <xdr:col>16</xdr:col>
      <xdr:colOff>487113</xdr:colOff>
      <xdr:row>54</xdr:row>
      <xdr:rowOff>369380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4829175" y="26176605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175895</xdr:colOff>
      <xdr:row>62</xdr:row>
      <xdr:rowOff>121920</xdr:rowOff>
    </xdr:from>
    <xdr:to>
      <xdr:col>16</xdr:col>
      <xdr:colOff>377269</xdr:colOff>
      <xdr:row>62</xdr:row>
      <xdr:rowOff>437711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4937125" y="3029712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113665</xdr:colOff>
      <xdr:row>63</xdr:row>
      <xdr:rowOff>82550</xdr:rowOff>
    </xdr:from>
    <xdr:to>
      <xdr:col>16</xdr:col>
      <xdr:colOff>417830</xdr:colOff>
      <xdr:row>63</xdr:row>
      <xdr:rowOff>379730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4874895" y="30765750"/>
          <a:ext cx="30416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53975</xdr:colOff>
      <xdr:row>64</xdr:row>
      <xdr:rowOff>109855</xdr:rowOff>
    </xdr:from>
    <xdr:to>
      <xdr:col>16</xdr:col>
      <xdr:colOff>471609</xdr:colOff>
      <xdr:row>64</xdr:row>
      <xdr:rowOff>386640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4815205" y="31301055"/>
          <a:ext cx="4171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110408</xdr:colOff>
      <xdr:row>65</xdr:row>
      <xdr:rowOff>15386</xdr:rowOff>
    </xdr:from>
    <xdr:to>
      <xdr:col>16</xdr:col>
      <xdr:colOff>380069</xdr:colOff>
      <xdr:row>65</xdr:row>
      <xdr:rowOff>361949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7958"/>
        <a:stretch>
          <a:fillRect/>
        </a:stretch>
      </xdr:blipFill>
      <xdr:spPr>
        <a:xfrm>
          <a:off x="4871085" y="31714440"/>
          <a:ext cx="26987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97155</xdr:colOff>
      <xdr:row>61</xdr:row>
      <xdr:rowOff>96520</xdr:rowOff>
    </xdr:from>
    <xdr:to>
      <xdr:col>16</xdr:col>
      <xdr:colOff>438741</xdr:colOff>
      <xdr:row>61</xdr:row>
      <xdr:rowOff>351855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858385" y="29763720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173990</xdr:colOff>
      <xdr:row>40</xdr:row>
      <xdr:rowOff>139700</xdr:rowOff>
    </xdr:from>
    <xdr:to>
      <xdr:col>16</xdr:col>
      <xdr:colOff>408014</xdr:colOff>
      <xdr:row>40</xdr:row>
      <xdr:rowOff>391700</xdr:rowOff>
    </xdr:to>
    <xdr:pic>
      <xdr:nvPicPr>
        <xdr:cNvPr id="21" name="Picture 2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935220" y="1913890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47625</xdr:colOff>
      <xdr:row>50</xdr:row>
      <xdr:rowOff>76200</xdr:rowOff>
    </xdr:from>
    <xdr:to>
      <xdr:col>16</xdr:col>
      <xdr:colOff>452621</xdr:colOff>
      <xdr:row>50</xdr:row>
      <xdr:rowOff>390525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808855" y="24155400"/>
          <a:ext cx="40449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152400</xdr:colOff>
      <xdr:row>51</xdr:row>
      <xdr:rowOff>76200</xdr:rowOff>
    </xdr:from>
    <xdr:to>
      <xdr:col>16</xdr:col>
      <xdr:colOff>400050</xdr:colOff>
      <xdr:row>51</xdr:row>
      <xdr:rowOff>387718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913630" y="24663400"/>
          <a:ext cx="247650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31</xdr:row>
      <xdr:rowOff>104775</xdr:rowOff>
    </xdr:from>
    <xdr:to>
      <xdr:col>16</xdr:col>
      <xdr:colOff>533400</xdr:colOff>
      <xdr:row>31</xdr:row>
      <xdr:rowOff>424453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875530" y="14531975"/>
          <a:ext cx="391795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12065</xdr:colOff>
      <xdr:row>49</xdr:row>
      <xdr:rowOff>111760</xdr:rowOff>
    </xdr:from>
    <xdr:to>
      <xdr:col>16</xdr:col>
      <xdr:colOff>533312</xdr:colOff>
      <xdr:row>49</xdr:row>
      <xdr:rowOff>443983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 flipH="1" flipV="1">
          <a:off x="4773295" y="23682960"/>
          <a:ext cx="494030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123825</xdr:colOff>
      <xdr:row>29</xdr:row>
      <xdr:rowOff>98425</xdr:rowOff>
    </xdr:from>
    <xdr:to>
      <xdr:col>16</xdr:col>
      <xdr:colOff>390525</xdr:colOff>
      <xdr:row>29</xdr:row>
      <xdr:rowOff>358775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5055" y="13509625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85725</xdr:colOff>
      <xdr:row>30</xdr:row>
      <xdr:rowOff>127000</xdr:rowOff>
    </xdr:from>
    <xdr:to>
      <xdr:col>16</xdr:col>
      <xdr:colOff>458470</xdr:colOff>
      <xdr:row>30</xdr:row>
      <xdr:rowOff>374650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955" y="1404620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36195</xdr:colOff>
      <xdr:row>114</xdr:row>
      <xdr:rowOff>117475</xdr:rowOff>
    </xdr:from>
    <xdr:to>
      <xdr:col>16</xdr:col>
      <xdr:colOff>464820</xdr:colOff>
      <xdr:row>114</xdr:row>
      <xdr:rowOff>428625</xdr:rowOff>
    </xdr:to>
    <xdr:pic>
      <xdr:nvPicPr>
        <xdr:cNvPr id="30" name="Picture 1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4797425" y="5670867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88265</xdr:colOff>
      <xdr:row>117</xdr:row>
      <xdr:rowOff>146050</xdr:rowOff>
    </xdr:from>
    <xdr:to>
      <xdr:col>16</xdr:col>
      <xdr:colOff>417195</xdr:colOff>
      <xdr:row>117</xdr:row>
      <xdr:rowOff>441325</xdr:rowOff>
    </xdr:to>
    <xdr:pic>
      <xdr:nvPicPr>
        <xdr:cNvPr id="34" name="Picture 2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4849495" y="5826125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140335</xdr:colOff>
      <xdr:row>115</xdr:row>
      <xdr:rowOff>136525</xdr:rowOff>
    </xdr:from>
    <xdr:to>
      <xdr:col>16</xdr:col>
      <xdr:colOff>411480</xdr:colOff>
      <xdr:row>115</xdr:row>
      <xdr:rowOff>387985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4901565" y="5723572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104140</xdr:colOff>
      <xdr:row>113</xdr:row>
      <xdr:rowOff>117475</xdr:rowOff>
    </xdr:from>
    <xdr:to>
      <xdr:col>16</xdr:col>
      <xdr:colOff>437515</xdr:colOff>
      <xdr:row>113</xdr:row>
      <xdr:rowOff>295275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370" y="56200675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116840</xdr:colOff>
      <xdr:row>99</xdr:row>
      <xdr:rowOff>184150</xdr:rowOff>
    </xdr:from>
    <xdr:to>
      <xdr:col>16</xdr:col>
      <xdr:colOff>504190</xdr:colOff>
      <xdr:row>99</xdr:row>
      <xdr:rowOff>347345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4878070" y="49155350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123825</xdr:colOff>
      <xdr:row>100</xdr:row>
      <xdr:rowOff>79375</xdr:rowOff>
    </xdr:from>
    <xdr:to>
      <xdr:col>16</xdr:col>
      <xdr:colOff>431800</xdr:colOff>
      <xdr:row>100</xdr:row>
      <xdr:rowOff>338455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4885055" y="49558575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78105</xdr:colOff>
      <xdr:row>108</xdr:row>
      <xdr:rowOff>98425</xdr:rowOff>
    </xdr:from>
    <xdr:to>
      <xdr:col>16</xdr:col>
      <xdr:colOff>448945</xdr:colOff>
      <xdr:row>108</xdr:row>
      <xdr:rowOff>361315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335" y="53641625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104775</xdr:colOff>
      <xdr:row>109</xdr:row>
      <xdr:rowOff>79375</xdr:rowOff>
    </xdr:from>
    <xdr:to>
      <xdr:col>16</xdr:col>
      <xdr:colOff>441325</xdr:colOff>
      <xdr:row>109</xdr:row>
      <xdr:rowOff>382270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005" y="54130575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35560</xdr:colOff>
      <xdr:row>101</xdr:row>
      <xdr:rowOff>117475</xdr:rowOff>
    </xdr:from>
    <xdr:to>
      <xdr:col>16</xdr:col>
      <xdr:colOff>481965</xdr:colOff>
      <xdr:row>101</xdr:row>
      <xdr:rowOff>368300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4796790" y="50104675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90170</xdr:colOff>
      <xdr:row>92</xdr:row>
      <xdr:rowOff>155575</xdr:rowOff>
    </xdr:from>
    <xdr:to>
      <xdr:col>16</xdr:col>
      <xdr:colOff>528320</xdr:colOff>
      <xdr:row>92</xdr:row>
      <xdr:rowOff>372745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4851400" y="45062775"/>
          <a:ext cx="415925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151765</xdr:colOff>
      <xdr:row>107</xdr:row>
      <xdr:rowOff>88900</xdr:rowOff>
    </xdr:from>
    <xdr:to>
      <xdr:col>16</xdr:col>
      <xdr:colOff>410845</xdr:colOff>
      <xdr:row>107</xdr:row>
      <xdr:rowOff>403225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4912995" y="53124100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57150</xdr:colOff>
      <xdr:row>15</xdr:row>
      <xdr:rowOff>127000</xdr:rowOff>
    </xdr:from>
    <xdr:to>
      <xdr:col>16</xdr:col>
      <xdr:colOff>504825</xdr:colOff>
      <xdr:row>15</xdr:row>
      <xdr:rowOff>378460</xdr:rowOff>
    </xdr:to>
    <xdr:pic>
      <xdr:nvPicPr>
        <xdr:cNvPr id="58" name="Picture 3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5343525" y="537527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32</xdr:row>
      <xdr:rowOff>88900</xdr:rowOff>
    </xdr:from>
    <xdr:to>
      <xdr:col>16</xdr:col>
      <xdr:colOff>383540</xdr:colOff>
      <xdr:row>32</xdr:row>
      <xdr:rowOff>420370</xdr:rowOff>
    </xdr:to>
    <xdr:pic>
      <xdr:nvPicPr>
        <xdr:cNvPr id="60" name="Picture 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4900295" y="15024100"/>
          <a:ext cx="244475" cy="3314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33</xdr:row>
      <xdr:rowOff>107950</xdr:rowOff>
    </xdr:from>
    <xdr:to>
      <xdr:col>16</xdr:col>
      <xdr:colOff>368300</xdr:colOff>
      <xdr:row>33</xdr:row>
      <xdr:rowOff>391795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4919980" y="15551150"/>
          <a:ext cx="209550" cy="2838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154940</xdr:colOff>
      <xdr:row>34</xdr:row>
      <xdr:rowOff>107950</xdr:rowOff>
    </xdr:from>
    <xdr:to>
      <xdr:col>16</xdr:col>
      <xdr:colOff>391795</xdr:colOff>
      <xdr:row>34</xdr:row>
      <xdr:rowOff>429260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4916170" y="16059150"/>
          <a:ext cx="236855" cy="3213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107950</xdr:colOff>
      <xdr:row>35</xdr:row>
      <xdr:rowOff>69850</xdr:rowOff>
    </xdr:from>
    <xdr:to>
      <xdr:col>16</xdr:col>
      <xdr:colOff>446405</xdr:colOff>
      <xdr:row>35</xdr:row>
      <xdr:rowOff>391795</xdr:rowOff>
    </xdr:to>
    <xdr:pic>
      <xdr:nvPicPr>
        <xdr:cNvPr id="63" name="Picture 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4869180" y="16529050"/>
          <a:ext cx="338455" cy="3219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163195</xdr:colOff>
      <xdr:row>37</xdr:row>
      <xdr:rowOff>107950</xdr:rowOff>
    </xdr:from>
    <xdr:to>
      <xdr:col>16</xdr:col>
      <xdr:colOff>452755</xdr:colOff>
      <xdr:row>37</xdr:row>
      <xdr:rowOff>384175</xdr:rowOff>
    </xdr:to>
    <xdr:pic>
      <xdr:nvPicPr>
        <xdr:cNvPr id="64" name="Picture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4924425" y="1758315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39</xdr:row>
      <xdr:rowOff>127000</xdr:rowOff>
    </xdr:from>
    <xdr:to>
      <xdr:col>16</xdr:col>
      <xdr:colOff>428625</xdr:colOff>
      <xdr:row>39</xdr:row>
      <xdr:rowOff>403225</xdr:rowOff>
    </xdr:to>
    <xdr:pic>
      <xdr:nvPicPr>
        <xdr:cNvPr id="65" name="Picture 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4900295" y="1861820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88900</xdr:colOff>
      <xdr:row>43</xdr:row>
      <xdr:rowOff>117475</xdr:rowOff>
    </xdr:from>
    <xdr:to>
      <xdr:col>16</xdr:col>
      <xdr:colOff>465455</xdr:colOff>
      <xdr:row>43</xdr:row>
      <xdr:rowOff>346075</xdr:rowOff>
    </xdr:to>
    <xdr:pic>
      <xdr:nvPicPr>
        <xdr:cNvPr id="66" name="Picture 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4850130" y="20640675"/>
          <a:ext cx="376555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47625</xdr:colOff>
      <xdr:row>60</xdr:row>
      <xdr:rowOff>146050</xdr:rowOff>
    </xdr:from>
    <xdr:to>
      <xdr:col>16</xdr:col>
      <xdr:colOff>485775</xdr:colOff>
      <xdr:row>60</xdr:row>
      <xdr:rowOff>350520</xdr:rowOff>
    </xdr:to>
    <xdr:pic>
      <xdr:nvPicPr>
        <xdr:cNvPr id="68" name="Picture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4808855" y="29305250"/>
          <a:ext cx="438150" cy="2044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118745</xdr:colOff>
      <xdr:row>96</xdr:row>
      <xdr:rowOff>117475</xdr:rowOff>
    </xdr:from>
    <xdr:to>
      <xdr:col>16</xdr:col>
      <xdr:colOff>385445</xdr:colOff>
      <xdr:row>96</xdr:row>
      <xdr:rowOff>358775</xdr:rowOff>
    </xdr:to>
    <xdr:pic>
      <xdr:nvPicPr>
        <xdr:cNvPr id="70" name="Picture 1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4879975" y="47564675"/>
          <a:ext cx="266700" cy="2413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140970</xdr:colOff>
      <xdr:row>97</xdr:row>
      <xdr:rowOff>117475</xdr:rowOff>
    </xdr:from>
    <xdr:to>
      <xdr:col>16</xdr:col>
      <xdr:colOff>445135</xdr:colOff>
      <xdr:row>97</xdr:row>
      <xdr:rowOff>393700</xdr:rowOff>
    </xdr:to>
    <xdr:pic>
      <xdr:nvPicPr>
        <xdr:cNvPr id="71" name="Picture 14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02200" y="48072675"/>
          <a:ext cx="304165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95885</xdr:colOff>
      <xdr:row>98</xdr:row>
      <xdr:rowOff>117475</xdr:rowOff>
    </xdr:from>
    <xdr:to>
      <xdr:col>16</xdr:col>
      <xdr:colOff>391160</xdr:colOff>
      <xdr:row>98</xdr:row>
      <xdr:rowOff>384810</xdr:rowOff>
    </xdr:to>
    <xdr:pic>
      <xdr:nvPicPr>
        <xdr:cNvPr id="72" name="Picture 15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4857115" y="48580675"/>
          <a:ext cx="295275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118110</xdr:colOff>
      <xdr:row>102</xdr:row>
      <xdr:rowOff>107950</xdr:rowOff>
    </xdr:from>
    <xdr:to>
      <xdr:col>16</xdr:col>
      <xdr:colOff>453390</xdr:colOff>
      <xdr:row>102</xdr:row>
      <xdr:rowOff>317500</xdr:rowOff>
    </xdr:to>
    <xdr:pic>
      <xdr:nvPicPr>
        <xdr:cNvPr id="73" name="Picture 1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4879340" y="5060315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122555</xdr:colOff>
      <xdr:row>103</xdr:row>
      <xdr:rowOff>136525</xdr:rowOff>
    </xdr:from>
    <xdr:to>
      <xdr:col>16</xdr:col>
      <xdr:colOff>488950</xdr:colOff>
      <xdr:row>103</xdr:row>
      <xdr:rowOff>365125</xdr:rowOff>
    </xdr:to>
    <xdr:pic>
      <xdr:nvPicPr>
        <xdr:cNvPr id="74" name="Picture 1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883785" y="51139725"/>
          <a:ext cx="366395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75565</xdr:colOff>
      <xdr:row>104</xdr:row>
      <xdr:rowOff>165100</xdr:rowOff>
    </xdr:from>
    <xdr:to>
      <xdr:col>16</xdr:col>
      <xdr:colOff>410845</xdr:colOff>
      <xdr:row>104</xdr:row>
      <xdr:rowOff>374650</xdr:rowOff>
    </xdr:to>
    <xdr:pic>
      <xdr:nvPicPr>
        <xdr:cNvPr id="75" name="Picture 18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4836795" y="5167630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97155</xdr:colOff>
      <xdr:row>105</xdr:row>
      <xdr:rowOff>117475</xdr:rowOff>
    </xdr:from>
    <xdr:to>
      <xdr:col>16</xdr:col>
      <xdr:colOff>487680</xdr:colOff>
      <xdr:row>105</xdr:row>
      <xdr:rowOff>360680</xdr:rowOff>
    </xdr:to>
    <xdr:pic>
      <xdr:nvPicPr>
        <xdr:cNvPr id="76" name="Picture 19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4858385" y="52136675"/>
          <a:ext cx="390525" cy="2432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50165</xdr:colOff>
      <xdr:row>106</xdr:row>
      <xdr:rowOff>88900</xdr:rowOff>
    </xdr:from>
    <xdr:to>
      <xdr:col>16</xdr:col>
      <xdr:colOff>477520</xdr:colOff>
      <xdr:row>106</xdr:row>
      <xdr:rowOff>355600</xdr:rowOff>
    </xdr:to>
    <xdr:pic>
      <xdr:nvPicPr>
        <xdr:cNvPr id="77" name="Picture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4811395" y="52616100"/>
          <a:ext cx="427355" cy="2667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25</xdr:row>
      <xdr:rowOff>117475</xdr:rowOff>
    </xdr:from>
    <xdr:to>
      <xdr:col>16</xdr:col>
      <xdr:colOff>469900</xdr:colOff>
      <xdr:row>25</xdr:row>
      <xdr:rowOff>387985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 l="28892" t="23682" r="32584" b="30990"/>
        <a:stretch>
          <a:fillRect/>
        </a:stretch>
      </xdr:blipFill>
      <xdr:spPr>
        <a:xfrm>
          <a:off x="4866005" y="11496675"/>
          <a:ext cx="365125" cy="2705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171450</xdr:colOff>
      <xdr:row>12</xdr:row>
      <xdr:rowOff>127000</xdr:rowOff>
    </xdr:from>
    <xdr:to>
      <xdr:col>16</xdr:col>
      <xdr:colOff>381000</xdr:colOff>
      <xdr:row>12</xdr:row>
      <xdr:rowOff>396875</xdr:rowOff>
    </xdr:to>
    <xdr:pic>
      <xdr:nvPicPr>
        <xdr:cNvPr id="79" name="Picture 13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4932680" y="3886200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11</xdr:row>
      <xdr:rowOff>136525</xdr:rowOff>
    </xdr:from>
    <xdr:to>
      <xdr:col>16</xdr:col>
      <xdr:colOff>400050</xdr:colOff>
      <xdr:row>11</xdr:row>
      <xdr:rowOff>406400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4951730" y="338772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16</xdr:row>
      <xdr:rowOff>69850</xdr:rowOff>
    </xdr:from>
    <xdr:to>
      <xdr:col>16</xdr:col>
      <xdr:colOff>394970</xdr:colOff>
      <xdr:row>16</xdr:row>
      <xdr:rowOff>445135</xdr:rowOff>
    </xdr:to>
    <xdr:pic>
      <xdr:nvPicPr>
        <xdr:cNvPr id="84" name="Picture 18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866005" y="6877050"/>
          <a:ext cx="290195" cy="37528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142875</xdr:colOff>
      <xdr:row>17</xdr:row>
      <xdr:rowOff>98425</xdr:rowOff>
    </xdr:from>
    <xdr:to>
      <xdr:col>16</xdr:col>
      <xdr:colOff>400050</xdr:colOff>
      <xdr:row>17</xdr:row>
      <xdr:rowOff>429895</xdr:rowOff>
    </xdr:to>
    <xdr:pic>
      <xdr:nvPicPr>
        <xdr:cNvPr id="85" name="Picture 19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4904105" y="7413625"/>
          <a:ext cx="257175" cy="3314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90805</xdr:colOff>
      <xdr:row>87</xdr:row>
      <xdr:rowOff>117475</xdr:rowOff>
    </xdr:from>
    <xdr:to>
      <xdr:col>16</xdr:col>
      <xdr:colOff>433705</xdr:colOff>
      <xdr:row>87</xdr:row>
      <xdr:rowOff>374650</xdr:rowOff>
    </xdr:to>
    <xdr:pic>
      <xdr:nvPicPr>
        <xdr:cNvPr id="87" name="Picture 2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4852035" y="42484675"/>
          <a:ext cx="342900" cy="2571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125730</xdr:colOff>
      <xdr:row>88</xdr:row>
      <xdr:rowOff>136525</xdr:rowOff>
    </xdr:from>
    <xdr:to>
      <xdr:col>16</xdr:col>
      <xdr:colOff>430530</xdr:colOff>
      <xdr:row>88</xdr:row>
      <xdr:rowOff>365125</xdr:rowOff>
    </xdr:to>
    <xdr:pic>
      <xdr:nvPicPr>
        <xdr:cNvPr id="89" name="Picture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4886960" y="43011725"/>
          <a:ext cx="304800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93</xdr:row>
      <xdr:rowOff>98425</xdr:rowOff>
    </xdr:from>
    <xdr:to>
      <xdr:col>16</xdr:col>
      <xdr:colOff>427990</xdr:colOff>
      <xdr:row>93</xdr:row>
      <xdr:rowOff>354330</xdr:rowOff>
    </xdr:to>
    <xdr:pic>
      <xdr:nvPicPr>
        <xdr:cNvPr id="91" name="Picture 2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4874895" y="46021625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94</xdr:row>
      <xdr:rowOff>79375</xdr:rowOff>
    </xdr:from>
    <xdr:to>
      <xdr:col>16</xdr:col>
      <xdr:colOff>471170</xdr:colOff>
      <xdr:row>94</xdr:row>
      <xdr:rowOff>377825</xdr:rowOff>
    </xdr:to>
    <xdr:pic>
      <xdr:nvPicPr>
        <xdr:cNvPr id="92" name="Picture 2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866005" y="46510575"/>
          <a:ext cx="366395" cy="2984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68580</xdr:colOff>
      <xdr:row>111</xdr:row>
      <xdr:rowOff>98425</xdr:rowOff>
    </xdr:from>
    <xdr:to>
      <xdr:col>16</xdr:col>
      <xdr:colOff>449580</xdr:colOff>
      <xdr:row>111</xdr:row>
      <xdr:rowOff>408305</xdr:rowOff>
    </xdr:to>
    <xdr:pic>
      <xdr:nvPicPr>
        <xdr:cNvPr id="93" name="Picture 27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4829810" y="55165625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116</xdr:row>
      <xdr:rowOff>98425</xdr:rowOff>
    </xdr:from>
    <xdr:to>
      <xdr:col>16</xdr:col>
      <xdr:colOff>409575</xdr:colOff>
      <xdr:row>116</xdr:row>
      <xdr:rowOff>338455</xdr:rowOff>
    </xdr:to>
    <xdr:pic>
      <xdr:nvPicPr>
        <xdr:cNvPr id="95" name="Picture 3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4875530" y="57705625"/>
          <a:ext cx="295275" cy="2400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161925</xdr:colOff>
      <xdr:row>10</xdr:row>
      <xdr:rowOff>88900</xdr:rowOff>
    </xdr:from>
    <xdr:to>
      <xdr:col>16</xdr:col>
      <xdr:colOff>408305</xdr:colOff>
      <xdr:row>10</xdr:row>
      <xdr:rowOff>431800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155" y="2755900"/>
          <a:ext cx="2463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45</xdr:row>
      <xdr:rowOff>79375</xdr:rowOff>
    </xdr:from>
    <xdr:to>
      <xdr:col>16</xdr:col>
      <xdr:colOff>484800</xdr:colOff>
      <xdr:row>45</xdr:row>
      <xdr:rowOff>374650</xdr:rowOff>
    </xdr:to>
    <xdr:pic>
      <xdr:nvPicPr>
        <xdr:cNvPr id="104" name="Picture 10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4820285" y="21618575"/>
          <a:ext cx="42545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44</xdr:row>
      <xdr:rowOff>117475</xdr:rowOff>
    </xdr:from>
    <xdr:to>
      <xdr:col>16</xdr:col>
      <xdr:colOff>396240</xdr:colOff>
      <xdr:row>44</xdr:row>
      <xdr:rowOff>399415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9820" y="21148675"/>
          <a:ext cx="2476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133350</xdr:colOff>
      <xdr:row>89</xdr:row>
      <xdr:rowOff>88900</xdr:rowOff>
    </xdr:from>
    <xdr:to>
      <xdr:col>16</xdr:col>
      <xdr:colOff>439420</xdr:colOff>
      <xdr:row>89</xdr:row>
      <xdr:rowOff>346075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580" y="43472100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135890</xdr:colOff>
      <xdr:row>90</xdr:row>
      <xdr:rowOff>146050</xdr:rowOff>
    </xdr:from>
    <xdr:to>
      <xdr:col>16</xdr:col>
      <xdr:colOff>441960</xdr:colOff>
      <xdr:row>90</xdr:row>
      <xdr:rowOff>403225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7120" y="44037250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113030</xdr:colOff>
      <xdr:row>112</xdr:row>
      <xdr:rowOff>88900</xdr:rowOff>
    </xdr:from>
    <xdr:to>
      <xdr:col>16</xdr:col>
      <xdr:colOff>468630</xdr:colOff>
      <xdr:row>112</xdr:row>
      <xdr:rowOff>374650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260" y="55664100"/>
          <a:ext cx="355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127000</xdr:colOff>
      <xdr:row>21</xdr:row>
      <xdr:rowOff>88900</xdr:rowOff>
    </xdr:from>
    <xdr:to>
      <xdr:col>16</xdr:col>
      <xdr:colOff>460375</xdr:colOff>
      <xdr:row>21</xdr:row>
      <xdr:rowOff>424180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230" y="9436100"/>
          <a:ext cx="333375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109855</xdr:colOff>
      <xdr:row>22</xdr:row>
      <xdr:rowOff>69850</xdr:rowOff>
    </xdr:from>
    <xdr:to>
      <xdr:col>16</xdr:col>
      <xdr:colOff>448310</xdr:colOff>
      <xdr:row>22</xdr:row>
      <xdr:rowOff>412115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9925050"/>
          <a:ext cx="33845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89535</xdr:colOff>
      <xdr:row>36</xdr:row>
      <xdr:rowOff>107950</xdr:rowOff>
    </xdr:from>
    <xdr:to>
      <xdr:col>16</xdr:col>
      <xdr:colOff>470535</xdr:colOff>
      <xdr:row>36</xdr:row>
      <xdr:rowOff>396875</xdr:rowOff>
    </xdr:to>
    <xdr:pic>
      <xdr:nvPicPr>
        <xdr:cNvPr id="113" name="Picture 18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850765" y="17075150"/>
          <a:ext cx="381000" cy="2889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162560</xdr:colOff>
      <xdr:row>38</xdr:row>
      <xdr:rowOff>87630</xdr:rowOff>
    </xdr:from>
    <xdr:to>
      <xdr:col>16</xdr:col>
      <xdr:colOff>410210</xdr:colOff>
      <xdr:row>38</xdr:row>
      <xdr:rowOff>390525</xdr:rowOff>
    </xdr:to>
    <xdr:pic>
      <xdr:nvPicPr>
        <xdr:cNvPr id="114" name="Picture 16079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4923790" y="1807083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57150</xdr:colOff>
      <xdr:row>110</xdr:row>
      <xdr:rowOff>142875</xdr:rowOff>
    </xdr:from>
    <xdr:to>
      <xdr:col>16</xdr:col>
      <xdr:colOff>524510</xdr:colOff>
      <xdr:row>110</xdr:row>
      <xdr:rowOff>295910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818380" y="54702075"/>
          <a:ext cx="44894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42</xdr:row>
      <xdr:rowOff>92075</xdr:rowOff>
    </xdr:from>
    <xdr:to>
      <xdr:col>16</xdr:col>
      <xdr:colOff>429260</xdr:colOff>
      <xdr:row>42</xdr:row>
      <xdr:rowOff>375285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875530" y="2010727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161925</xdr:colOff>
      <xdr:row>41</xdr:row>
      <xdr:rowOff>63500</xdr:rowOff>
    </xdr:from>
    <xdr:to>
      <xdr:col>16</xdr:col>
      <xdr:colOff>386715</xdr:colOff>
      <xdr:row>41</xdr:row>
      <xdr:rowOff>379095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923155" y="1957070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58</xdr:row>
      <xdr:rowOff>136525</xdr:rowOff>
    </xdr:from>
    <xdr:to>
      <xdr:col>16</xdr:col>
      <xdr:colOff>487045</xdr:colOff>
      <xdr:row>58</xdr:row>
      <xdr:rowOff>410210</xdr:rowOff>
    </xdr:to>
    <xdr:pic>
      <xdr:nvPicPr>
        <xdr:cNvPr id="120" name="图片 4" descr="微信图片_2019120414220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l="10605" r="14953" b="14752"/>
        <a:stretch>
          <a:fillRect/>
        </a:stretch>
      </xdr:blipFill>
      <xdr:spPr>
        <a:xfrm>
          <a:off x="4827905" y="2827972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24</xdr:row>
      <xdr:rowOff>107950</xdr:rowOff>
    </xdr:from>
    <xdr:to>
      <xdr:col>16</xdr:col>
      <xdr:colOff>501015</xdr:colOff>
      <xdr:row>24</xdr:row>
      <xdr:rowOff>431165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875530" y="1097915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28</xdr:row>
      <xdr:rowOff>155575</xdr:rowOff>
    </xdr:from>
    <xdr:to>
      <xdr:col>16</xdr:col>
      <xdr:colOff>481330</xdr:colOff>
      <xdr:row>28</xdr:row>
      <xdr:rowOff>422910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866005" y="1305877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139700</xdr:colOff>
      <xdr:row>57</xdr:row>
      <xdr:rowOff>83185</xdr:rowOff>
    </xdr:from>
    <xdr:to>
      <xdr:col>16</xdr:col>
      <xdr:colOff>401955</xdr:colOff>
      <xdr:row>57</xdr:row>
      <xdr:rowOff>474345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900930" y="2771838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55880</xdr:colOff>
      <xdr:row>59</xdr:row>
      <xdr:rowOff>33020</xdr:rowOff>
    </xdr:from>
    <xdr:to>
      <xdr:col>17</xdr:col>
      <xdr:colOff>0</xdr:colOff>
      <xdr:row>59</xdr:row>
      <xdr:rowOff>417195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817110" y="28684220"/>
          <a:ext cx="450215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113030</xdr:colOff>
      <xdr:row>72</xdr:row>
      <xdr:rowOff>74930</xdr:rowOff>
    </xdr:from>
    <xdr:to>
      <xdr:col>16</xdr:col>
      <xdr:colOff>497205</xdr:colOff>
      <xdr:row>72</xdr:row>
      <xdr:rowOff>492125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874260" y="35838130"/>
          <a:ext cx="384175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121920</xdr:colOff>
      <xdr:row>73</xdr:row>
      <xdr:rowOff>16510</xdr:rowOff>
    </xdr:from>
    <xdr:to>
      <xdr:col>16</xdr:col>
      <xdr:colOff>467995</xdr:colOff>
      <xdr:row>73</xdr:row>
      <xdr:rowOff>435610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883150" y="3628771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83</xdr:row>
      <xdr:rowOff>36195</xdr:rowOff>
    </xdr:from>
    <xdr:to>
      <xdr:col>16</xdr:col>
      <xdr:colOff>509270</xdr:colOff>
      <xdr:row>83</xdr:row>
      <xdr:rowOff>455295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924425" y="39863395"/>
          <a:ext cx="34290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278130</xdr:colOff>
      <xdr:row>70</xdr:row>
      <xdr:rowOff>24765</xdr:rowOff>
    </xdr:from>
    <xdr:to>
      <xdr:col>16</xdr:col>
      <xdr:colOff>472440</xdr:colOff>
      <xdr:row>70</xdr:row>
      <xdr:rowOff>458470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39360" y="34771965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76835</xdr:colOff>
      <xdr:row>77</xdr:row>
      <xdr:rowOff>55880</xdr:rowOff>
    </xdr:from>
    <xdr:to>
      <xdr:col>16</xdr:col>
      <xdr:colOff>474980</xdr:colOff>
      <xdr:row>77</xdr:row>
      <xdr:rowOff>500380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363210" y="37108130"/>
          <a:ext cx="39814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64770</xdr:colOff>
      <xdr:row>78</xdr:row>
      <xdr:rowOff>111125</xdr:rowOff>
    </xdr:from>
    <xdr:to>
      <xdr:col>16</xdr:col>
      <xdr:colOff>555625</xdr:colOff>
      <xdr:row>78</xdr:row>
      <xdr:rowOff>446405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826000" y="37398325"/>
          <a:ext cx="44132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263525</xdr:colOff>
      <xdr:row>80</xdr:row>
      <xdr:rowOff>44450</xdr:rowOff>
    </xdr:from>
    <xdr:to>
      <xdr:col>16</xdr:col>
      <xdr:colOff>457835</xdr:colOff>
      <xdr:row>80</xdr:row>
      <xdr:rowOff>478155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24755" y="38347650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33020</xdr:colOff>
      <xdr:row>69</xdr:row>
      <xdr:rowOff>28575</xdr:rowOff>
    </xdr:from>
    <xdr:to>
      <xdr:col>16</xdr:col>
      <xdr:colOff>509270</xdr:colOff>
      <xdr:row>69</xdr:row>
      <xdr:rowOff>459740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794250" y="34267775"/>
          <a:ext cx="47307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93980</xdr:colOff>
      <xdr:row>79</xdr:row>
      <xdr:rowOff>45720</xdr:rowOff>
    </xdr:from>
    <xdr:to>
      <xdr:col>16</xdr:col>
      <xdr:colOff>548005</xdr:colOff>
      <xdr:row>79</xdr:row>
      <xdr:rowOff>457200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855210" y="37840920"/>
          <a:ext cx="412115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59690</xdr:colOff>
      <xdr:row>68</xdr:row>
      <xdr:rowOff>64770</xdr:rowOff>
    </xdr:from>
    <xdr:to>
      <xdr:col>16</xdr:col>
      <xdr:colOff>490855</xdr:colOff>
      <xdr:row>68</xdr:row>
      <xdr:rowOff>373380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820920" y="33795970"/>
          <a:ext cx="4311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154305</xdr:colOff>
      <xdr:row>9</xdr:row>
      <xdr:rowOff>26035</xdr:rowOff>
    </xdr:from>
    <xdr:to>
      <xdr:col>16</xdr:col>
      <xdr:colOff>393700</xdr:colOff>
      <xdr:row>9</xdr:row>
      <xdr:rowOff>459105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915535" y="2185035"/>
          <a:ext cx="23939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19</xdr:row>
      <xdr:rowOff>13970</xdr:rowOff>
    </xdr:from>
    <xdr:to>
      <xdr:col>16</xdr:col>
      <xdr:colOff>400050</xdr:colOff>
      <xdr:row>19</xdr:row>
      <xdr:rowOff>455930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916170" y="8345170"/>
          <a:ext cx="24511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153670</xdr:colOff>
      <xdr:row>20</xdr:row>
      <xdr:rowOff>33020</xdr:rowOff>
    </xdr:from>
    <xdr:to>
      <xdr:col>16</xdr:col>
      <xdr:colOff>403860</xdr:colOff>
      <xdr:row>20</xdr:row>
      <xdr:rowOff>482600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440045" y="8815070"/>
          <a:ext cx="25019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51435</xdr:colOff>
      <xdr:row>86</xdr:row>
      <xdr:rowOff>123190</xdr:rowOff>
    </xdr:from>
    <xdr:to>
      <xdr:col>16</xdr:col>
      <xdr:colOff>526415</xdr:colOff>
      <xdr:row>86</xdr:row>
      <xdr:rowOff>410845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812665" y="41982390"/>
          <a:ext cx="45466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135255</xdr:colOff>
      <xdr:row>71</xdr:row>
      <xdr:rowOff>54610</xdr:rowOff>
    </xdr:from>
    <xdr:to>
      <xdr:col>16</xdr:col>
      <xdr:colOff>370840</xdr:colOff>
      <xdr:row>71</xdr:row>
      <xdr:rowOff>385445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896485" y="35309810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180975</xdr:colOff>
      <xdr:row>82</xdr:row>
      <xdr:rowOff>30480</xdr:rowOff>
    </xdr:from>
    <xdr:to>
      <xdr:col>16</xdr:col>
      <xdr:colOff>482600</xdr:colOff>
      <xdr:row>82</xdr:row>
      <xdr:rowOff>449580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942205" y="39349680"/>
          <a:ext cx="3016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85725</xdr:colOff>
      <xdr:row>84</xdr:row>
      <xdr:rowOff>98425</xdr:rowOff>
    </xdr:from>
    <xdr:to>
      <xdr:col>16</xdr:col>
      <xdr:colOff>419100</xdr:colOff>
      <xdr:row>84</xdr:row>
      <xdr:rowOff>363220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846955" y="40433625"/>
          <a:ext cx="33337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66</xdr:row>
      <xdr:rowOff>79375</xdr:rowOff>
    </xdr:from>
    <xdr:to>
      <xdr:col>16</xdr:col>
      <xdr:colOff>488315</xdr:colOff>
      <xdr:row>66</xdr:row>
      <xdr:rowOff>397510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343525" y="32083375"/>
          <a:ext cx="43116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97790</xdr:colOff>
      <xdr:row>72</xdr:row>
      <xdr:rowOff>92075</xdr:rowOff>
    </xdr:from>
    <xdr:to>
      <xdr:col>16</xdr:col>
      <xdr:colOff>481965</xdr:colOff>
      <xdr:row>73</xdr:row>
      <xdr:rowOff>1270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859020" y="35855275"/>
          <a:ext cx="384175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106045</xdr:colOff>
      <xdr:row>73</xdr:row>
      <xdr:rowOff>36195</xdr:rowOff>
    </xdr:from>
    <xdr:to>
      <xdr:col>16</xdr:col>
      <xdr:colOff>452120</xdr:colOff>
      <xdr:row>73</xdr:row>
      <xdr:rowOff>455295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867275" y="36307395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119380</xdr:colOff>
      <xdr:row>71</xdr:row>
      <xdr:rowOff>69850</xdr:rowOff>
    </xdr:from>
    <xdr:to>
      <xdr:col>16</xdr:col>
      <xdr:colOff>354965</xdr:colOff>
      <xdr:row>71</xdr:row>
      <xdr:rowOff>400685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880610" y="35325050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361950</xdr:colOff>
      <xdr:row>120</xdr:row>
      <xdr:rowOff>123825</xdr:rowOff>
    </xdr:from>
    <xdr:to>
      <xdr:col>23</xdr:col>
      <xdr:colOff>734060</xdr:colOff>
      <xdr:row>120</xdr:row>
      <xdr:rowOff>398780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4B5F016C-39FE-4B02-8747-CF10F3B4C31F}"/>
            </a:ext>
          </a:extLst>
        </xdr:cNvPr>
        <xdr:cNvPicPr/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58378725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438150</xdr:colOff>
      <xdr:row>121</xdr:row>
      <xdr:rowOff>142875</xdr:rowOff>
    </xdr:from>
    <xdr:to>
      <xdr:col>23</xdr:col>
      <xdr:colOff>810260</xdr:colOff>
      <xdr:row>121</xdr:row>
      <xdr:rowOff>417830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B11997AE-50E2-4624-B4DD-DB1DBAB747FE}"/>
            </a:ext>
          </a:extLst>
        </xdr:cNvPr>
        <xdr:cNvPicPr/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58902600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447675</xdr:colOff>
      <xdr:row>122</xdr:row>
      <xdr:rowOff>95250</xdr:rowOff>
    </xdr:from>
    <xdr:to>
      <xdr:col>23</xdr:col>
      <xdr:colOff>819785</xdr:colOff>
      <xdr:row>122</xdr:row>
      <xdr:rowOff>370205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C3A97EA8-815F-4CE5-846D-CE61368E54F5}"/>
            </a:ext>
          </a:extLst>
        </xdr:cNvPr>
        <xdr:cNvPicPr/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59359800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390525</xdr:colOff>
      <xdr:row>119</xdr:row>
      <xdr:rowOff>38100</xdr:rowOff>
    </xdr:from>
    <xdr:to>
      <xdr:col>23</xdr:col>
      <xdr:colOff>821690</xdr:colOff>
      <xdr:row>119</xdr:row>
      <xdr:rowOff>454660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DC8B001F-648B-4F84-83A8-EDE3297AF9EB}"/>
            </a:ext>
          </a:extLst>
        </xdr:cNvPr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57788175"/>
          <a:ext cx="431165" cy="416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57150</xdr:colOff>
      <xdr:row>67</xdr:row>
      <xdr:rowOff>123826</xdr:rowOff>
    </xdr:from>
    <xdr:to>
      <xdr:col>16</xdr:col>
      <xdr:colOff>496299</xdr:colOff>
      <xdr:row>67</xdr:row>
      <xdr:rowOff>447676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7D052C00-7093-431D-861B-78E82485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2632651"/>
          <a:ext cx="43914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75</xdr:row>
      <xdr:rowOff>76200</xdr:rowOff>
    </xdr:from>
    <xdr:to>
      <xdr:col>16</xdr:col>
      <xdr:colOff>514350</xdr:colOff>
      <xdr:row>75</xdr:row>
      <xdr:rowOff>448945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43F42F89-DD50-4663-A83A-B29CCCF63B37}"/>
            </a:ext>
          </a:extLst>
        </xdr:cNvPr>
        <xdr:cNvPicPr/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6623625"/>
          <a:ext cx="466725" cy="372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76200</xdr:colOff>
      <xdr:row>74</xdr:row>
      <xdr:rowOff>47625</xdr:rowOff>
    </xdr:from>
    <xdr:to>
      <xdr:col>16</xdr:col>
      <xdr:colOff>542925</xdr:colOff>
      <xdr:row>74</xdr:row>
      <xdr:rowOff>420370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2D7C0635-8B7B-44A4-83B2-B8D37DD41710}"/>
            </a:ext>
          </a:extLst>
        </xdr:cNvPr>
        <xdr:cNvPicPr/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36090225"/>
          <a:ext cx="466725" cy="372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142875</xdr:colOff>
      <xdr:row>8</xdr:row>
      <xdr:rowOff>161925</xdr:rowOff>
    </xdr:from>
    <xdr:to>
      <xdr:col>16</xdr:col>
      <xdr:colOff>439974</xdr:colOff>
      <xdr:row>8</xdr:row>
      <xdr:rowOff>685800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3C9BF621-EDF9-4D8C-8EA8-5F4E7381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95425"/>
          <a:ext cx="297099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180975</xdr:colOff>
      <xdr:row>81</xdr:row>
      <xdr:rowOff>66675</xdr:rowOff>
    </xdr:from>
    <xdr:to>
      <xdr:col>16</xdr:col>
      <xdr:colOff>487336</xdr:colOff>
      <xdr:row>81</xdr:row>
      <xdr:rowOff>457200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8E0D6BBB-4D53-4E4C-B45A-3A32C8281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39138225"/>
          <a:ext cx="30636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123</xdr:row>
      <xdr:rowOff>223277</xdr:rowOff>
    </xdr:from>
    <xdr:to>
      <xdr:col>16</xdr:col>
      <xdr:colOff>809625</xdr:colOff>
      <xdr:row>123</xdr:row>
      <xdr:rowOff>323686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EDE919CE-BC43-4311-8A56-F7879859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362575" y="61002302"/>
          <a:ext cx="733425" cy="100409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76</xdr:row>
      <xdr:rowOff>47625</xdr:rowOff>
    </xdr:from>
    <xdr:to>
      <xdr:col>16</xdr:col>
      <xdr:colOff>516876</xdr:colOff>
      <xdr:row>76</xdr:row>
      <xdr:rowOff>447675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EEA1809E-9CE6-4CD4-9B8B-FE543715D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7099875"/>
          <a:ext cx="374001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85725</xdr:colOff>
      <xdr:row>14</xdr:row>
      <xdr:rowOff>98425</xdr:rowOff>
    </xdr:from>
    <xdr:to>
      <xdr:col>16</xdr:col>
      <xdr:colOff>533400</xdr:colOff>
      <xdr:row>14</xdr:row>
      <xdr:rowOff>349885</xdr:rowOff>
    </xdr:to>
    <xdr:pic>
      <xdr:nvPicPr>
        <xdr:cNvPr id="133" name="Picture 3">
          <a:extLst>
            <a:ext uri="{FF2B5EF4-FFF2-40B4-BE49-F238E27FC236}">
              <a16:creationId xmlns:a16="http://schemas.microsoft.com/office/drawing/2014/main" id="{72839BA4-CA0C-417B-9C53-2C8E0E0D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5372100" y="484187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85725</xdr:colOff>
      <xdr:row>13</xdr:row>
      <xdr:rowOff>107950</xdr:rowOff>
    </xdr:from>
    <xdr:to>
      <xdr:col>16</xdr:col>
      <xdr:colOff>533400</xdr:colOff>
      <xdr:row>13</xdr:row>
      <xdr:rowOff>359410</xdr:rowOff>
    </xdr:to>
    <xdr:pic>
      <xdr:nvPicPr>
        <xdr:cNvPr id="134" name="Picture 3">
          <a:extLst>
            <a:ext uri="{FF2B5EF4-FFF2-40B4-BE49-F238E27FC236}">
              <a16:creationId xmlns:a16="http://schemas.microsoft.com/office/drawing/2014/main" id="{5A552F02-DD19-4759-89B7-591DCA1E6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5372100" y="434657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193675</xdr:colOff>
      <xdr:row>91</xdr:row>
      <xdr:rowOff>123825</xdr:rowOff>
    </xdr:from>
    <xdr:to>
      <xdr:col>16</xdr:col>
      <xdr:colOff>628650</xdr:colOff>
      <xdr:row>91</xdr:row>
      <xdr:rowOff>340995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DD2BBE26-B405-450E-BDB6-B386F0CC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5480050" y="43738800"/>
          <a:ext cx="434975" cy="21717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267335</xdr:colOff>
      <xdr:row>5</xdr:row>
      <xdr:rowOff>98425</xdr:rowOff>
    </xdr:from>
    <xdr:to>
      <xdr:col>3</xdr:col>
      <xdr:colOff>185420</xdr:colOff>
      <xdr:row>8</xdr:row>
      <xdr:rowOff>443230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510" y="2212975"/>
          <a:ext cx="1041400" cy="2253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120015</xdr:colOff>
      <xdr:row>25</xdr:row>
      <xdr:rowOff>116840</xdr:rowOff>
    </xdr:from>
    <xdr:to>
      <xdr:col>16</xdr:col>
      <xdr:colOff>428757</xdr:colOff>
      <xdr:row>25</xdr:row>
      <xdr:rowOff>435504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6607175" y="1095946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24</xdr:row>
      <xdr:rowOff>83185</xdr:rowOff>
    </xdr:from>
    <xdr:to>
      <xdr:col>16</xdr:col>
      <xdr:colOff>416428</xdr:colOff>
      <xdr:row>24</xdr:row>
      <xdr:rowOff>431566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6640830" y="10417810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190500</xdr:colOff>
      <xdr:row>23</xdr:row>
      <xdr:rowOff>123190</xdr:rowOff>
    </xdr:from>
    <xdr:to>
      <xdr:col>16</xdr:col>
      <xdr:colOff>389371</xdr:colOff>
      <xdr:row>23</xdr:row>
      <xdr:rowOff>438547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6677660" y="9949815"/>
          <a:ext cx="19875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12700</xdr:colOff>
      <xdr:row>50</xdr:row>
      <xdr:rowOff>76835</xdr:rowOff>
    </xdr:from>
    <xdr:to>
      <xdr:col>16</xdr:col>
      <xdr:colOff>514112</xdr:colOff>
      <xdr:row>50</xdr:row>
      <xdr:rowOff>375008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9860" y="23619460"/>
          <a:ext cx="49339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24130</xdr:colOff>
      <xdr:row>49</xdr:row>
      <xdr:rowOff>88900</xdr:rowOff>
    </xdr:from>
    <xdr:to>
      <xdr:col>16</xdr:col>
      <xdr:colOff>497094</xdr:colOff>
      <xdr:row>49</xdr:row>
      <xdr:rowOff>371365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1290" y="23123525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49530</xdr:colOff>
      <xdr:row>44</xdr:row>
      <xdr:rowOff>111760</xdr:rowOff>
    </xdr:from>
    <xdr:to>
      <xdr:col>16</xdr:col>
      <xdr:colOff>509358</xdr:colOff>
      <xdr:row>44</xdr:row>
      <xdr:rowOff>404837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6536690" y="20606385"/>
          <a:ext cx="45656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96488</xdr:colOff>
      <xdr:row>45</xdr:row>
      <xdr:rowOff>47601</xdr:rowOff>
    </xdr:from>
    <xdr:to>
      <xdr:col>16</xdr:col>
      <xdr:colOff>499470</xdr:colOff>
      <xdr:row>45</xdr:row>
      <xdr:rowOff>339799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6583045" y="21049615"/>
          <a:ext cx="4032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92075</xdr:colOff>
      <xdr:row>43</xdr:row>
      <xdr:rowOff>100330</xdr:rowOff>
    </xdr:from>
    <xdr:to>
      <xdr:col>16</xdr:col>
      <xdr:colOff>458421</xdr:colOff>
      <xdr:row>43</xdr:row>
      <xdr:rowOff>403891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6579235" y="2008695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119727</xdr:colOff>
      <xdr:row>52</xdr:row>
      <xdr:rowOff>32971</xdr:rowOff>
    </xdr:from>
    <xdr:to>
      <xdr:col>16</xdr:col>
      <xdr:colOff>454927</xdr:colOff>
      <xdr:row>52</xdr:row>
      <xdr:rowOff>352848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6606540" y="24591010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70485</xdr:colOff>
      <xdr:row>53</xdr:row>
      <xdr:rowOff>131445</xdr:rowOff>
    </xdr:from>
    <xdr:to>
      <xdr:col>16</xdr:col>
      <xdr:colOff>499111</xdr:colOff>
      <xdr:row>53</xdr:row>
      <xdr:rowOff>399745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6557645" y="25198070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68014</xdr:colOff>
      <xdr:row>51</xdr:row>
      <xdr:rowOff>65816</xdr:rowOff>
    </xdr:from>
    <xdr:to>
      <xdr:col>16</xdr:col>
      <xdr:colOff>487113</xdr:colOff>
      <xdr:row>51</xdr:row>
      <xdr:rowOff>369380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6555105" y="24116030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175895</xdr:colOff>
      <xdr:row>56</xdr:row>
      <xdr:rowOff>121920</xdr:rowOff>
    </xdr:from>
    <xdr:to>
      <xdr:col>16</xdr:col>
      <xdr:colOff>377269</xdr:colOff>
      <xdr:row>56</xdr:row>
      <xdr:rowOff>437711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6663055" y="26712545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113665</xdr:colOff>
      <xdr:row>57</xdr:row>
      <xdr:rowOff>82550</xdr:rowOff>
    </xdr:from>
    <xdr:to>
      <xdr:col>16</xdr:col>
      <xdr:colOff>417830</xdr:colOff>
      <xdr:row>57</xdr:row>
      <xdr:rowOff>379730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6600825" y="27181175"/>
          <a:ext cx="30416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53975</xdr:colOff>
      <xdr:row>58</xdr:row>
      <xdr:rowOff>109855</xdr:rowOff>
    </xdr:from>
    <xdr:to>
      <xdr:col>16</xdr:col>
      <xdr:colOff>471609</xdr:colOff>
      <xdr:row>58</xdr:row>
      <xdr:rowOff>386640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6541135" y="27716480"/>
          <a:ext cx="4171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110408</xdr:colOff>
      <xdr:row>59</xdr:row>
      <xdr:rowOff>15386</xdr:rowOff>
    </xdr:from>
    <xdr:to>
      <xdr:col>16</xdr:col>
      <xdr:colOff>380069</xdr:colOff>
      <xdr:row>59</xdr:row>
      <xdr:rowOff>361949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7958"/>
        <a:stretch>
          <a:fillRect/>
        </a:stretch>
      </xdr:blipFill>
      <xdr:spPr>
        <a:xfrm>
          <a:off x="6597015" y="28129865"/>
          <a:ext cx="26987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97155</xdr:colOff>
      <xdr:row>55</xdr:row>
      <xdr:rowOff>96520</xdr:rowOff>
    </xdr:from>
    <xdr:to>
      <xdr:col>16</xdr:col>
      <xdr:colOff>438741</xdr:colOff>
      <xdr:row>55</xdr:row>
      <xdr:rowOff>351855</xdr:rowOff>
    </xdr:to>
    <xdr:pic>
      <xdr:nvPicPr>
        <xdr:cNvPr id="15" name="Picture 1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584315" y="26179145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173990</xdr:colOff>
      <xdr:row>37</xdr:row>
      <xdr:rowOff>139700</xdr:rowOff>
    </xdr:from>
    <xdr:to>
      <xdr:col>16</xdr:col>
      <xdr:colOff>408014</xdr:colOff>
      <xdr:row>37</xdr:row>
      <xdr:rowOff>391700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6661150" y="1707832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47625</xdr:colOff>
      <xdr:row>47</xdr:row>
      <xdr:rowOff>76200</xdr:rowOff>
    </xdr:from>
    <xdr:to>
      <xdr:col>16</xdr:col>
      <xdr:colOff>452621</xdr:colOff>
      <xdr:row>47</xdr:row>
      <xdr:rowOff>390525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6534785" y="22094825"/>
          <a:ext cx="40449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152400</xdr:colOff>
      <xdr:row>48</xdr:row>
      <xdr:rowOff>76200</xdr:rowOff>
    </xdr:from>
    <xdr:to>
      <xdr:col>16</xdr:col>
      <xdr:colOff>400050</xdr:colOff>
      <xdr:row>48</xdr:row>
      <xdr:rowOff>387718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6639560" y="22602825"/>
          <a:ext cx="247650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12065</xdr:colOff>
      <xdr:row>46</xdr:row>
      <xdr:rowOff>111760</xdr:rowOff>
    </xdr:from>
    <xdr:to>
      <xdr:col>16</xdr:col>
      <xdr:colOff>533312</xdr:colOff>
      <xdr:row>46</xdr:row>
      <xdr:rowOff>443983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 flipH="1" flipV="1">
          <a:off x="6499225" y="21622385"/>
          <a:ext cx="494030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123825</xdr:colOff>
      <xdr:row>26</xdr:row>
      <xdr:rowOff>98425</xdr:rowOff>
    </xdr:from>
    <xdr:to>
      <xdr:col>16</xdr:col>
      <xdr:colOff>390525</xdr:colOff>
      <xdr:row>26</xdr:row>
      <xdr:rowOff>359263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985" y="1144905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85725</xdr:colOff>
      <xdr:row>27</xdr:row>
      <xdr:rowOff>127000</xdr:rowOff>
    </xdr:from>
    <xdr:to>
      <xdr:col>16</xdr:col>
      <xdr:colOff>458657</xdr:colOff>
      <xdr:row>27</xdr:row>
      <xdr:rowOff>374650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885" y="11985625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36195</xdr:colOff>
      <xdr:row>106</xdr:row>
      <xdr:rowOff>117475</xdr:rowOff>
    </xdr:from>
    <xdr:to>
      <xdr:col>16</xdr:col>
      <xdr:colOff>464821</xdr:colOff>
      <xdr:row>106</xdr:row>
      <xdr:rowOff>429203</xdr:rowOff>
    </xdr:to>
    <xdr:pic>
      <xdr:nvPicPr>
        <xdr:cNvPr id="118" name="Picture 11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6523355" y="5261610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88265</xdr:colOff>
      <xdr:row>107</xdr:row>
      <xdr:rowOff>146050</xdr:rowOff>
    </xdr:from>
    <xdr:to>
      <xdr:col>16</xdr:col>
      <xdr:colOff>417394</xdr:colOff>
      <xdr:row>107</xdr:row>
      <xdr:rowOff>441653</xdr:rowOff>
    </xdr:to>
    <xdr:pic>
      <xdr:nvPicPr>
        <xdr:cNvPr id="149" name="Picture 23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6575425" y="5315267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104140</xdr:colOff>
      <xdr:row>105</xdr:row>
      <xdr:rowOff>117475</xdr:rowOff>
    </xdr:from>
    <xdr:to>
      <xdr:col>16</xdr:col>
      <xdr:colOff>437515</xdr:colOff>
      <xdr:row>105</xdr:row>
      <xdr:rowOff>295502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1300" y="52108100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116840</xdr:colOff>
      <xdr:row>91</xdr:row>
      <xdr:rowOff>184150</xdr:rowOff>
    </xdr:from>
    <xdr:to>
      <xdr:col>16</xdr:col>
      <xdr:colOff>504409</xdr:colOff>
      <xdr:row>91</xdr:row>
      <xdr:rowOff>347839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6604000" y="45062775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123825</xdr:colOff>
      <xdr:row>92</xdr:row>
      <xdr:rowOff>79375</xdr:rowOff>
    </xdr:from>
    <xdr:to>
      <xdr:col>16</xdr:col>
      <xdr:colOff>432151</xdr:colOff>
      <xdr:row>92</xdr:row>
      <xdr:rowOff>338850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6610985" y="45466000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78105</xdr:colOff>
      <xdr:row>100</xdr:row>
      <xdr:rowOff>98425</xdr:rowOff>
    </xdr:from>
    <xdr:to>
      <xdr:col>16</xdr:col>
      <xdr:colOff>449504</xdr:colOff>
      <xdr:row>100</xdr:row>
      <xdr:rowOff>361781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5265" y="49549050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104775</xdr:colOff>
      <xdr:row>101</xdr:row>
      <xdr:rowOff>79375</xdr:rowOff>
    </xdr:from>
    <xdr:to>
      <xdr:col>16</xdr:col>
      <xdr:colOff>441814</xdr:colOff>
      <xdr:row>101</xdr:row>
      <xdr:rowOff>382679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1935" y="5003800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35560</xdr:colOff>
      <xdr:row>93</xdr:row>
      <xdr:rowOff>117475</xdr:rowOff>
    </xdr:from>
    <xdr:to>
      <xdr:col>16</xdr:col>
      <xdr:colOff>482502</xdr:colOff>
      <xdr:row>93</xdr:row>
      <xdr:rowOff>368880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6522720" y="46012100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151765</xdr:colOff>
      <xdr:row>99</xdr:row>
      <xdr:rowOff>88900</xdr:rowOff>
    </xdr:from>
    <xdr:to>
      <xdr:col>16</xdr:col>
      <xdr:colOff>410945</xdr:colOff>
      <xdr:row>99</xdr:row>
      <xdr:rowOff>403225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6638925" y="49031525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29</xdr:row>
      <xdr:rowOff>88900</xdr:rowOff>
    </xdr:from>
    <xdr:to>
      <xdr:col>16</xdr:col>
      <xdr:colOff>383540</xdr:colOff>
      <xdr:row>29</xdr:row>
      <xdr:rowOff>420370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6626225" y="12963525"/>
          <a:ext cx="244475" cy="3314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30</xdr:row>
      <xdr:rowOff>107950</xdr:rowOff>
    </xdr:from>
    <xdr:to>
      <xdr:col>16</xdr:col>
      <xdr:colOff>368300</xdr:colOff>
      <xdr:row>30</xdr:row>
      <xdr:rowOff>391896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6645910" y="13490575"/>
          <a:ext cx="209550" cy="2838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154940</xdr:colOff>
      <xdr:row>31</xdr:row>
      <xdr:rowOff>107950</xdr:rowOff>
    </xdr:from>
    <xdr:to>
      <xdr:col>16</xdr:col>
      <xdr:colOff>391795</xdr:colOff>
      <xdr:row>31</xdr:row>
      <xdr:rowOff>429260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6642100" y="13998575"/>
          <a:ext cx="236855" cy="3213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107950</xdr:colOff>
      <xdr:row>32</xdr:row>
      <xdr:rowOff>69850</xdr:rowOff>
    </xdr:from>
    <xdr:to>
      <xdr:col>16</xdr:col>
      <xdr:colOff>446405</xdr:colOff>
      <xdr:row>32</xdr:row>
      <xdr:rowOff>391795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6595110" y="14468475"/>
          <a:ext cx="338455" cy="3219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163195</xdr:colOff>
      <xdr:row>34</xdr:row>
      <xdr:rowOff>107950</xdr:rowOff>
    </xdr:from>
    <xdr:to>
      <xdr:col>16</xdr:col>
      <xdr:colOff>453231</xdr:colOff>
      <xdr:row>34</xdr:row>
      <xdr:rowOff>384175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6650355" y="1552257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36</xdr:row>
      <xdr:rowOff>127000</xdr:rowOff>
    </xdr:from>
    <xdr:to>
      <xdr:col>16</xdr:col>
      <xdr:colOff>429101</xdr:colOff>
      <xdr:row>36</xdr:row>
      <xdr:rowOff>403225</xdr:rowOff>
    </xdr:to>
    <xdr:pic>
      <xdr:nvPicPr>
        <xdr:cNvPr id="126" name="Picture 7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6626225" y="1655762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88900</xdr:colOff>
      <xdr:row>40</xdr:row>
      <xdr:rowOff>117475</xdr:rowOff>
    </xdr:from>
    <xdr:to>
      <xdr:col>16</xdr:col>
      <xdr:colOff>465818</xdr:colOff>
      <xdr:row>40</xdr:row>
      <xdr:rowOff>346075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6576060" y="18580100"/>
          <a:ext cx="376555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118745</xdr:colOff>
      <xdr:row>88</xdr:row>
      <xdr:rowOff>117475</xdr:rowOff>
    </xdr:from>
    <xdr:to>
      <xdr:col>16</xdr:col>
      <xdr:colOff>385445</xdr:colOff>
      <xdr:row>88</xdr:row>
      <xdr:rowOff>359213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6605905" y="43472100"/>
          <a:ext cx="266700" cy="2413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140970</xdr:colOff>
      <xdr:row>89</xdr:row>
      <xdr:rowOff>117475</xdr:rowOff>
    </xdr:from>
    <xdr:to>
      <xdr:col>16</xdr:col>
      <xdr:colOff>445769</xdr:colOff>
      <xdr:row>89</xdr:row>
      <xdr:rowOff>393746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6628130" y="43980100"/>
          <a:ext cx="304165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95885</xdr:colOff>
      <xdr:row>90</xdr:row>
      <xdr:rowOff>117475</xdr:rowOff>
    </xdr:from>
    <xdr:to>
      <xdr:col>16</xdr:col>
      <xdr:colOff>391160</xdr:colOff>
      <xdr:row>90</xdr:row>
      <xdr:rowOff>385113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6583045" y="44488100"/>
          <a:ext cx="295275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118110</xdr:colOff>
      <xdr:row>94</xdr:row>
      <xdr:rowOff>107950</xdr:rowOff>
    </xdr:from>
    <xdr:to>
      <xdr:col>16</xdr:col>
      <xdr:colOff>454006</xdr:colOff>
      <xdr:row>94</xdr:row>
      <xdr:rowOff>317500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6605270" y="46510575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122555</xdr:colOff>
      <xdr:row>95</xdr:row>
      <xdr:rowOff>136525</xdr:rowOff>
    </xdr:from>
    <xdr:to>
      <xdr:col>16</xdr:col>
      <xdr:colOff>488987</xdr:colOff>
      <xdr:row>95</xdr:row>
      <xdr:rowOff>365125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6609715" y="47047150"/>
          <a:ext cx="366395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75565</xdr:colOff>
      <xdr:row>96</xdr:row>
      <xdr:rowOff>165100</xdr:rowOff>
    </xdr:from>
    <xdr:to>
      <xdr:col>16</xdr:col>
      <xdr:colOff>411461</xdr:colOff>
      <xdr:row>96</xdr:row>
      <xdr:rowOff>374650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6562725" y="47583725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97155</xdr:colOff>
      <xdr:row>97</xdr:row>
      <xdr:rowOff>117475</xdr:rowOff>
    </xdr:from>
    <xdr:to>
      <xdr:col>16</xdr:col>
      <xdr:colOff>487680</xdr:colOff>
      <xdr:row>97</xdr:row>
      <xdr:rowOff>361105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6584315" y="48044100"/>
          <a:ext cx="390525" cy="2432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50165</xdr:colOff>
      <xdr:row>98</xdr:row>
      <xdr:rowOff>88900</xdr:rowOff>
    </xdr:from>
    <xdr:to>
      <xdr:col>16</xdr:col>
      <xdr:colOff>477669</xdr:colOff>
      <xdr:row>98</xdr:row>
      <xdr:rowOff>355600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6537325" y="48523525"/>
          <a:ext cx="427355" cy="2667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171450</xdr:colOff>
      <xdr:row>12</xdr:row>
      <xdr:rowOff>127000</xdr:rowOff>
    </xdr:from>
    <xdr:to>
      <xdr:col>16</xdr:col>
      <xdr:colOff>381000</xdr:colOff>
      <xdr:row>12</xdr:row>
      <xdr:rowOff>397320</xdr:rowOff>
    </xdr:to>
    <xdr:pic>
      <xdr:nvPicPr>
        <xdr:cNvPr id="24" name="Picture 1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6658610" y="334962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11</xdr:row>
      <xdr:rowOff>136525</xdr:rowOff>
    </xdr:from>
    <xdr:to>
      <xdr:col>16</xdr:col>
      <xdr:colOff>400050</xdr:colOff>
      <xdr:row>11</xdr:row>
      <xdr:rowOff>406845</xdr:rowOff>
    </xdr:to>
    <xdr:pic>
      <xdr:nvPicPr>
        <xdr:cNvPr id="29" name="Picture 16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6677660" y="2851150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16</xdr:row>
      <xdr:rowOff>69850</xdr:rowOff>
    </xdr:from>
    <xdr:to>
      <xdr:col>16</xdr:col>
      <xdr:colOff>394970</xdr:colOff>
      <xdr:row>16</xdr:row>
      <xdr:rowOff>445135</xdr:rowOff>
    </xdr:to>
    <xdr:pic>
      <xdr:nvPicPr>
        <xdr:cNvPr id="31" name="Picture 18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6591935" y="6340475"/>
          <a:ext cx="290195" cy="37528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142875</xdr:colOff>
      <xdr:row>17</xdr:row>
      <xdr:rowOff>98425</xdr:rowOff>
    </xdr:from>
    <xdr:to>
      <xdr:col>16</xdr:col>
      <xdr:colOff>400050</xdr:colOff>
      <xdr:row>17</xdr:row>
      <xdr:rowOff>429895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6630035" y="6877050"/>
          <a:ext cx="257175" cy="3314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90805</xdr:colOff>
      <xdr:row>78</xdr:row>
      <xdr:rowOff>117475</xdr:rowOff>
    </xdr:from>
    <xdr:to>
      <xdr:col>16</xdr:col>
      <xdr:colOff>434184</xdr:colOff>
      <xdr:row>78</xdr:row>
      <xdr:rowOff>374650</xdr:rowOff>
    </xdr:to>
    <xdr:pic>
      <xdr:nvPicPr>
        <xdr:cNvPr id="130" name="Picture 20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6577965" y="38392100"/>
          <a:ext cx="342900" cy="2571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125730</xdr:colOff>
      <xdr:row>79</xdr:row>
      <xdr:rowOff>136525</xdr:rowOff>
    </xdr:from>
    <xdr:to>
      <xdr:col>16</xdr:col>
      <xdr:colOff>430956</xdr:colOff>
      <xdr:row>79</xdr:row>
      <xdr:rowOff>365125</xdr:rowOff>
    </xdr:to>
    <xdr:pic>
      <xdr:nvPicPr>
        <xdr:cNvPr id="132" name="Picture 2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6612890" y="38919150"/>
          <a:ext cx="304800" cy="2286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85</xdr:row>
      <xdr:rowOff>98425</xdr:rowOff>
    </xdr:from>
    <xdr:to>
      <xdr:col>16</xdr:col>
      <xdr:colOff>427990</xdr:colOff>
      <xdr:row>85</xdr:row>
      <xdr:rowOff>354491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6600825" y="4192905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86</xdr:row>
      <xdr:rowOff>79375</xdr:rowOff>
    </xdr:from>
    <xdr:to>
      <xdr:col>16</xdr:col>
      <xdr:colOff>471170</xdr:colOff>
      <xdr:row>86</xdr:row>
      <xdr:rowOff>377825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6591935" y="42418000"/>
          <a:ext cx="366395" cy="2984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68580</xdr:colOff>
      <xdr:row>103</xdr:row>
      <xdr:rowOff>98425</xdr:rowOff>
    </xdr:from>
    <xdr:to>
      <xdr:col>16</xdr:col>
      <xdr:colOff>449580</xdr:colOff>
      <xdr:row>103</xdr:row>
      <xdr:rowOff>408810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6555740" y="51073050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161925</xdr:colOff>
      <xdr:row>10</xdr:row>
      <xdr:rowOff>88900</xdr:rowOff>
    </xdr:from>
    <xdr:to>
      <xdr:col>16</xdr:col>
      <xdr:colOff>408305</xdr:colOff>
      <xdr:row>10</xdr:row>
      <xdr:rowOff>431800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9085" y="2295525"/>
          <a:ext cx="2463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42</xdr:row>
      <xdr:rowOff>79375</xdr:rowOff>
    </xdr:from>
    <xdr:to>
      <xdr:col>16</xdr:col>
      <xdr:colOff>484800</xdr:colOff>
      <xdr:row>42</xdr:row>
      <xdr:rowOff>374650</xdr:rowOff>
    </xdr:to>
    <xdr:pic>
      <xdr:nvPicPr>
        <xdr:cNvPr id="123" name="Picture 10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6546215" y="19558000"/>
          <a:ext cx="42545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41</xdr:row>
      <xdr:rowOff>117475</xdr:rowOff>
    </xdr:from>
    <xdr:to>
      <xdr:col>16</xdr:col>
      <xdr:colOff>396240</xdr:colOff>
      <xdr:row>41</xdr:row>
      <xdr:rowOff>399820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5750" y="19088100"/>
          <a:ext cx="2476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133350</xdr:colOff>
      <xdr:row>80</xdr:row>
      <xdr:rowOff>88900</xdr:rowOff>
    </xdr:from>
    <xdr:to>
      <xdr:col>16</xdr:col>
      <xdr:colOff>439691</xdr:colOff>
      <xdr:row>80</xdr:row>
      <xdr:rowOff>346075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0510" y="39379525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135890</xdr:colOff>
      <xdr:row>81</xdr:row>
      <xdr:rowOff>146050</xdr:rowOff>
    </xdr:from>
    <xdr:to>
      <xdr:col>16</xdr:col>
      <xdr:colOff>442231</xdr:colOff>
      <xdr:row>81</xdr:row>
      <xdr:rowOff>403225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3050" y="39944675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113030</xdr:colOff>
      <xdr:row>104</xdr:row>
      <xdr:rowOff>88900</xdr:rowOff>
    </xdr:from>
    <xdr:to>
      <xdr:col>16</xdr:col>
      <xdr:colOff>469239</xdr:colOff>
      <xdr:row>104</xdr:row>
      <xdr:rowOff>374650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0190" y="51571525"/>
          <a:ext cx="355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127000</xdr:colOff>
      <xdr:row>21</xdr:row>
      <xdr:rowOff>88900</xdr:rowOff>
    </xdr:from>
    <xdr:to>
      <xdr:col>16</xdr:col>
      <xdr:colOff>460375</xdr:colOff>
      <xdr:row>21</xdr:row>
      <xdr:rowOff>424528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4160" y="8899525"/>
          <a:ext cx="333375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109855</xdr:colOff>
      <xdr:row>22</xdr:row>
      <xdr:rowOff>69850</xdr:rowOff>
    </xdr:from>
    <xdr:to>
      <xdr:col>16</xdr:col>
      <xdr:colOff>448310</xdr:colOff>
      <xdr:row>22</xdr:row>
      <xdr:rowOff>412115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7015" y="9388475"/>
          <a:ext cx="33845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89535</xdr:colOff>
      <xdr:row>33</xdr:row>
      <xdr:rowOff>107950</xdr:rowOff>
    </xdr:from>
    <xdr:to>
      <xdr:col>16</xdr:col>
      <xdr:colOff>470535</xdr:colOff>
      <xdr:row>33</xdr:row>
      <xdr:rowOff>396875</xdr:rowOff>
    </xdr:to>
    <xdr:pic>
      <xdr:nvPicPr>
        <xdr:cNvPr id="3" name="Picture 1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6576695" y="15014575"/>
          <a:ext cx="381000" cy="2889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162560</xdr:colOff>
      <xdr:row>35</xdr:row>
      <xdr:rowOff>87630</xdr:rowOff>
    </xdr:from>
    <xdr:to>
      <xdr:col>16</xdr:col>
      <xdr:colOff>410210</xdr:colOff>
      <xdr:row>35</xdr:row>
      <xdr:rowOff>390525</xdr:rowOff>
    </xdr:to>
    <xdr:pic>
      <xdr:nvPicPr>
        <xdr:cNvPr id="5" name="Picture 1607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6649720" y="1601025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57150</xdr:colOff>
      <xdr:row>102</xdr:row>
      <xdr:rowOff>142875</xdr:rowOff>
    </xdr:from>
    <xdr:to>
      <xdr:col>16</xdr:col>
      <xdr:colOff>524510</xdr:colOff>
      <xdr:row>102</xdr:row>
      <xdr:rowOff>295910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544310" y="50609500"/>
          <a:ext cx="44894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39</xdr:row>
      <xdr:rowOff>92075</xdr:rowOff>
    </xdr:from>
    <xdr:to>
      <xdr:col>16</xdr:col>
      <xdr:colOff>429260</xdr:colOff>
      <xdr:row>39</xdr:row>
      <xdr:rowOff>375285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601460" y="18046700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161925</xdr:colOff>
      <xdr:row>38</xdr:row>
      <xdr:rowOff>63500</xdr:rowOff>
    </xdr:from>
    <xdr:to>
      <xdr:col>16</xdr:col>
      <xdr:colOff>386715</xdr:colOff>
      <xdr:row>38</xdr:row>
      <xdr:rowOff>379095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649085" y="1751012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139700</xdr:colOff>
      <xdr:row>54</xdr:row>
      <xdr:rowOff>83185</xdr:rowOff>
    </xdr:from>
    <xdr:to>
      <xdr:col>16</xdr:col>
      <xdr:colOff>401955</xdr:colOff>
      <xdr:row>54</xdr:row>
      <xdr:rowOff>474345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626860" y="25657810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113030</xdr:colOff>
      <xdr:row>66</xdr:row>
      <xdr:rowOff>74930</xdr:rowOff>
    </xdr:from>
    <xdr:to>
      <xdr:col>16</xdr:col>
      <xdr:colOff>497205</xdr:colOff>
      <xdr:row>66</xdr:row>
      <xdr:rowOff>492125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600190" y="31745555"/>
          <a:ext cx="384175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121920</xdr:colOff>
      <xdr:row>67</xdr:row>
      <xdr:rowOff>16510</xdr:rowOff>
    </xdr:from>
    <xdr:to>
      <xdr:col>16</xdr:col>
      <xdr:colOff>467995</xdr:colOff>
      <xdr:row>67</xdr:row>
      <xdr:rowOff>435610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609080" y="32195135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74</xdr:row>
      <xdr:rowOff>36195</xdr:rowOff>
    </xdr:from>
    <xdr:to>
      <xdr:col>16</xdr:col>
      <xdr:colOff>509270</xdr:colOff>
      <xdr:row>74</xdr:row>
      <xdr:rowOff>455295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364095" y="3555492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278130</xdr:colOff>
      <xdr:row>64</xdr:row>
      <xdr:rowOff>24765</xdr:rowOff>
    </xdr:from>
    <xdr:to>
      <xdr:col>16</xdr:col>
      <xdr:colOff>472440</xdr:colOff>
      <xdr:row>64</xdr:row>
      <xdr:rowOff>458470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765290" y="30679390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263525</xdr:colOff>
      <xdr:row>71</xdr:row>
      <xdr:rowOff>44450</xdr:rowOff>
    </xdr:from>
    <xdr:to>
      <xdr:col>16</xdr:col>
      <xdr:colOff>457835</xdr:colOff>
      <xdr:row>71</xdr:row>
      <xdr:rowOff>478155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750685" y="34255075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76835</xdr:colOff>
      <xdr:row>68</xdr:row>
      <xdr:rowOff>60960</xdr:rowOff>
    </xdr:from>
    <xdr:to>
      <xdr:col>16</xdr:col>
      <xdr:colOff>462280</xdr:colOff>
      <xdr:row>68</xdr:row>
      <xdr:rowOff>452120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563995" y="32747585"/>
          <a:ext cx="38544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63</xdr:row>
      <xdr:rowOff>92075</xdr:rowOff>
    </xdr:from>
    <xdr:to>
      <xdr:col>16</xdr:col>
      <xdr:colOff>461645</xdr:colOff>
      <xdr:row>63</xdr:row>
      <xdr:rowOff>426720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612255" y="30238700"/>
          <a:ext cx="3365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70</xdr:row>
      <xdr:rowOff>65405</xdr:rowOff>
    </xdr:from>
    <xdr:to>
      <xdr:col>16</xdr:col>
      <xdr:colOff>431800</xdr:colOff>
      <xdr:row>70</xdr:row>
      <xdr:rowOff>400050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582410" y="33768030"/>
          <a:ext cx="3365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62</xdr:row>
      <xdr:rowOff>123825</xdr:rowOff>
    </xdr:from>
    <xdr:to>
      <xdr:col>16</xdr:col>
      <xdr:colOff>524510</xdr:colOff>
      <xdr:row>62</xdr:row>
      <xdr:rowOff>389890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591935" y="29762450"/>
          <a:ext cx="40132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64770</xdr:colOff>
      <xdr:row>69</xdr:row>
      <xdr:rowOff>142875</xdr:rowOff>
    </xdr:from>
    <xdr:to>
      <xdr:col>16</xdr:col>
      <xdr:colOff>484505</xdr:colOff>
      <xdr:row>69</xdr:row>
      <xdr:rowOff>408940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551930" y="33337500"/>
          <a:ext cx="4197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61</xdr:row>
      <xdr:rowOff>85090</xdr:rowOff>
    </xdr:from>
    <xdr:to>
      <xdr:col>16</xdr:col>
      <xdr:colOff>427990</xdr:colOff>
      <xdr:row>61</xdr:row>
      <xdr:rowOff>473710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553835" y="29215715"/>
          <a:ext cx="36131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8</xdr:row>
      <xdr:rowOff>27305</xdr:rowOff>
    </xdr:from>
    <xdr:to>
      <xdr:col>16</xdr:col>
      <xdr:colOff>382905</xdr:colOff>
      <xdr:row>8</xdr:row>
      <xdr:rowOff>502920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642100" y="1217930"/>
          <a:ext cx="22796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51435</xdr:colOff>
      <xdr:row>77</xdr:row>
      <xdr:rowOff>123190</xdr:rowOff>
    </xdr:from>
    <xdr:to>
      <xdr:col>16</xdr:col>
      <xdr:colOff>526415</xdr:colOff>
      <xdr:row>77</xdr:row>
      <xdr:rowOff>410845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538595" y="37889815"/>
          <a:ext cx="45466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165100</xdr:colOff>
      <xdr:row>20</xdr:row>
      <xdr:rowOff>15875</xdr:rowOff>
    </xdr:from>
    <xdr:to>
      <xdr:col>16</xdr:col>
      <xdr:colOff>400050</xdr:colOff>
      <xdr:row>20</xdr:row>
      <xdr:rowOff>447040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652260" y="8318500"/>
          <a:ext cx="2349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135255</xdr:colOff>
      <xdr:row>72</xdr:row>
      <xdr:rowOff>64135</xdr:rowOff>
    </xdr:from>
    <xdr:to>
      <xdr:col>16</xdr:col>
      <xdr:colOff>370840</xdr:colOff>
      <xdr:row>72</xdr:row>
      <xdr:rowOff>394970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622415" y="34782760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180975</xdr:colOff>
      <xdr:row>73</xdr:row>
      <xdr:rowOff>30480</xdr:rowOff>
    </xdr:from>
    <xdr:to>
      <xdr:col>16</xdr:col>
      <xdr:colOff>482600</xdr:colOff>
      <xdr:row>73</xdr:row>
      <xdr:rowOff>449580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668135" y="35257105"/>
          <a:ext cx="3016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95885</xdr:colOff>
      <xdr:row>75</xdr:row>
      <xdr:rowOff>125095</xdr:rowOff>
    </xdr:from>
    <xdr:to>
      <xdr:col>16</xdr:col>
      <xdr:colOff>429260</xdr:colOff>
      <xdr:row>75</xdr:row>
      <xdr:rowOff>389890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583045" y="36367720"/>
          <a:ext cx="33337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26670</xdr:colOff>
      <xdr:row>60</xdr:row>
      <xdr:rowOff>55245</xdr:rowOff>
    </xdr:from>
    <xdr:to>
      <xdr:col>16</xdr:col>
      <xdr:colOff>476250</xdr:colOff>
      <xdr:row>60</xdr:row>
      <xdr:rowOff>397510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513830" y="28677870"/>
          <a:ext cx="44958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194310</xdr:colOff>
      <xdr:row>19</xdr:row>
      <xdr:rowOff>36195</xdr:rowOff>
    </xdr:from>
    <xdr:to>
      <xdr:col>16</xdr:col>
      <xdr:colOff>394970</xdr:colOff>
      <xdr:row>19</xdr:row>
      <xdr:rowOff>431800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681470" y="7830820"/>
          <a:ext cx="200660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9</xdr:row>
      <xdr:rowOff>50800</xdr:rowOff>
    </xdr:from>
    <xdr:to>
      <xdr:col>16</xdr:col>
      <xdr:colOff>383540</xdr:colOff>
      <xdr:row>9</xdr:row>
      <xdr:rowOff>483870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642100" y="1749425"/>
          <a:ext cx="22860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95250</xdr:colOff>
      <xdr:row>28</xdr:row>
      <xdr:rowOff>66676</xdr:rowOff>
    </xdr:from>
    <xdr:to>
      <xdr:col>16</xdr:col>
      <xdr:colOff>409501</xdr:colOff>
      <xdr:row>28</xdr:row>
      <xdr:rowOff>428626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2363451"/>
          <a:ext cx="314251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85725</xdr:colOff>
      <xdr:row>112</xdr:row>
      <xdr:rowOff>19050</xdr:rowOff>
    </xdr:from>
    <xdr:to>
      <xdr:col>16</xdr:col>
      <xdr:colOff>516890</xdr:colOff>
      <xdr:row>112</xdr:row>
      <xdr:rowOff>435610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1E70C89E-6F8A-4C93-8AC9-0F86BAFBF8B2}"/>
            </a:ext>
          </a:extLst>
        </xdr:cNvPr>
        <xdr:cNvPicPr/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4721125"/>
          <a:ext cx="431165" cy="416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104775</xdr:colOff>
      <xdr:row>111</xdr:row>
      <xdr:rowOff>133350</xdr:rowOff>
    </xdr:from>
    <xdr:to>
      <xdr:col>16</xdr:col>
      <xdr:colOff>492760</xdr:colOff>
      <xdr:row>111</xdr:row>
      <xdr:rowOff>422275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3B4769B8-6045-42ED-8CE5-D7DDCB944D0C}"/>
            </a:ext>
          </a:extLst>
        </xdr:cNvPr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54330600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104775</xdr:colOff>
      <xdr:row>110</xdr:row>
      <xdr:rowOff>133350</xdr:rowOff>
    </xdr:from>
    <xdr:to>
      <xdr:col>16</xdr:col>
      <xdr:colOff>492760</xdr:colOff>
      <xdr:row>110</xdr:row>
      <xdr:rowOff>422275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F456A14-8124-4432-9EE2-7ACD70597160}"/>
            </a:ext>
          </a:extLst>
        </xdr:cNvPr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53825775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133350</xdr:colOff>
      <xdr:row>109</xdr:row>
      <xdr:rowOff>95250</xdr:rowOff>
    </xdr:from>
    <xdr:to>
      <xdr:col>16</xdr:col>
      <xdr:colOff>521335</xdr:colOff>
      <xdr:row>109</xdr:row>
      <xdr:rowOff>384175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717B70B0-EC23-4DE0-A392-1D94AEE93F14}"/>
            </a:ext>
          </a:extLst>
        </xdr:cNvPr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282850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152400</xdr:colOff>
      <xdr:row>65</xdr:row>
      <xdr:rowOff>85725</xdr:rowOff>
    </xdr:from>
    <xdr:to>
      <xdr:col>16</xdr:col>
      <xdr:colOff>458761</xdr:colOff>
      <xdr:row>65</xdr:row>
      <xdr:rowOff>476250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6E4B75-422D-45CA-A079-9B2A88118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1061025"/>
          <a:ext cx="30636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76201</xdr:colOff>
      <xdr:row>113</xdr:row>
      <xdr:rowOff>314082</xdr:rowOff>
    </xdr:from>
    <xdr:to>
      <xdr:col>16</xdr:col>
      <xdr:colOff>971551</xdr:colOff>
      <xdr:row>113</xdr:row>
      <xdr:rowOff>428488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EF1EBFC-83D7-4101-BE2D-BFDDA4ED7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277101" y="55520982"/>
          <a:ext cx="895350" cy="114406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15</xdr:row>
      <xdr:rowOff>127000</xdr:rowOff>
    </xdr:from>
    <xdr:to>
      <xdr:col>16</xdr:col>
      <xdr:colOff>504825</xdr:colOff>
      <xdr:row>15</xdr:row>
      <xdr:rowOff>378460</xdr:rowOff>
    </xdr:to>
    <xdr:pic>
      <xdr:nvPicPr>
        <xdr:cNvPr id="121" name="Picture 3">
          <a:extLst>
            <a:ext uri="{FF2B5EF4-FFF2-40B4-BE49-F238E27FC236}">
              <a16:creationId xmlns:a16="http://schemas.microsoft.com/office/drawing/2014/main" id="{AB3F6BD9-2289-4415-973E-0AA662412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5343525" y="537527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57150</xdr:colOff>
      <xdr:row>84</xdr:row>
      <xdr:rowOff>127000</xdr:rowOff>
    </xdr:from>
    <xdr:to>
      <xdr:col>16</xdr:col>
      <xdr:colOff>504825</xdr:colOff>
      <xdr:row>84</xdr:row>
      <xdr:rowOff>378460</xdr:rowOff>
    </xdr:to>
    <xdr:pic>
      <xdr:nvPicPr>
        <xdr:cNvPr id="129" name="Picture 3">
          <a:extLst>
            <a:ext uri="{FF2B5EF4-FFF2-40B4-BE49-F238E27FC236}">
              <a16:creationId xmlns:a16="http://schemas.microsoft.com/office/drawing/2014/main" id="{857162C0-1F55-4226-970E-CDA45C65C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7246454" y="39717870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175178</xdr:colOff>
      <xdr:row>14</xdr:row>
      <xdr:rowOff>124102</xdr:rowOff>
    </xdr:from>
    <xdr:to>
      <xdr:col>16</xdr:col>
      <xdr:colOff>622853</xdr:colOff>
      <xdr:row>14</xdr:row>
      <xdr:rowOff>375562</xdr:rowOff>
    </xdr:to>
    <xdr:pic>
      <xdr:nvPicPr>
        <xdr:cNvPr id="135" name="Picture 3">
          <a:extLst>
            <a:ext uri="{FF2B5EF4-FFF2-40B4-BE49-F238E27FC236}">
              <a16:creationId xmlns:a16="http://schemas.microsoft.com/office/drawing/2014/main" id="{1DA29D64-EBCF-4827-A151-F79BE13B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7364482" y="4348232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161925</xdr:colOff>
      <xdr:row>13</xdr:row>
      <xdr:rowOff>119133</xdr:rowOff>
    </xdr:from>
    <xdr:to>
      <xdr:col>16</xdr:col>
      <xdr:colOff>609600</xdr:colOff>
      <xdr:row>13</xdr:row>
      <xdr:rowOff>370593</xdr:rowOff>
    </xdr:to>
    <xdr:pic>
      <xdr:nvPicPr>
        <xdr:cNvPr id="138" name="Picture 3">
          <a:extLst>
            <a:ext uri="{FF2B5EF4-FFF2-40B4-BE49-F238E27FC236}">
              <a16:creationId xmlns:a16="http://schemas.microsoft.com/office/drawing/2014/main" id="{60F70BC6-38D0-48EC-B345-2CC1F49F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7351229" y="3838024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1757155</xdr:colOff>
      <xdr:row>16</xdr:row>
      <xdr:rowOff>140666</xdr:rowOff>
    </xdr:from>
    <xdr:to>
      <xdr:col>13</xdr:col>
      <xdr:colOff>51352</xdr:colOff>
      <xdr:row>16</xdr:row>
      <xdr:rowOff>392126</xdr:rowOff>
    </xdr:to>
    <xdr:pic>
      <xdr:nvPicPr>
        <xdr:cNvPr id="140" name="Picture 3">
          <a:extLst>
            <a:ext uri="{FF2B5EF4-FFF2-40B4-BE49-F238E27FC236}">
              <a16:creationId xmlns:a16="http://schemas.microsoft.com/office/drawing/2014/main" id="{4613E9D4-749B-4A20-9259-075CA8CC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5343525" y="537527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1909555</xdr:colOff>
      <xdr:row>16</xdr:row>
      <xdr:rowOff>293066</xdr:rowOff>
    </xdr:from>
    <xdr:to>
      <xdr:col>13</xdr:col>
      <xdr:colOff>203752</xdr:colOff>
      <xdr:row>17</xdr:row>
      <xdr:rowOff>39287</xdr:rowOff>
    </xdr:to>
    <xdr:pic>
      <xdr:nvPicPr>
        <xdr:cNvPr id="142" name="Picture 3">
          <a:extLst>
            <a:ext uri="{FF2B5EF4-FFF2-40B4-BE49-F238E27FC236}">
              <a16:creationId xmlns:a16="http://schemas.microsoft.com/office/drawing/2014/main" id="{C739E9C0-39F2-47E6-8235-77805FD4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5495925" y="5527675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209550</xdr:colOff>
      <xdr:row>83</xdr:row>
      <xdr:rowOff>113748</xdr:rowOff>
    </xdr:from>
    <xdr:to>
      <xdr:col>16</xdr:col>
      <xdr:colOff>657225</xdr:colOff>
      <xdr:row>83</xdr:row>
      <xdr:rowOff>365208</xdr:rowOff>
    </xdr:to>
    <xdr:pic>
      <xdr:nvPicPr>
        <xdr:cNvPr id="144" name="Picture 3">
          <a:extLst>
            <a:ext uri="{FF2B5EF4-FFF2-40B4-BE49-F238E27FC236}">
              <a16:creationId xmlns:a16="http://schemas.microsoft.com/office/drawing/2014/main" id="{A5B04142-1C0F-4F9F-BA4A-B6ADC0192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7398854" y="39199378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171450</xdr:colOff>
      <xdr:row>82</xdr:row>
      <xdr:rowOff>100495</xdr:rowOff>
    </xdr:from>
    <xdr:to>
      <xdr:col>16</xdr:col>
      <xdr:colOff>619125</xdr:colOff>
      <xdr:row>82</xdr:row>
      <xdr:rowOff>351955</xdr:rowOff>
    </xdr:to>
    <xdr:pic>
      <xdr:nvPicPr>
        <xdr:cNvPr id="145" name="Picture 3">
          <a:extLst>
            <a:ext uri="{FF2B5EF4-FFF2-40B4-BE49-F238E27FC236}">
              <a16:creationId xmlns:a16="http://schemas.microsoft.com/office/drawing/2014/main" id="{9795DF04-D6E3-41D8-8702-45D6A8F9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7360754" y="38680886"/>
          <a:ext cx="447675" cy="2514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L13"/>
  <sheetViews>
    <sheetView view="pageBreakPreview" zoomScale="145" zoomScaleNormal="115" zoomScaleSheetLayoutView="145" workbookViewId="0">
      <selection activeCell="B17" sqref="B17"/>
    </sheetView>
  </sheetViews>
  <sheetFormatPr defaultColWidth="9" defaultRowHeight="14.25"/>
  <cols>
    <col min="1" max="1" width="6.5" style="38" customWidth="1"/>
    <col min="2" max="2" width="19.5" style="38" customWidth="1"/>
    <col min="3" max="3" width="25.375" style="38" customWidth="1"/>
    <col min="4" max="4" width="17.125" style="38" customWidth="1"/>
    <col min="5" max="5" width="8.5" style="38" customWidth="1"/>
    <col min="6" max="16384" width="9" style="38"/>
  </cols>
  <sheetData>
    <row r="1" spans="1:12" ht="50.1" customHeight="1">
      <c r="A1" s="199" t="s">
        <v>0</v>
      </c>
      <c r="B1" s="199"/>
      <c r="C1" s="199"/>
      <c r="D1" s="199"/>
      <c r="E1" s="39"/>
      <c r="F1" s="39"/>
      <c r="G1" s="39"/>
      <c r="H1" s="39"/>
      <c r="I1" s="39"/>
      <c r="J1" s="39"/>
      <c r="K1" s="39"/>
      <c r="L1" s="39"/>
    </row>
    <row r="2" spans="1:12" ht="35.1" customHeight="1">
      <c r="A2" s="40" t="s">
        <v>1</v>
      </c>
      <c r="B2" s="40" t="s">
        <v>2</v>
      </c>
      <c r="C2" s="40" t="s">
        <v>3</v>
      </c>
      <c r="D2" s="40" t="s">
        <v>4</v>
      </c>
      <c r="E2" s="39"/>
      <c r="F2" s="39"/>
      <c r="G2" s="39"/>
      <c r="H2" s="39"/>
      <c r="I2" s="39"/>
      <c r="J2" s="39"/>
      <c r="K2" s="39"/>
      <c r="L2" s="39"/>
    </row>
    <row r="3" spans="1:12" ht="35.1" customHeight="1">
      <c r="A3" s="41">
        <v>1</v>
      </c>
      <c r="B3" s="42" t="s">
        <v>5</v>
      </c>
      <c r="C3" s="43" t="s">
        <v>6</v>
      </c>
      <c r="D3" s="42" t="s">
        <v>7</v>
      </c>
      <c r="E3" s="39"/>
      <c r="F3" s="39"/>
      <c r="G3" s="39"/>
      <c r="H3" s="39"/>
      <c r="I3" s="39"/>
      <c r="J3" s="39"/>
      <c r="K3" s="39"/>
      <c r="L3" s="39"/>
    </row>
    <row r="4" spans="1:12" ht="35.1" customHeight="1">
      <c r="A4" s="41">
        <v>2</v>
      </c>
      <c r="B4" s="42" t="s">
        <v>8</v>
      </c>
      <c r="C4" s="43" t="s">
        <v>9</v>
      </c>
      <c r="D4" s="42" t="s">
        <v>7</v>
      </c>
      <c r="E4" s="39"/>
      <c r="F4" s="39"/>
      <c r="G4" s="39"/>
      <c r="H4" s="39"/>
      <c r="I4" s="39"/>
      <c r="J4" s="39"/>
      <c r="K4" s="39"/>
      <c r="L4" s="39"/>
    </row>
    <row r="5" spans="1:12" ht="27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27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27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27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27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ht="27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 ht="27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ht="27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2" ht="27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</sheetData>
  <mergeCells count="1">
    <mergeCell ref="A1:D1"/>
  </mergeCells>
  <phoneticPr fontId="26" type="noConversion"/>
  <conditionalFormatting sqref="N26:N27">
    <cfRule type="cellIs" dxfId="241" priority="5" stopIfTrue="1" operator="equal">
      <formula>"DEL"</formula>
    </cfRule>
    <cfRule type="cellIs" dxfId="240" priority="6" stopIfTrue="1" operator="equal">
      <formula>"N/A"</formula>
    </cfRule>
    <cfRule type="cellIs" dxfId="239" priority="7" stopIfTrue="1" operator="equal">
      <formula>"TBD"</formula>
    </cfRule>
  </conditionalFormatting>
  <conditionalFormatting sqref="I18:I21 P18:P21">
    <cfRule type="containsText" dxfId="238" priority="1" operator="containsText" text=" ">
      <formula>NOT(ISERROR(SEARCH(" ",I18)))</formula>
    </cfRule>
  </conditionalFormatting>
  <printOptions horizontalCentered="1"/>
  <pageMargins left="0.70069444444444495" right="0.70069444444444495" top="0.75138888888888899" bottom="0.75138888888888899" header="0.297916666666667" footer="0.297916666666667"/>
  <pageSetup paperSize="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D63"/>
  <sheetViews>
    <sheetView view="pageBreakPreview" topLeftCell="A7" zoomScale="77" zoomScaleNormal="100" zoomScaleSheetLayoutView="77" workbookViewId="0">
      <selection activeCell="H17" sqref="H17:J17"/>
    </sheetView>
  </sheetViews>
  <sheetFormatPr defaultColWidth="9" defaultRowHeight="17.25"/>
  <cols>
    <col min="1" max="1" width="3.75" style="4" customWidth="1"/>
    <col min="2" max="2" width="7.625" style="4" customWidth="1"/>
    <col min="3" max="3" width="8.75" style="4" customWidth="1"/>
    <col min="4" max="4" width="9.75" style="4" customWidth="1"/>
    <col min="5" max="5" width="8.75" style="4" customWidth="1"/>
    <col min="6" max="6" width="15.625" style="4" customWidth="1"/>
    <col min="7" max="7" width="27.75" style="4" customWidth="1"/>
    <col min="8" max="8" width="4.875" style="4" customWidth="1"/>
    <col min="9" max="9" width="4.625" style="4" customWidth="1"/>
    <col min="10" max="10" width="14.375" style="4" customWidth="1"/>
    <col min="11" max="11" width="25.625" style="4" customWidth="1"/>
    <col min="12" max="12" width="10.875" style="4" customWidth="1"/>
    <col min="13" max="13" width="3.5" style="4" customWidth="1"/>
    <col min="14" max="14" width="6.375" style="4" customWidth="1"/>
    <col min="15" max="15" width="5" style="4" customWidth="1"/>
    <col min="16" max="16" width="5.875" style="4" customWidth="1"/>
    <col min="17" max="18" width="7.875" style="4" customWidth="1"/>
    <col min="19" max="19" width="6.125" style="4" customWidth="1"/>
    <col min="20" max="20" width="13.125" style="4" customWidth="1"/>
    <col min="21" max="21" width="25.625" style="4" customWidth="1"/>
    <col min="22" max="22" width="4.625" style="4" customWidth="1"/>
    <col min="23" max="23" width="8" style="4" customWidth="1"/>
    <col min="24" max="24" width="11.5" style="4" customWidth="1"/>
    <col min="25" max="25" width="11.625" style="4" customWidth="1"/>
    <col min="26" max="26" width="13.125" style="4" customWidth="1"/>
    <col min="27" max="27" width="10" style="4" customWidth="1"/>
    <col min="28" max="28" width="11.25" style="4" customWidth="1"/>
    <col min="29" max="249" width="9" style="4"/>
    <col min="250" max="250" width="3.125" style="4" customWidth="1"/>
    <col min="251" max="251" width="7.625" style="4" customWidth="1"/>
    <col min="252" max="252" width="4.125" style="4" customWidth="1"/>
    <col min="253" max="253" width="17" style="4" customWidth="1"/>
    <col min="254" max="254" width="3.625" style="4" customWidth="1"/>
    <col min="255" max="255" width="9.125" style="4" customWidth="1"/>
    <col min="256" max="256" width="3.625" style="4" customWidth="1"/>
    <col min="257" max="257" width="4.625" style="4" customWidth="1"/>
    <col min="258" max="258" width="9.625" style="4" customWidth="1"/>
    <col min="259" max="259" width="10.125" style="4" customWidth="1"/>
    <col min="260" max="260" width="10.25" style="4" customWidth="1"/>
    <col min="261" max="261" width="4.625" style="4" customWidth="1"/>
    <col min="262" max="262" width="5" style="4" customWidth="1"/>
    <col min="263" max="263" width="11.125" style="4" customWidth="1"/>
    <col min="264" max="264" width="16.125" style="4" customWidth="1"/>
    <col min="265" max="265" width="4.75" style="4" customWidth="1"/>
    <col min="266" max="266" width="3.625" style="4" customWidth="1"/>
    <col min="267" max="267" width="5.125" style="4" customWidth="1"/>
    <col min="268" max="268" width="3.125" style="4" customWidth="1"/>
    <col min="269" max="269" width="4.625" style="4" customWidth="1"/>
    <col min="270" max="270" width="5" style="4" customWidth="1"/>
    <col min="271" max="272" width="9.75" style="4" customWidth="1"/>
    <col min="273" max="274" width="7.875" style="4" customWidth="1"/>
    <col min="275" max="505" width="9" style="4"/>
    <col min="506" max="506" width="3.125" style="4" customWidth="1"/>
    <col min="507" max="507" width="7.625" style="4" customWidth="1"/>
    <col min="508" max="508" width="4.125" style="4" customWidth="1"/>
    <col min="509" max="509" width="17" style="4" customWidth="1"/>
    <col min="510" max="510" width="3.625" style="4" customWidth="1"/>
    <col min="511" max="511" width="9.125" style="4" customWidth="1"/>
    <col min="512" max="512" width="3.625" style="4" customWidth="1"/>
    <col min="513" max="513" width="4.625" style="4" customWidth="1"/>
    <col min="514" max="514" width="9.625" style="4" customWidth="1"/>
    <col min="515" max="515" width="10.125" style="4" customWidth="1"/>
    <col min="516" max="516" width="10.25" style="4" customWidth="1"/>
    <col min="517" max="517" width="4.625" style="4" customWidth="1"/>
    <col min="518" max="518" width="5" style="4" customWidth="1"/>
    <col min="519" max="519" width="11.125" style="4" customWidth="1"/>
    <col min="520" max="520" width="16.125" style="4" customWidth="1"/>
    <col min="521" max="521" width="4.75" style="4" customWidth="1"/>
    <col min="522" max="522" width="3.625" style="4" customWidth="1"/>
    <col min="523" max="523" width="5.125" style="4" customWidth="1"/>
    <col min="524" max="524" width="3.125" style="4" customWidth="1"/>
    <col min="525" max="525" width="4.625" style="4" customWidth="1"/>
    <col min="526" max="526" width="5" style="4" customWidth="1"/>
    <col min="527" max="528" width="9.75" style="4" customWidth="1"/>
    <col min="529" max="530" width="7.875" style="4" customWidth="1"/>
    <col min="531" max="761" width="9" style="4"/>
    <col min="762" max="762" width="3.125" style="4" customWidth="1"/>
    <col min="763" max="763" width="7.625" style="4" customWidth="1"/>
    <col min="764" max="764" width="4.125" style="4" customWidth="1"/>
    <col min="765" max="765" width="17" style="4" customWidth="1"/>
    <col min="766" max="766" width="3.625" style="4" customWidth="1"/>
    <col min="767" max="767" width="9.125" style="4" customWidth="1"/>
    <col min="768" max="768" width="3.625" style="4" customWidth="1"/>
    <col min="769" max="769" width="4.625" style="4" customWidth="1"/>
    <col min="770" max="770" width="9.625" style="4" customWidth="1"/>
    <col min="771" max="771" width="10.125" style="4" customWidth="1"/>
    <col min="772" max="772" width="10.25" style="4" customWidth="1"/>
    <col min="773" max="773" width="4.625" style="4" customWidth="1"/>
    <col min="774" max="774" width="5" style="4" customWidth="1"/>
    <col min="775" max="775" width="11.125" style="4" customWidth="1"/>
    <col min="776" max="776" width="16.125" style="4" customWidth="1"/>
    <col min="777" max="777" width="4.75" style="4" customWidth="1"/>
    <col min="778" max="778" width="3.625" style="4" customWidth="1"/>
    <col min="779" max="779" width="5.125" style="4" customWidth="1"/>
    <col min="780" max="780" width="3.125" style="4" customWidth="1"/>
    <col min="781" max="781" width="4.625" style="4" customWidth="1"/>
    <col min="782" max="782" width="5" style="4" customWidth="1"/>
    <col min="783" max="784" width="9.75" style="4" customWidth="1"/>
    <col min="785" max="786" width="7.875" style="4" customWidth="1"/>
    <col min="787" max="1017" width="9" style="4"/>
    <col min="1018" max="1018" width="3.125" style="4" customWidth="1"/>
    <col min="1019" max="1019" width="7.625" style="4" customWidth="1"/>
    <col min="1020" max="1020" width="4.125" style="4" customWidth="1"/>
    <col min="1021" max="1021" width="17" style="4" customWidth="1"/>
    <col min="1022" max="1022" width="3.625" style="4" customWidth="1"/>
    <col min="1023" max="1023" width="9.125" style="4" customWidth="1"/>
    <col min="1024" max="1024" width="3.625" style="4" customWidth="1"/>
    <col min="1025" max="1025" width="4.625" style="4" customWidth="1"/>
    <col min="1026" max="1026" width="9.625" style="4" customWidth="1"/>
    <col min="1027" max="1027" width="10.125" style="4" customWidth="1"/>
    <col min="1028" max="1028" width="10.25" style="4" customWidth="1"/>
    <col min="1029" max="1029" width="4.625" style="4" customWidth="1"/>
    <col min="1030" max="1030" width="5" style="4" customWidth="1"/>
    <col min="1031" max="1031" width="11.125" style="4" customWidth="1"/>
    <col min="1032" max="1032" width="16.125" style="4" customWidth="1"/>
    <col min="1033" max="1033" width="4.75" style="4" customWidth="1"/>
    <col min="1034" max="1034" width="3.625" style="4" customWidth="1"/>
    <col min="1035" max="1035" width="5.125" style="4" customWidth="1"/>
    <col min="1036" max="1036" width="3.125" style="4" customWidth="1"/>
    <col min="1037" max="1037" width="4.625" style="4" customWidth="1"/>
    <col min="1038" max="1038" width="5" style="4" customWidth="1"/>
    <col min="1039" max="1040" width="9.75" style="4" customWidth="1"/>
    <col min="1041" max="1042" width="7.875" style="4" customWidth="1"/>
    <col min="1043" max="1273" width="9" style="4"/>
    <col min="1274" max="1274" width="3.125" style="4" customWidth="1"/>
    <col min="1275" max="1275" width="7.625" style="4" customWidth="1"/>
    <col min="1276" max="1276" width="4.125" style="4" customWidth="1"/>
    <col min="1277" max="1277" width="17" style="4" customWidth="1"/>
    <col min="1278" max="1278" width="3.625" style="4" customWidth="1"/>
    <col min="1279" max="1279" width="9.125" style="4" customWidth="1"/>
    <col min="1280" max="1280" width="3.625" style="4" customWidth="1"/>
    <col min="1281" max="1281" width="4.625" style="4" customWidth="1"/>
    <col min="1282" max="1282" width="9.625" style="4" customWidth="1"/>
    <col min="1283" max="1283" width="10.125" style="4" customWidth="1"/>
    <col min="1284" max="1284" width="10.25" style="4" customWidth="1"/>
    <col min="1285" max="1285" width="4.625" style="4" customWidth="1"/>
    <col min="1286" max="1286" width="5" style="4" customWidth="1"/>
    <col min="1287" max="1287" width="11.125" style="4" customWidth="1"/>
    <col min="1288" max="1288" width="16.125" style="4" customWidth="1"/>
    <col min="1289" max="1289" width="4.75" style="4" customWidth="1"/>
    <col min="1290" max="1290" width="3.625" style="4" customWidth="1"/>
    <col min="1291" max="1291" width="5.125" style="4" customWidth="1"/>
    <col min="1292" max="1292" width="3.125" style="4" customWidth="1"/>
    <col min="1293" max="1293" width="4.625" style="4" customWidth="1"/>
    <col min="1294" max="1294" width="5" style="4" customWidth="1"/>
    <col min="1295" max="1296" width="9.75" style="4" customWidth="1"/>
    <col min="1297" max="1298" width="7.875" style="4" customWidth="1"/>
    <col min="1299" max="1529" width="9" style="4"/>
    <col min="1530" max="1530" width="3.125" style="4" customWidth="1"/>
    <col min="1531" max="1531" width="7.625" style="4" customWidth="1"/>
    <col min="1532" max="1532" width="4.125" style="4" customWidth="1"/>
    <col min="1533" max="1533" width="17" style="4" customWidth="1"/>
    <col min="1534" max="1534" width="3.625" style="4" customWidth="1"/>
    <col min="1535" max="1535" width="9.125" style="4" customWidth="1"/>
    <col min="1536" max="1536" width="3.625" style="4" customWidth="1"/>
    <col min="1537" max="1537" width="4.625" style="4" customWidth="1"/>
    <col min="1538" max="1538" width="9.625" style="4" customWidth="1"/>
    <col min="1539" max="1539" width="10.125" style="4" customWidth="1"/>
    <col min="1540" max="1540" width="10.25" style="4" customWidth="1"/>
    <col min="1541" max="1541" width="4.625" style="4" customWidth="1"/>
    <col min="1542" max="1542" width="5" style="4" customWidth="1"/>
    <col min="1543" max="1543" width="11.125" style="4" customWidth="1"/>
    <col min="1544" max="1544" width="16.125" style="4" customWidth="1"/>
    <col min="1545" max="1545" width="4.75" style="4" customWidth="1"/>
    <col min="1546" max="1546" width="3.625" style="4" customWidth="1"/>
    <col min="1547" max="1547" width="5.125" style="4" customWidth="1"/>
    <col min="1548" max="1548" width="3.125" style="4" customWidth="1"/>
    <col min="1549" max="1549" width="4.625" style="4" customWidth="1"/>
    <col min="1550" max="1550" width="5" style="4" customWidth="1"/>
    <col min="1551" max="1552" width="9.75" style="4" customWidth="1"/>
    <col min="1553" max="1554" width="7.875" style="4" customWidth="1"/>
    <col min="1555" max="1785" width="9" style="4"/>
    <col min="1786" max="1786" width="3.125" style="4" customWidth="1"/>
    <col min="1787" max="1787" width="7.625" style="4" customWidth="1"/>
    <col min="1788" max="1788" width="4.125" style="4" customWidth="1"/>
    <col min="1789" max="1789" width="17" style="4" customWidth="1"/>
    <col min="1790" max="1790" width="3.625" style="4" customWidth="1"/>
    <col min="1791" max="1791" width="9.125" style="4" customWidth="1"/>
    <col min="1792" max="1792" width="3.625" style="4" customWidth="1"/>
    <col min="1793" max="1793" width="4.625" style="4" customWidth="1"/>
    <col min="1794" max="1794" width="9.625" style="4" customWidth="1"/>
    <col min="1795" max="1795" width="10.125" style="4" customWidth="1"/>
    <col min="1796" max="1796" width="10.25" style="4" customWidth="1"/>
    <col min="1797" max="1797" width="4.625" style="4" customWidth="1"/>
    <col min="1798" max="1798" width="5" style="4" customWidth="1"/>
    <col min="1799" max="1799" width="11.125" style="4" customWidth="1"/>
    <col min="1800" max="1800" width="16.125" style="4" customWidth="1"/>
    <col min="1801" max="1801" width="4.75" style="4" customWidth="1"/>
    <col min="1802" max="1802" width="3.625" style="4" customWidth="1"/>
    <col min="1803" max="1803" width="5.125" style="4" customWidth="1"/>
    <col min="1804" max="1804" width="3.125" style="4" customWidth="1"/>
    <col min="1805" max="1805" width="4.625" style="4" customWidth="1"/>
    <col min="1806" max="1806" width="5" style="4" customWidth="1"/>
    <col min="1807" max="1808" width="9.75" style="4" customWidth="1"/>
    <col min="1809" max="1810" width="7.875" style="4" customWidth="1"/>
    <col min="1811" max="2041" width="9" style="4"/>
    <col min="2042" max="2042" width="3.125" style="4" customWidth="1"/>
    <col min="2043" max="2043" width="7.625" style="4" customWidth="1"/>
    <col min="2044" max="2044" width="4.125" style="4" customWidth="1"/>
    <col min="2045" max="2045" width="17" style="4" customWidth="1"/>
    <col min="2046" max="2046" width="3.625" style="4" customWidth="1"/>
    <col min="2047" max="2047" width="9.125" style="4" customWidth="1"/>
    <col min="2048" max="2048" width="3.625" style="4" customWidth="1"/>
    <col min="2049" max="2049" width="4.625" style="4" customWidth="1"/>
    <col min="2050" max="2050" width="9.625" style="4" customWidth="1"/>
    <col min="2051" max="2051" width="10.125" style="4" customWidth="1"/>
    <col min="2052" max="2052" width="10.25" style="4" customWidth="1"/>
    <col min="2053" max="2053" width="4.625" style="4" customWidth="1"/>
    <col min="2054" max="2054" width="5" style="4" customWidth="1"/>
    <col min="2055" max="2055" width="11.125" style="4" customWidth="1"/>
    <col min="2056" max="2056" width="16.125" style="4" customWidth="1"/>
    <col min="2057" max="2057" width="4.75" style="4" customWidth="1"/>
    <col min="2058" max="2058" width="3.625" style="4" customWidth="1"/>
    <col min="2059" max="2059" width="5.125" style="4" customWidth="1"/>
    <col min="2060" max="2060" width="3.125" style="4" customWidth="1"/>
    <col min="2061" max="2061" width="4.625" style="4" customWidth="1"/>
    <col min="2062" max="2062" width="5" style="4" customWidth="1"/>
    <col min="2063" max="2064" width="9.75" style="4" customWidth="1"/>
    <col min="2065" max="2066" width="7.875" style="4" customWidth="1"/>
    <col min="2067" max="2297" width="9" style="4"/>
    <col min="2298" max="2298" width="3.125" style="4" customWidth="1"/>
    <col min="2299" max="2299" width="7.625" style="4" customWidth="1"/>
    <col min="2300" max="2300" width="4.125" style="4" customWidth="1"/>
    <col min="2301" max="2301" width="17" style="4" customWidth="1"/>
    <col min="2302" max="2302" width="3.625" style="4" customWidth="1"/>
    <col min="2303" max="2303" width="9.125" style="4" customWidth="1"/>
    <col min="2304" max="2304" width="3.625" style="4" customWidth="1"/>
    <col min="2305" max="2305" width="4.625" style="4" customWidth="1"/>
    <col min="2306" max="2306" width="9.625" style="4" customWidth="1"/>
    <col min="2307" max="2307" width="10.125" style="4" customWidth="1"/>
    <col min="2308" max="2308" width="10.25" style="4" customWidth="1"/>
    <col min="2309" max="2309" width="4.625" style="4" customWidth="1"/>
    <col min="2310" max="2310" width="5" style="4" customWidth="1"/>
    <col min="2311" max="2311" width="11.125" style="4" customWidth="1"/>
    <col min="2312" max="2312" width="16.125" style="4" customWidth="1"/>
    <col min="2313" max="2313" width="4.75" style="4" customWidth="1"/>
    <col min="2314" max="2314" width="3.625" style="4" customWidth="1"/>
    <col min="2315" max="2315" width="5.125" style="4" customWidth="1"/>
    <col min="2316" max="2316" width="3.125" style="4" customWidth="1"/>
    <col min="2317" max="2317" width="4.625" style="4" customWidth="1"/>
    <col min="2318" max="2318" width="5" style="4" customWidth="1"/>
    <col min="2319" max="2320" width="9.75" style="4" customWidth="1"/>
    <col min="2321" max="2322" width="7.875" style="4" customWidth="1"/>
    <col min="2323" max="2553" width="9" style="4"/>
    <col min="2554" max="2554" width="3.125" style="4" customWidth="1"/>
    <col min="2555" max="2555" width="7.625" style="4" customWidth="1"/>
    <col min="2556" max="2556" width="4.125" style="4" customWidth="1"/>
    <col min="2557" max="2557" width="17" style="4" customWidth="1"/>
    <col min="2558" max="2558" width="3.625" style="4" customWidth="1"/>
    <col min="2559" max="2559" width="9.125" style="4" customWidth="1"/>
    <col min="2560" max="2560" width="3.625" style="4" customWidth="1"/>
    <col min="2561" max="2561" width="4.625" style="4" customWidth="1"/>
    <col min="2562" max="2562" width="9.625" style="4" customWidth="1"/>
    <col min="2563" max="2563" width="10.125" style="4" customWidth="1"/>
    <col min="2564" max="2564" width="10.25" style="4" customWidth="1"/>
    <col min="2565" max="2565" width="4.625" style="4" customWidth="1"/>
    <col min="2566" max="2566" width="5" style="4" customWidth="1"/>
    <col min="2567" max="2567" width="11.125" style="4" customWidth="1"/>
    <col min="2568" max="2568" width="16.125" style="4" customWidth="1"/>
    <col min="2569" max="2569" width="4.75" style="4" customWidth="1"/>
    <col min="2570" max="2570" width="3.625" style="4" customWidth="1"/>
    <col min="2571" max="2571" width="5.125" style="4" customWidth="1"/>
    <col min="2572" max="2572" width="3.125" style="4" customWidth="1"/>
    <col min="2573" max="2573" width="4.625" style="4" customWidth="1"/>
    <col min="2574" max="2574" width="5" style="4" customWidth="1"/>
    <col min="2575" max="2576" width="9.75" style="4" customWidth="1"/>
    <col min="2577" max="2578" width="7.875" style="4" customWidth="1"/>
    <col min="2579" max="2809" width="9" style="4"/>
    <col min="2810" max="2810" width="3.125" style="4" customWidth="1"/>
    <col min="2811" max="2811" width="7.625" style="4" customWidth="1"/>
    <col min="2812" max="2812" width="4.125" style="4" customWidth="1"/>
    <col min="2813" max="2813" width="17" style="4" customWidth="1"/>
    <col min="2814" max="2814" width="3.625" style="4" customWidth="1"/>
    <col min="2815" max="2815" width="9.125" style="4" customWidth="1"/>
    <col min="2816" max="2816" width="3.625" style="4" customWidth="1"/>
    <col min="2817" max="2817" width="4.625" style="4" customWidth="1"/>
    <col min="2818" max="2818" width="9.625" style="4" customWidth="1"/>
    <col min="2819" max="2819" width="10.125" style="4" customWidth="1"/>
    <col min="2820" max="2820" width="10.25" style="4" customWidth="1"/>
    <col min="2821" max="2821" width="4.625" style="4" customWidth="1"/>
    <col min="2822" max="2822" width="5" style="4" customWidth="1"/>
    <col min="2823" max="2823" width="11.125" style="4" customWidth="1"/>
    <col min="2824" max="2824" width="16.125" style="4" customWidth="1"/>
    <col min="2825" max="2825" width="4.75" style="4" customWidth="1"/>
    <col min="2826" max="2826" width="3.625" style="4" customWidth="1"/>
    <col min="2827" max="2827" width="5.125" style="4" customWidth="1"/>
    <col min="2828" max="2828" width="3.125" style="4" customWidth="1"/>
    <col min="2829" max="2829" width="4.625" style="4" customWidth="1"/>
    <col min="2830" max="2830" width="5" style="4" customWidth="1"/>
    <col min="2831" max="2832" width="9.75" style="4" customWidth="1"/>
    <col min="2833" max="2834" width="7.875" style="4" customWidth="1"/>
    <col min="2835" max="3065" width="9" style="4"/>
    <col min="3066" max="3066" width="3.125" style="4" customWidth="1"/>
    <col min="3067" max="3067" width="7.625" style="4" customWidth="1"/>
    <col min="3068" max="3068" width="4.125" style="4" customWidth="1"/>
    <col min="3069" max="3069" width="17" style="4" customWidth="1"/>
    <col min="3070" max="3070" width="3.625" style="4" customWidth="1"/>
    <col min="3071" max="3071" width="9.125" style="4" customWidth="1"/>
    <col min="3072" max="3072" width="3.625" style="4" customWidth="1"/>
    <col min="3073" max="3073" width="4.625" style="4" customWidth="1"/>
    <col min="3074" max="3074" width="9.625" style="4" customWidth="1"/>
    <col min="3075" max="3075" width="10.125" style="4" customWidth="1"/>
    <col min="3076" max="3076" width="10.25" style="4" customWidth="1"/>
    <col min="3077" max="3077" width="4.625" style="4" customWidth="1"/>
    <col min="3078" max="3078" width="5" style="4" customWidth="1"/>
    <col min="3079" max="3079" width="11.125" style="4" customWidth="1"/>
    <col min="3080" max="3080" width="16.125" style="4" customWidth="1"/>
    <col min="3081" max="3081" width="4.75" style="4" customWidth="1"/>
    <col min="3082" max="3082" width="3.625" style="4" customWidth="1"/>
    <col min="3083" max="3083" width="5.125" style="4" customWidth="1"/>
    <col min="3084" max="3084" width="3.125" style="4" customWidth="1"/>
    <col min="3085" max="3085" width="4.625" style="4" customWidth="1"/>
    <col min="3086" max="3086" width="5" style="4" customWidth="1"/>
    <col min="3087" max="3088" width="9.75" style="4" customWidth="1"/>
    <col min="3089" max="3090" width="7.875" style="4" customWidth="1"/>
    <col min="3091" max="3321" width="9" style="4"/>
    <col min="3322" max="3322" width="3.125" style="4" customWidth="1"/>
    <col min="3323" max="3323" width="7.625" style="4" customWidth="1"/>
    <col min="3324" max="3324" width="4.125" style="4" customWidth="1"/>
    <col min="3325" max="3325" width="17" style="4" customWidth="1"/>
    <col min="3326" max="3326" width="3.625" style="4" customWidth="1"/>
    <col min="3327" max="3327" width="9.125" style="4" customWidth="1"/>
    <col min="3328" max="3328" width="3.625" style="4" customWidth="1"/>
    <col min="3329" max="3329" width="4.625" style="4" customWidth="1"/>
    <col min="3330" max="3330" width="9.625" style="4" customWidth="1"/>
    <col min="3331" max="3331" width="10.125" style="4" customWidth="1"/>
    <col min="3332" max="3332" width="10.25" style="4" customWidth="1"/>
    <col min="3333" max="3333" width="4.625" style="4" customWidth="1"/>
    <col min="3334" max="3334" width="5" style="4" customWidth="1"/>
    <col min="3335" max="3335" width="11.125" style="4" customWidth="1"/>
    <col min="3336" max="3336" width="16.125" style="4" customWidth="1"/>
    <col min="3337" max="3337" width="4.75" style="4" customWidth="1"/>
    <col min="3338" max="3338" width="3.625" style="4" customWidth="1"/>
    <col min="3339" max="3339" width="5.125" style="4" customWidth="1"/>
    <col min="3340" max="3340" width="3.125" style="4" customWidth="1"/>
    <col min="3341" max="3341" width="4.625" style="4" customWidth="1"/>
    <col min="3342" max="3342" width="5" style="4" customWidth="1"/>
    <col min="3343" max="3344" width="9.75" style="4" customWidth="1"/>
    <col min="3345" max="3346" width="7.875" style="4" customWidth="1"/>
    <col min="3347" max="3577" width="9" style="4"/>
    <col min="3578" max="3578" width="3.125" style="4" customWidth="1"/>
    <col min="3579" max="3579" width="7.625" style="4" customWidth="1"/>
    <col min="3580" max="3580" width="4.125" style="4" customWidth="1"/>
    <col min="3581" max="3581" width="17" style="4" customWidth="1"/>
    <col min="3582" max="3582" width="3.625" style="4" customWidth="1"/>
    <col min="3583" max="3583" width="9.125" style="4" customWidth="1"/>
    <col min="3584" max="3584" width="3.625" style="4" customWidth="1"/>
    <col min="3585" max="3585" width="4.625" style="4" customWidth="1"/>
    <col min="3586" max="3586" width="9.625" style="4" customWidth="1"/>
    <col min="3587" max="3587" width="10.125" style="4" customWidth="1"/>
    <col min="3588" max="3588" width="10.25" style="4" customWidth="1"/>
    <col min="3589" max="3589" width="4.625" style="4" customWidth="1"/>
    <col min="3590" max="3590" width="5" style="4" customWidth="1"/>
    <col min="3591" max="3591" width="11.125" style="4" customWidth="1"/>
    <col min="3592" max="3592" width="16.125" style="4" customWidth="1"/>
    <col min="3593" max="3593" width="4.75" style="4" customWidth="1"/>
    <col min="3594" max="3594" width="3.625" style="4" customWidth="1"/>
    <col min="3595" max="3595" width="5.125" style="4" customWidth="1"/>
    <col min="3596" max="3596" width="3.125" style="4" customWidth="1"/>
    <col min="3597" max="3597" width="4.625" style="4" customWidth="1"/>
    <col min="3598" max="3598" width="5" style="4" customWidth="1"/>
    <col min="3599" max="3600" width="9.75" style="4" customWidth="1"/>
    <col min="3601" max="3602" width="7.875" style="4" customWidth="1"/>
    <col min="3603" max="3833" width="9" style="4"/>
    <col min="3834" max="3834" width="3.125" style="4" customWidth="1"/>
    <col min="3835" max="3835" width="7.625" style="4" customWidth="1"/>
    <col min="3836" max="3836" width="4.125" style="4" customWidth="1"/>
    <col min="3837" max="3837" width="17" style="4" customWidth="1"/>
    <col min="3838" max="3838" width="3.625" style="4" customWidth="1"/>
    <col min="3839" max="3839" width="9.125" style="4" customWidth="1"/>
    <col min="3840" max="3840" width="3.625" style="4" customWidth="1"/>
    <col min="3841" max="3841" width="4.625" style="4" customWidth="1"/>
    <col min="3842" max="3842" width="9.625" style="4" customWidth="1"/>
    <col min="3843" max="3843" width="10.125" style="4" customWidth="1"/>
    <col min="3844" max="3844" width="10.25" style="4" customWidth="1"/>
    <col min="3845" max="3845" width="4.625" style="4" customWidth="1"/>
    <col min="3846" max="3846" width="5" style="4" customWidth="1"/>
    <col min="3847" max="3847" width="11.125" style="4" customWidth="1"/>
    <col min="3848" max="3848" width="16.125" style="4" customWidth="1"/>
    <col min="3849" max="3849" width="4.75" style="4" customWidth="1"/>
    <col min="3850" max="3850" width="3.625" style="4" customWidth="1"/>
    <col min="3851" max="3851" width="5.125" style="4" customWidth="1"/>
    <col min="3852" max="3852" width="3.125" style="4" customWidth="1"/>
    <col min="3853" max="3853" width="4.625" style="4" customWidth="1"/>
    <col min="3854" max="3854" width="5" style="4" customWidth="1"/>
    <col min="3855" max="3856" width="9.75" style="4" customWidth="1"/>
    <col min="3857" max="3858" width="7.875" style="4" customWidth="1"/>
    <col min="3859" max="4089" width="9" style="4"/>
    <col min="4090" max="4090" width="3.125" style="4" customWidth="1"/>
    <col min="4091" max="4091" width="7.625" style="4" customWidth="1"/>
    <col min="4092" max="4092" width="4.125" style="4" customWidth="1"/>
    <col min="4093" max="4093" width="17" style="4" customWidth="1"/>
    <col min="4094" max="4094" width="3.625" style="4" customWidth="1"/>
    <col min="4095" max="4095" width="9.125" style="4" customWidth="1"/>
    <col min="4096" max="4096" width="3.625" style="4" customWidth="1"/>
    <col min="4097" max="4097" width="4.625" style="4" customWidth="1"/>
    <col min="4098" max="4098" width="9.625" style="4" customWidth="1"/>
    <col min="4099" max="4099" width="10.125" style="4" customWidth="1"/>
    <col min="4100" max="4100" width="10.25" style="4" customWidth="1"/>
    <col min="4101" max="4101" width="4.625" style="4" customWidth="1"/>
    <col min="4102" max="4102" width="5" style="4" customWidth="1"/>
    <col min="4103" max="4103" width="11.125" style="4" customWidth="1"/>
    <col min="4104" max="4104" width="16.125" style="4" customWidth="1"/>
    <col min="4105" max="4105" width="4.75" style="4" customWidth="1"/>
    <col min="4106" max="4106" width="3.625" style="4" customWidth="1"/>
    <col min="4107" max="4107" width="5.125" style="4" customWidth="1"/>
    <col min="4108" max="4108" width="3.125" style="4" customWidth="1"/>
    <col min="4109" max="4109" width="4.625" style="4" customWidth="1"/>
    <col min="4110" max="4110" width="5" style="4" customWidth="1"/>
    <col min="4111" max="4112" width="9.75" style="4" customWidth="1"/>
    <col min="4113" max="4114" width="7.875" style="4" customWidth="1"/>
    <col min="4115" max="4345" width="9" style="4"/>
    <col min="4346" max="4346" width="3.125" style="4" customWidth="1"/>
    <col min="4347" max="4347" width="7.625" style="4" customWidth="1"/>
    <col min="4348" max="4348" width="4.125" style="4" customWidth="1"/>
    <col min="4349" max="4349" width="17" style="4" customWidth="1"/>
    <col min="4350" max="4350" width="3.625" style="4" customWidth="1"/>
    <col min="4351" max="4351" width="9.125" style="4" customWidth="1"/>
    <col min="4352" max="4352" width="3.625" style="4" customWidth="1"/>
    <col min="4353" max="4353" width="4.625" style="4" customWidth="1"/>
    <col min="4354" max="4354" width="9.625" style="4" customWidth="1"/>
    <col min="4355" max="4355" width="10.125" style="4" customWidth="1"/>
    <col min="4356" max="4356" width="10.25" style="4" customWidth="1"/>
    <col min="4357" max="4357" width="4.625" style="4" customWidth="1"/>
    <col min="4358" max="4358" width="5" style="4" customWidth="1"/>
    <col min="4359" max="4359" width="11.125" style="4" customWidth="1"/>
    <col min="4360" max="4360" width="16.125" style="4" customWidth="1"/>
    <col min="4361" max="4361" width="4.75" style="4" customWidth="1"/>
    <col min="4362" max="4362" width="3.625" style="4" customWidth="1"/>
    <col min="4363" max="4363" width="5.125" style="4" customWidth="1"/>
    <col min="4364" max="4364" width="3.125" style="4" customWidth="1"/>
    <col min="4365" max="4365" width="4.625" style="4" customWidth="1"/>
    <col min="4366" max="4366" width="5" style="4" customWidth="1"/>
    <col min="4367" max="4368" width="9.75" style="4" customWidth="1"/>
    <col min="4369" max="4370" width="7.875" style="4" customWidth="1"/>
    <col min="4371" max="4601" width="9" style="4"/>
    <col min="4602" max="4602" width="3.125" style="4" customWidth="1"/>
    <col min="4603" max="4603" width="7.625" style="4" customWidth="1"/>
    <col min="4604" max="4604" width="4.125" style="4" customWidth="1"/>
    <col min="4605" max="4605" width="17" style="4" customWidth="1"/>
    <col min="4606" max="4606" width="3.625" style="4" customWidth="1"/>
    <col min="4607" max="4607" width="9.125" style="4" customWidth="1"/>
    <col min="4608" max="4608" width="3.625" style="4" customWidth="1"/>
    <col min="4609" max="4609" width="4.625" style="4" customWidth="1"/>
    <col min="4610" max="4610" width="9.625" style="4" customWidth="1"/>
    <col min="4611" max="4611" width="10.125" style="4" customWidth="1"/>
    <col min="4612" max="4612" width="10.25" style="4" customWidth="1"/>
    <col min="4613" max="4613" width="4.625" style="4" customWidth="1"/>
    <col min="4614" max="4614" width="5" style="4" customWidth="1"/>
    <col min="4615" max="4615" width="11.125" style="4" customWidth="1"/>
    <col min="4616" max="4616" width="16.125" style="4" customWidth="1"/>
    <col min="4617" max="4617" width="4.75" style="4" customWidth="1"/>
    <col min="4618" max="4618" width="3.625" style="4" customWidth="1"/>
    <col min="4619" max="4619" width="5.125" style="4" customWidth="1"/>
    <col min="4620" max="4620" width="3.125" style="4" customWidth="1"/>
    <col min="4621" max="4621" width="4.625" style="4" customWidth="1"/>
    <col min="4622" max="4622" width="5" style="4" customWidth="1"/>
    <col min="4623" max="4624" width="9.75" style="4" customWidth="1"/>
    <col min="4625" max="4626" width="7.875" style="4" customWidth="1"/>
    <col min="4627" max="4857" width="9" style="4"/>
    <col min="4858" max="4858" width="3.125" style="4" customWidth="1"/>
    <col min="4859" max="4859" width="7.625" style="4" customWidth="1"/>
    <col min="4860" max="4860" width="4.125" style="4" customWidth="1"/>
    <col min="4861" max="4861" width="17" style="4" customWidth="1"/>
    <col min="4862" max="4862" width="3.625" style="4" customWidth="1"/>
    <col min="4863" max="4863" width="9.125" style="4" customWidth="1"/>
    <col min="4864" max="4864" width="3.625" style="4" customWidth="1"/>
    <col min="4865" max="4865" width="4.625" style="4" customWidth="1"/>
    <col min="4866" max="4866" width="9.625" style="4" customWidth="1"/>
    <col min="4867" max="4867" width="10.125" style="4" customWidth="1"/>
    <col min="4868" max="4868" width="10.25" style="4" customWidth="1"/>
    <col min="4869" max="4869" width="4.625" style="4" customWidth="1"/>
    <col min="4870" max="4870" width="5" style="4" customWidth="1"/>
    <col min="4871" max="4871" width="11.125" style="4" customWidth="1"/>
    <col min="4872" max="4872" width="16.125" style="4" customWidth="1"/>
    <col min="4873" max="4873" width="4.75" style="4" customWidth="1"/>
    <col min="4874" max="4874" width="3.625" style="4" customWidth="1"/>
    <col min="4875" max="4875" width="5.125" style="4" customWidth="1"/>
    <col min="4876" max="4876" width="3.125" style="4" customWidth="1"/>
    <col min="4877" max="4877" width="4.625" style="4" customWidth="1"/>
    <col min="4878" max="4878" width="5" style="4" customWidth="1"/>
    <col min="4879" max="4880" width="9.75" style="4" customWidth="1"/>
    <col min="4881" max="4882" width="7.875" style="4" customWidth="1"/>
    <col min="4883" max="5113" width="9" style="4"/>
    <col min="5114" max="5114" width="3.125" style="4" customWidth="1"/>
    <col min="5115" max="5115" width="7.625" style="4" customWidth="1"/>
    <col min="5116" max="5116" width="4.125" style="4" customWidth="1"/>
    <col min="5117" max="5117" width="17" style="4" customWidth="1"/>
    <col min="5118" max="5118" width="3.625" style="4" customWidth="1"/>
    <col min="5119" max="5119" width="9.125" style="4" customWidth="1"/>
    <col min="5120" max="5120" width="3.625" style="4" customWidth="1"/>
    <col min="5121" max="5121" width="4.625" style="4" customWidth="1"/>
    <col min="5122" max="5122" width="9.625" style="4" customWidth="1"/>
    <col min="5123" max="5123" width="10.125" style="4" customWidth="1"/>
    <col min="5124" max="5124" width="10.25" style="4" customWidth="1"/>
    <col min="5125" max="5125" width="4.625" style="4" customWidth="1"/>
    <col min="5126" max="5126" width="5" style="4" customWidth="1"/>
    <col min="5127" max="5127" width="11.125" style="4" customWidth="1"/>
    <col min="5128" max="5128" width="16.125" style="4" customWidth="1"/>
    <col min="5129" max="5129" width="4.75" style="4" customWidth="1"/>
    <col min="5130" max="5130" width="3.625" style="4" customWidth="1"/>
    <col min="5131" max="5131" width="5.125" style="4" customWidth="1"/>
    <col min="5132" max="5132" width="3.125" style="4" customWidth="1"/>
    <col min="5133" max="5133" width="4.625" style="4" customWidth="1"/>
    <col min="5134" max="5134" width="5" style="4" customWidth="1"/>
    <col min="5135" max="5136" width="9.75" style="4" customWidth="1"/>
    <col min="5137" max="5138" width="7.875" style="4" customWidth="1"/>
    <col min="5139" max="5369" width="9" style="4"/>
    <col min="5370" max="5370" width="3.125" style="4" customWidth="1"/>
    <col min="5371" max="5371" width="7.625" style="4" customWidth="1"/>
    <col min="5372" max="5372" width="4.125" style="4" customWidth="1"/>
    <col min="5373" max="5373" width="17" style="4" customWidth="1"/>
    <col min="5374" max="5374" width="3.625" style="4" customWidth="1"/>
    <col min="5375" max="5375" width="9.125" style="4" customWidth="1"/>
    <col min="5376" max="5376" width="3.625" style="4" customWidth="1"/>
    <col min="5377" max="5377" width="4.625" style="4" customWidth="1"/>
    <col min="5378" max="5378" width="9.625" style="4" customWidth="1"/>
    <col min="5379" max="5379" width="10.125" style="4" customWidth="1"/>
    <col min="5380" max="5380" width="10.25" style="4" customWidth="1"/>
    <col min="5381" max="5381" width="4.625" style="4" customWidth="1"/>
    <col min="5382" max="5382" width="5" style="4" customWidth="1"/>
    <col min="5383" max="5383" width="11.125" style="4" customWidth="1"/>
    <col min="5384" max="5384" width="16.125" style="4" customWidth="1"/>
    <col min="5385" max="5385" width="4.75" style="4" customWidth="1"/>
    <col min="5386" max="5386" width="3.625" style="4" customWidth="1"/>
    <col min="5387" max="5387" width="5.125" style="4" customWidth="1"/>
    <col min="5388" max="5388" width="3.125" style="4" customWidth="1"/>
    <col min="5389" max="5389" width="4.625" style="4" customWidth="1"/>
    <col min="5390" max="5390" width="5" style="4" customWidth="1"/>
    <col min="5391" max="5392" width="9.75" style="4" customWidth="1"/>
    <col min="5393" max="5394" width="7.875" style="4" customWidth="1"/>
    <col min="5395" max="5625" width="9" style="4"/>
    <col min="5626" max="5626" width="3.125" style="4" customWidth="1"/>
    <col min="5627" max="5627" width="7.625" style="4" customWidth="1"/>
    <col min="5628" max="5628" width="4.125" style="4" customWidth="1"/>
    <col min="5629" max="5629" width="17" style="4" customWidth="1"/>
    <col min="5630" max="5630" width="3.625" style="4" customWidth="1"/>
    <col min="5631" max="5631" width="9.125" style="4" customWidth="1"/>
    <col min="5632" max="5632" width="3.625" style="4" customWidth="1"/>
    <col min="5633" max="5633" width="4.625" style="4" customWidth="1"/>
    <col min="5634" max="5634" width="9.625" style="4" customWidth="1"/>
    <col min="5635" max="5635" width="10.125" style="4" customWidth="1"/>
    <col min="5636" max="5636" width="10.25" style="4" customWidth="1"/>
    <col min="5637" max="5637" width="4.625" style="4" customWidth="1"/>
    <col min="5638" max="5638" width="5" style="4" customWidth="1"/>
    <col min="5639" max="5639" width="11.125" style="4" customWidth="1"/>
    <col min="5640" max="5640" width="16.125" style="4" customWidth="1"/>
    <col min="5641" max="5641" width="4.75" style="4" customWidth="1"/>
    <col min="5642" max="5642" width="3.625" style="4" customWidth="1"/>
    <col min="5643" max="5643" width="5.125" style="4" customWidth="1"/>
    <col min="5644" max="5644" width="3.125" style="4" customWidth="1"/>
    <col min="5645" max="5645" width="4.625" style="4" customWidth="1"/>
    <col min="5646" max="5646" width="5" style="4" customWidth="1"/>
    <col min="5647" max="5648" width="9.75" style="4" customWidth="1"/>
    <col min="5649" max="5650" width="7.875" style="4" customWidth="1"/>
    <col min="5651" max="5881" width="9" style="4"/>
    <col min="5882" max="5882" width="3.125" style="4" customWidth="1"/>
    <col min="5883" max="5883" width="7.625" style="4" customWidth="1"/>
    <col min="5884" max="5884" width="4.125" style="4" customWidth="1"/>
    <col min="5885" max="5885" width="17" style="4" customWidth="1"/>
    <col min="5886" max="5886" width="3.625" style="4" customWidth="1"/>
    <col min="5887" max="5887" width="9.125" style="4" customWidth="1"/>
    <col min="5888" max="5888" width="3.625" style="4" customWidth="1"/>
    <col min="5889" max="5889" width="4.625" style="4" customWidth="1"/>
    <col min="5890" max="5890" width="9.625" style="4" customWidth="1"/>
    <col min="5891" max="5891" width="10.125" style="4" customWidth="1"/>
    <col min="5892" max="5892" width="10.25" style="4" customWidth="1"/>
    <col min="5893" max="5893" width="4.625" style="4" customWidth="1"/>
    <col min="5894" max="5894" width="5" style="4" customWidth="1"/>
    <col min="5895" max="5895" width="11.125" style="4" customWidth="1"/>
    <col min="5896" max="5896" width="16.125" style="4" customWidth="1"/>
    <col min="5897" max="5897" width="4.75" style="4" customWidth="1"/>
    <col min="5898" max="5898" width="3.625" style="4" customWidth="1"/>
    <col min="5899" max="5899" width="5.125" style="4" customWidth="1"/>
    <col min="5900" max="5900" width="3.125" style="4" customWidth="1"/>
    <col min="5901" max="5901" width="4.625" style="4" customWidth="1"/>
    <col min="5902" max="5902" width="5" style="4" customWidth="1"/>
    <col min="5903" max="5904" width="9.75" style="4" customWidth="1"/>
    <col min="5905" max="5906" width="7.875" style="4" customWidth="1"/>
    <col min="5907" max="6137" width="9" style="4"/>
    <col min="6138" max="6138" width="3.125" style="4" customWidth="1"/>
    <col min="6139" max="6139" width="7.625" style="4" customWidth="1"/>
    <col min="6140" max="6140" width="4.125" style="4" customWidth="1"/>
    <col min="6141" max="6141" width="17" style="4" customWidth="1"/>
    <col min="6142" max="6142" width="3.625" style="4" customWidth="1"/>
    <col min="6143" max="6143" width="9.125" style="4" customWidth="1"/>
    <col min="6144" max="6144" width="3.625" style="4" customWidth="1"/>
    <col min="6145" max="6145" width="4.625" style="4" customWidth="1"/>
    <col min="6146" max="6146" width="9.625" style="4" customWidth="1"/>
    <col min="6147" max="6147" width="10.125" style="4" customWidth="1"/>
    <col min="6148" max="6148" width="10.25" style="4" customWidth="1"/>
    <col min="6149" max="6149" width="4.625" style="4" customWidth="1"/>
    <col min="6150" max="6150" width="5" style="4" customWidth="1"/>
    <col min="6151" max="6151" width="11.125" style="4" customWidth="1"/>
    <col min="6152" max="6152" width="16.125" style="4" customWidth="1"/>
    <col min="6153" max="6153" width="4.75" style="4" customWidth="1"/>
    <col min="6154" max="6154" width="3.625" style="4" customWidth="1"/>
    <col min="6155" max="6155" width="5.125" style="4" customWidth="1"/>
    <col min="6156" max="6156" width="3.125" style="4" customWidth="1"/>
    <col min="6157" max="6157" width="4.625" style="4" customWidth="1"/>
    <col min="6158" max="6158" width="5" style="4" customWidth="1"/>
    <col min="6159" max="6160" width="9.75" style="4" customWidth="1"/>
    <col min="6161" max="6162" width="7.875" style="4" customWidth="1"/>
    <col min="6163" max="6393" width="9" style="4"/>
    <col min="6394" max="6394" width="3.125" style="4" customWidth="1"/>
    <col min="6395" max="6395" width="7.625" style="4" customWidth="1"/>
    <col min="6396" max="6396" width="4.125" style="4" customWidth="1"/>
    <col min="6397" max="6397" width="17" style="4" customWidth="1"/>
    <col min="6398" max="6398" width="3.625" style="4" customWidth="1"/>
    <col min="6399" max="6399" width="9.125" style="4" customWidth="1"/>
    <col min="6400" max="6400" width="3.625" style="4" customWidth="1"/>
    <col min="6401" max="6401" width="4.625" style="4" customWidth="1"/>
    <col min="6402" max="6402" width="9.625" style="4" customWidth="1"/>
    <col min="6403" max="6403" width="10.125" style="4" customWidth="1"/>
    <col min="6404" max="6404" width="10.25" style="4" customWidth="1"/>
    <col min="6405" max="6405" width="4.625" style="4" customWidth="1"/>
    <col min="6406" max="6406" width="5" style="4" customWidth="1"/>
    <col min="6407" max="6407" width="11.125" style="4" customWidth="1"/>
    <col min="6408" max="6408" width="16.125" style="4" customWidth="1"/>
    <col min="6409" max="6409" width="4.75" style="4" customWidth="1"/>
    <col min="6410" max="6410" width="3.625" style="4" customWidth="1"/>
    <col min="6411" max="6411" width="5.125" style="4" customWidth="1"/>
    <col min="6412" max="6412" width="3.125" style="4" customWidth="1"/>
    <col min="6413" max="6413" width="4.625" style="4" customWidth="1"/>
    <col min="6414" max="6414" width="5" style="4" customWidth="1"/>
    <col min="6415" max="6416" width="9.75" style="4" customWidth="1"/>
    <col min="6417" max="6418" width="7.875" style="4" customWidth="1"/>
    <col min="6419" max="6649" width="9" style="4"/>
    <col min="6650" max="6650" width="3.125" style="4" customWidth="1"/>
    <col min="6651" max="6651" width="7.625" style="4" customWidth="1"/>
    <col min="6652" max="6652" width="4.125" style="4" customWidth="1"/>
    <col min="6653" max="6653" width="17" style="4" customWidth="1"/>
    <col min="6654" max="6654" width="3.625" style="4" customWidth="1"/>
    <col min="6655" max="6655" width="9.125" style="4" customWidth="1"/>
    <col min="6656" max="6656" width="3.625" style="4" customWidth="1"/>
    <col min="6657" max="6657" width="4.625" style="4" customWidth="1"/>
    <col min="6658" max="6658" width="9.625" style="4" customWidth="1"/>
    <col min="6659" max="6659" width="10.125" style="4" customWidth="1"/>
    <col min="6660" max="6660" width="10.25" style="4" customWidth="1"/>
    <col min="6661" max="6661" width="4.625" style="4" customWidth="1"/>
    <col min="6662" max="6662" width="5" style="4" customWidth="1"/>
    <col min="6663" max="6663" width="11.125" style="4" customWidth="1"/>
    <col min="6664" max="6664" width="16.125" style="4" customWidth="1"/>
    <col min="6665" max="6665" width="4.75" style="4" customWidth="1"/>
    <col min="6666" max="6666" width="3.625" style="4" customWidth="1"/>
    <col min="6667" max="6667" width="5.125" style="4" customWidth="1"/>
    <col min="6668" max="6668" width="3.125" style="4" customWidth="1"/>
    <col min="6669" max="6669" width="4.625" style="4" customWidth="1"/>
    <col min="6670" max="6670" width="5" style="4" customWidth="1"/>
    <col min="6671" max="6672" width="9.75" style="4" customWidth="1"/>
    <col min="6673" max="6674" width="7.875" style="4" customWidth="1"/>
    <col min="6675" max="6905" width="9" style="4"/>
    <col min="6906" max="6906" width="3.125" style="4" customWidth="1"/>
    <col min="6907" max="6907" width="7.625" style="4" customWidth="1"/>
    <col min="6908" max="6908" width="4.125" style="4" customWidth="1"/>
    <col min="6909" max="6909" width="17" style="4" customWidth="1"/>
    <col min="6910" max="6910" width="3.625" style="4" customWidth="1"/>
    <col min="6911" max="6911" width="9.125" style="4" customWidth="1"/>
    <col min="6912" max="6912" width="3.625" style="4" customWidth="1"/>
    <col min="6913" max="6913" width="4.625" style="4" customWidth="1"/>
    <col min="6914" max="6914" width="9.625" style="4" customWidth="1"/>
    <col min="6915" max="6915" width="10.125" style="4" customWidth="1"/>
    <col min="6916" max="6916" width="10.25" style="4" customWidth="1"/>
    <col min="6917" max="6917" width="4.625" style="4" customWidth="1"/>
    <col min="6918" max="6918" width="5" style="4" customWidth="1"/>
    <col min="6919" max="6919" width="11.125" style="4" customWidth="1"/>
    <col min="6920" max="6920" width="16.125" style="4" customWidth="1"/>
    <col min="6921" max="6921" width="4.75" style="4" customWidth="1"/>
    <col min="6922" max="6922" width="3.625" style="4" customWidth="1"/>
    <col min="6923" max="6923" width="5.125" style="4" customWidth="1"/>
    <col min="6924" max="6924" width="3.125" style="4" customWidth="1"/>
    <col min="6925" max="6925" width="4.625" style="4" customWidth="1"/>
    <col min="6926" max="6926" width="5" style="4" customWidth="1"/>
    <col min="6927" max="6928" width="9.75" style="4" customWidth="1"/>
    <col min="6929" max="6930" width="7.875" style="4" customWidth="1"/>
    <col min="6931" max="7161" width="9" style="4"/>
    <col min="7162" max="7162" width="3.125" style="4" customWidth="1"/>
    <col min="7163" max="7163" width="7.625" style="4" customWidth="1"/>
    <col min="7164" max="7164" width="4.125" style="4" customWidth="1"/>
    <col min="7165" max="7165" width="17" style="4" customWidth="1"/>
    <col min="7166" max="7166" width="3.625" style="4" customWidth="1"/>
    <col min="7167" max="7167" width="9.125" style="4" customWidth="1"/>
    <col min="7168" max="7168" width="3.625" style="4" customWidth="1"/>
    <col min="7169" max="7169" width="4.625" style="4" customWidth="1"/>
    <col min="7170" max="7170" width="9.625" style="4" customWidth="1"/>
    <col min="7171" max="7171" width="10.125" style="4" customWidth="1"/>
    <col min="7172" max="7172" width="10.25" style="4" customWidth="1"/>
    <col min="7173" max="7173" width="4.625" style="4" customWidth="1"/>
    <col min="7174" max="7174" width="5" style="4" customWidth="1"/>
    <col min="7175" max="7175" width="11.125" style="4" customWidth="1"/>
    <col min="7176" max="7176" width="16.125" style="4" customWidth="1"/>
    <col min="7177" max="7177" width="4.75" style="4" customWidth="1"/>
    <col min="7178" max="7178" width="3.625" style="4" customWidth="1"/>
    <col min="7179" max="7179" width="5.125" style="4" customWidth="1"/>
    <col min="7180" max="7180" width="3.125" style="4" customWidth="1"/>
    <col min="7181" max="7181" width="4.625" style="4" customWidth="1"/>
    <col min="7182" max="7182" width="5" style="4" customWidth="1"/>
    <col min="7183" max="7184" width="9.75" style="4" customWidth="1"/>
    <col min="7185" max="7186" width="7.875" style="4" customWidth="1"/>
    <col min="7187" max="7417" width="9" style="4"/>
    <col min="7418" max="7418" width="3.125" style="4" customWidth="1"/>
    <col min="7419" max="7419" width="7.625" style="4" customWidth="1"/>
    <col min="7420" max="7420" width="4.125" style="4" customWidth="1"/>
    <col min="7421" max="7421" width="17" style="4" customWidth="1"/>
    <col min="7422" max="7422" width="3.625" style="4" customWidth="1"/>
    <col min="7423" max="7423" width="9.125" style="4" customWidth="1"/>
    <col min="7424" max="7424" width="3.625" style="4" customWidth="1"/>
    <col min="7425" max="7425" width="4.625" style="4" customWidth="1"/>
    <col min="7426" max="7426" width="9.625" style="4" customWidth="1"/>
    <col min="7427" max="7427" width="10.125" style="4" customWidth="1"/>
    <col min="7428" max="7428" width="10.25" style="4" customWidth="1"/>
    <col min="7429" max="7429" width="4.625" style="4" customWidth="1"/>
    <col min="7430" max="7430" width="5" style="4" customWidth="1"/>
    <col min="7431" max="7431" width="11.125" style="4" customWidth="1"/>
    <col min="7432" max="7432" width="16.125" style="4" customWidth="1"/>
    <col min="7433" max="7433" width="4.75" style="4" customWidth="1"/>
    <col min="7434" max="7434" width="3.625" style="4" customWidth="1"/>
    <col min="7435" max="7435" width="5.125" style="4" customWidth="1"/>
    <col min="7436" max="7436" width="3.125" style="4" customWidth="1"/>
    <col min="7437" max="7437" width="4.625" style="4" customWidth="1"/>
    <col min="7438" max="7438" width="5" style="4" customWidth="1"/>
    <col min="7439" max="7440" width="9.75" style="4" customWidth="1"/>
    <col min="7441" max="7442" width="7.875" style="4" customWidth="1"/>
    <col min="7443" max="7673" width="9" style="4"/>
    <col min="7674" max="7674" width="3.125" style="4" customWidth="1"/>
    <col min="7675" max="7675" width="7.625" style="4" customWidth="1"/>
    <col min="7676" max="7676" width="4.125" style="4" customWidth="1"/>
    <col min="7677" max="7677" width="17" style="4" customWidth="1"/>
    <col min="7678" max="7678" width="3.625" style="4" customWidth="1"/>
    <col min="7679" max="7679" width="9.125" style="4" customWidth="1"/>
    <col min="7680" max="7680" width="3.625" style="4" customWidth="1"/>
    <col min="7681" max="7681" width="4.625" style="4" customWidth="1"/>
    <col min="7682" max="7682" width="9.625" style="4" customWidth="1"/>
    <col min="7683" max="7683" width="10.125" style="4" customWidth="1"/>
    <col min="7684" max="7684" width="10.25" style="4" customWidth="1"/>
    <col min="7685" max="7685" width="4.625" style="4" customWidth="1"/>
    <col min="7686" max="7686" width="5" style="4" customWidth="1"/>
    <col min="7687" max="7687" width="11.125" style="4" customWidth="1"/>
    <col min="7688" max="7688" width="16.125" style="4" customWidth="1"/>
    <col min="7689" max="7689" width="4.75" style="4" customWidth="1"/>
    <col min="7690" max="7690" width="3.625" style="4" customWidth="1"/>
    <col min="7691" max="7691" width="5.125" style="4" customWidth="1"/>
    <col min="7692" max="7692" width="3.125" style="4" customWidth="1"/>
    <col min="7693" max="7693" width="4.625" style="4" customWidth="1"/>
    <col min="7694" max="7694" width="5" style="4" customWidth="1"/>
    <col min="7695" max="7696" width="9.75" style="4" customWidth="1"/>
    <col min="7697" max="7698" width="7.875" style="4" customWidth="1"/>
    <col min="7699" max="7929" width="9" style="4"/>
    <col min="7930" max="7930" width="3.125" style="4" customWidth="1"/>
    <col min="7931" max="7931" width="7.625" style="4" customWidth="1"/>
    <col min="7932" max="7932" width="4.125" style="4" customWidth="1"/>
    <col min="7933" max="7933" width="17" style="4" customWidth="1"/>
    <col min="7934" max="7934" width="3.625" style="4" customWidth="1"/>
    <col min="7935" max="7935" width="9.125" style="4" customWidth="1"/>
    <col min="7936" max="7936" width="3.625" style="4" customWidth="1"/>
    <col min="7937" max="7937" width="4.625" style="4" customWidth="1"/>
    <col min="7938" max="7938" width="9.625" style="4" customWidth="1"/>
    <col min="7939" max="7939" width="10.125" style="4" customWidth="1"/>
    <col min="7940" max="7940" width="10.25" style="4" customWidth="1"/>
    <col min="7941" max="7941" width="4.625" style="4" customWidth="1"/>
    <col min="7942" max="7942" width="5" style="4" customWidth="1"/>
    <col min="7943" max="7943" width="11.125" style="4" customWidth="1"/>
    <col min="7944" max="7944" width="16.125" style="4" customWidth="1"/>
    <col min="7945" max="7945" width="4.75" style="4" customWidth="1"/>
    <col min="7946" max="7946" width="3.625" style="4" customWidth="1"/>
    <col min="7947" max="7947" width="5.125" style="4" customWidth="1"/>
    <col min="7948" max="7948" width="3.125" style="4" customWidth="1"/>
    <col min="7949" max="7949" width="4.625" style="4" customWidth="1"/>
    <col min="7950" max="7950" width="5" style="4" customWidth="1"/>
    <col min="7951" max="7952" width="9.75" style="4" customWidth="1"/>
    <col min="7953" max="7954" width="7.875" style="4" customWidth="1"/>
    <col min="7955" max="8185" width="9" style="4"/>
    <col min="8186" max="8186" width="3.125" style="4" customWidth="1"/>
    <col min="8187" max="8187" width="7.625" style="4" customWidth="1"/>
    <col min="8188" max="8188" width="4.125" style="4" customWidth="1"/>
    <col min="8189" max="8189" width="17" style="4" customWidth="1"/>
    <col min="8190" max="8190" width="3.625" style="4" customWidth="1"/>
    <col min="8191" max="8191" width="9.125" style="4" customWidth="1"/>
    <col min="8192" max="8192" width="3.625" style="4" customWidth="1"/>
    <col min="8193" max="8193" width="4.625" style="4" customWidth="1"/>
    <col min="8194" max="8194" width="9.625" style="4" customWidth="1"/>
    <col min="8195" max="8195" width="10.125" style="4" customWidth="1"/>
    <col min="8196" max="8196" width="10.25" style="4" customWidth="1"/>
    <col min="8197" max="8197" width="4.625" style="4" customWidth="1"/>
    <col min="8198" max="8198" width="5" style="4" customWidth="1"/>
    <col min="8199" max="8199" width="11.125" style="4" customWidth="1"/>
    <col min="8200" max="8200" width="16.125" style="4" customWidth="1"/>
    <col min="8201" max="8201" width="4.75" style="4" customWidth="1"/>
    <col min="8202" max="8202" width="3.625" style="4" customWidth="1"/>
    <col min="8203" max="8203" width="5.125" style="4" customWidth="1"/>
    <col min="8204" max="8204" width="3.125" style="4" customWidth="1"/>
    <col min="8205" max="8205" width="4.625" style="4" customWidth="1"/>
    <col min="8206" max="8206" width="5" style="4" customWidth="1"/>
    <col min="8207" max="8208" width="9.75" style="4" customWidth="1"/>
    <col min="8209" max="8210" width="7.875" style="4" customWidth="1"/>
    <col min="8211" max="8441" width="9" style="4"/>
    <col min="8442" max="8442" width="3.125" style="4" customWidth="1"/>
    <col min="8443" max="8443" width="7.625" style="4" customWidth="1"/>
    <col min="8444" max="8444" width="4.125" style="4" customWidth="1"/>
    <col min="8445" max="8445" width="17" style="4" customWidth="1"/>
    <col min="8446" max="8446" width="3.625" style="4" customWidth="1"/>
    <col min="8447" max="8447" width="9.125" style="4" customWidth="1"/>
    <col min="8448" max="8448" width="3.625" style="4" customWidth="1"/>
    <col min="8449" max="8449" width="4.625" style="4" customWidth="1"/>
    <col min="8450" max="8450" width="9.625" style="4" customWidth="1"/>
    <col min="8451" max="8451" width="10.125" style="4" customWidth="1"/>
    <col min="8452" max="8452" width="10.25" style="4" customWidth="1"/>
    <col min="8453" max="8453" width="4.625" style="4" customWidth="1"/>
    <col min="8454" max="8454" width="5" style="4" customWidth="1"/>
    <col min="8455" max="8455" width="11.125" style="4" customWidth="1"/>
    <col min="8456" max="8456" width="16.125" style="4" customWidth="1"/>
    <col min="8457" max="8457" width="4.75" style="4" customWidth="1"/>
    <col min="8458" max="8458" width="3.625" style="4" customWidth="1"/>
    <col min="8459" max="8459" width="5.125" style="4" customWidth="1"/>
    <col min="8460" max="8460" width="3.125" style="4" customWidth="1"/>
    <col min="8461" max="8461" width="4.625" style="4" customWidth="1"/>
    <col min="8462" max="8462" width="5" style="4" customWidth="1"/>
    <col min="8463" max="8464" width="9.75" style="4" customWidth="1"/>
    <col min="8465" max="8466" width="7.875" style="4" customWidth="1"/>
    <col min="8467" max="8697" width="9" style="4"/>
    <col min="8698" max="8698" width="3.125" style="4" customWidth="1"/>
    <col min="8699" max="8699" width="7.625" style="4" customWidth="1"/>
    <col min="8700" max="8700" width="4.125" style="4" customWidth="1"/>
    <col min="8701" max="8701" width="17" style="4" customWidth="1"/>
    <col min="8702" max="8702" width="3.625" style="4" customWidth="1"/>
    <col min="8703" max="8703" width="9.125" style="4" customWidth="1"/>
    <col min="8704" max="8704" width="3.625" style="4" customWidth="1"/>
    <col min="8705" max="8705" width="4.625" style="4" customWidth="1"/>
    <col min="8706" max="8706" width="9.625" style="4" customWidth="1"/>
    <col min="8707" max="8707" width="10.125" style="4" customWidth="1"/>
    <col min="8708" max="8708" width="10.25" style="4" customWidth="1"/>
    <col min="8709" max="8709" width="4.625" style="4" customWidth="1"/>
    <col min="8710" max="8710" width="5" style="4" customWidth="1"/>
    <col min="8711" max="8711" width="11.125" style="4" customWidth="1"/>
    <col min="8712" max="8712" width="16.125" style="4" customWidth="1"/>
    <col min="8713" max="8713" width="4.75" style="4" customWidth="1"/>
    <col min="8714" max="8714" width="3.625" style="4" customWidth="1"/>
    <col min="8715" max="8715" width="5.125" style="4" customWidth="1"/>
    <col min="8716" max="8716" width="3.125" style="4" customWidth="1"/>
    <col min="8717" max="8717" width="4.625" style="4" customWidth="1"/>
    <col min="8718" max="8718" width="5" style="4" customWidth="1"/>
    <col min="8719" max="8720" width="9.75" style="4" customWidth="1"/>
    <col min="8721" max="8722" width="7.875" style="4" customWidth="1"/>
    <col min="8723" max="8953" width="9" style="4"/>
    <col min="8954" max="8954" width="3.125" style="4" customWidth="1"/>
    <col min="8955" max="8955" width="7.625" style="4" customWidth="1"/>
    <col min="8956" max="8956" width="4.125" style="4" customWidth="1"/>
    <col min="8957" max="8957" width="17" style="4" customWidth="1"/>
    <col min="8958" max="8958" width="3.625" style="4" customWidth="1"/>
    <col min="8959" max="8959" width="9.125" style="4" customWidth="1"/>
    <col min="8960" max="8960" width="3.625" style="4" customWidth="1"/>
    <col min="8961" max="8961" width="4.625" style="4" customWidth="1"/>
    <col min="8962" max="8962" width="9.625" style="4" customWidth="1"/>
    <col min="8963" max="8963" width="10.125" style="4" customWidth="1"/>
    <col min="8964" max="8964" width="10.25" style="4" customWidth="1"/>
    <col min="8965" max="8965" width="4.625" style="4" customWidth="1"/>
    <col min="8966" max="8966" width="5" style="4" customWidth="1"/>
    <col min="8967" max="8967" width="11.125" style="4" customWidth="1"/>
    <col min="8968" max="8968" width="16.125" style="4" customWidth="1"/>
    <col min="8969" max="8969" width="4.75" style="4" customWidth="1"/>
    <col min="8970" max="8970" width="3.625" style="4" customWidth="1"/>
    <col min="8971" max="8971" width="5.125" style="4" customWidth="1"/>
    <col min="8972" max="8972" width="3.125" style="4" customWidth="1"/>
    <col min="8973" max="8973" width="4.625" style="4" customWidth="1"/>
    <col min="8974" max="8974" width="5" style="4" customWidth="1"/>
    <col min="8975" max="8976" width="9.75" style="4" customWidth="1"/>
    <col min="8977" max="8978" width="7.875" style="4" customWidth="1"/>
    <col min="8979" max="9209" width="9" style="4"/>
    <col min="9210" max="9210" width="3.125" style="4" customWidth="1"/>
    <col min="9211" max="9211" width="7.625" style="4" customWidth="1"/>
    <col min="9212" max="9212" width="4.125" style="4" customWidth="1"/>
    <col min="9213" max="9213" width="17" style="4" customWidth="1"/>
    <col min="9214" max="9214" width="3.625" style="4" customWidth="1"/>
    <col min="9215" max="9215" width="9.125" style="4" customWidth="1"/>
    <col min="9216" max="9216" width="3.625" style="4" customWidth="1"/>
    <col min="9217" max="9217" width="4.625" style="4" customWidth="1"/>
    <col min="9218" max="9218" width="9.625" style="4" customWidth="1"/>
    <col min="9219" max="9219" width="10.125" style="4" customWidth="1"/>
    <col min="9220" max="9220" width="10.25" style="4" customWidth="1"/>
    <col min="9221" max="9221" width="4.625" style="4" customWidth="1"/>
    <col min="9222" max="9222" width="5" style="4" customWidth="1"/>
    <col min="9223" max="9223" width="11.125" style="4" customWidth="1"/>
    <col min="9224" max="9224" width="16.125" style="4" customWidth="1"/>
    <col min="9225" max="9225" width="4.75" style="4" customWidth="1"/>
    <col min="9226" max="9226" width="3.625" style="4" customWidth="1"/>
    <col min="9227" max="9227" width="5.125" style="4" customWidth="1"/>
    <col min="9228" max="9228" width="3.125" style="4" customWidth="1"/>
    <col min="9229" max="9229" width="4.625" style="4" customWidth="1"/>
    <col min="9230" max="9230" width="5" style="4" customWidth="1"/>
    <col min="9231" max="9232" width="9.75" style="4" customWidth="1"/>
    <col min="9233" max="9234" width="7.875" style="4" customWidth="1"/>
    <col min="9235" max="9465" width="9" style="4"/>
    <col min="9466" max="9466" width="3.125" style="4" customWidth="1"/>
    <col min="9467" max="9467" width="7.625" style="4" customWidth="1"/>
    <col min="9468" max="9468" width="4.125" style="4" customWidth="1"/>
    <col min="9469" max="9469" width="17" style="4" customWidth="1"/>
    <col min="9470" max="9470" width="3.625" style="4" customWidth="1"/>
    <col min="9471" max="9471" width="9.125" style="4" customWidth="1"/>
    <col min="9472" max="9472" width="3.625" style="4" customWidth="1"/>
    <col min="9473" max="9473" width="4.625" style="4" customWidth="1"/>
    <col min="9474" max="9474" width="9.625" style="4" customWidth="1"/>
    <col min="9475" max="9475" width="10.125" style="4" customWidth="1"/>
    <col min="9476" max="9476" width="10.25" style="4" customWidth="1"/>
    <col min="9477" max="9477" width="4.625" style="4" customWidth="1"/>
    <col min="9478" max="9478" width="5" style="4" customWidth="1"/>
    <col min="9479" max="9479" width="11.125" style="4" customWidth="1"/>
    <col min="9480" max="9480" width="16.125" style="4" customWidth="1"/>
    <col min="9481" max="9481" width="4.75" style="4" customWidth="1"/>
    <col min="9482" max="9482" width="3.625" style="4" customWidth="1"/>
    <col min="9483" max="9483" width="5.125" style="4" customWidth="1"/>
    <col min="9484" max="9484" width="3.125" style="4" customWidth="1"/>
    <col min="9485" max="9485" width="4.625" style="4" customWidth="1"/>
    <col min="9486" max="9486" width="5" style="4" customWidth="1"/>
    <col min="9487" max="9488" width="9.75" style="4" customWidth="1"/>
    <col min="9489" max="9490" width="7.875" style="4" customWidth="1"/>
    <col min="9491" max="9721" width="9" style="4"/>
    <col min="9722" max="9722" width="3.125" style="4" customWidth="1"/>
    <col min="9723" max="9723" width="7.625" style="4" customWidth="1"/>
    <col min="9724" max="9724" width="4.125" style="4" customWidth="1"/>
    <col min="9725" max="9725" width="17" style="4" customWidth="1"/>
    <col min="9726" max="9726" width="3.625" style="4" customWidth="1"/>
    <col min="9727" max="9727" width="9.125" style="4" customWidth="1"/>
    <col min="9728" max="9728" width="3.625" style="4" customWidth="1"/>
    <col min="9729" max="9729" width="4.625" style="4" customWidth="1"/>
    <col min="9730" max="9730" width="9.625" style="4" customWidth="1"/>
    <col min="9731" max="9731" width="10.125" style="4" customWidth="1"/>
    <col min="9732" max="9732" width="10.25" style="4" customWidth="1"/>
    <col min="9733" max="9733" width="4.625" style="4" customWidth="1"/>
    <col min="9734" max="9734" width="5" style="4" customWidth="1"/>
    <col min="9735" max="9735" width="11.125" style="4" customWidth="1"/>
    <col min="9736" max="9736" width="16.125" style="4" customWidth="1"/>
    <col min="9737" max="9737" width="4.75" style="4" customWidth="1"/>
    <col min="9738" max="9738" width="3.625" style="4" customWidth="1"/>
    <col min="9739" max="9739" width="5.125" style="4" customWidth="1"/>
    <col min="9740" max="9740" width="3.125" style="4" customWidth="1"/>
    <col min="9741" max="9741" width="4.625" style="4" customWidth="1"/>
    <col min="9742" max="9742" width="5" style="4" customWidth="1"/>
    <col min="9743" max="9744" width="9.75" style="4" customWidth="1"/>
    <col min="9745" max="9746" width="7.875" style="4" customWidth="1"/>
    <col min="9747" max="9977" width="9" style="4"/>
    <col min="9978" max="9978" width="3.125" style="4" customWidth="1"/>
    <col min="9979" max="9979" width="7.625" style="4" customWidth="1"/>
    <col min="9980" max="9980" width="4.125" style="4" customWidth="1"/>
    <col min="9981" max="9981" width="17" style="4" customWidth="1"/>
    <col min="9982" max="9982" width="3.625" style="4" customWidth="1"/>
    <col min="9983" max="9983" width="9.125" style="4" customWidth="1"/>
    <col min="9984" max="9984" width="3.625" style="4" customWidth="1"/>
    <col min="9985" max="9985" width="4.625" style="4" customWidth="1"/>
    <col min="9986" max="9986" width="9.625" style="4" customWidth="1"/>
    <col min="9987" max="9987" width="10.125" style="4" customWidth="1"/>
    <col min="9988" max="9988" width="10.25" style="4" customWidth="1"/>
    <col min="9989" max="9989" width="4.625" style="4" customWidth="1"/>
    <col min="9990" max="9990" width="5" style="4" customWidth="1"/>
    <col min="9991" max="9991" width="11.125" style="4" customWidth="1"/>
    <col min="9992" max="9992" width="16.125" style="4" customWidth="1"/>
    <col min="9993" max="9993" width="4.75" style="4" customWidth="1"/>
    <col min="9994" max="9994" width="3.625" style="4" customWidth="1"/>
    <col min="9995" max="9995" width="5.125" style="4" customWidth="1"/>
    <col min="9996" max="9996" width="3.125" style="4" customWidth="1"/>
    <col min="9997" max="9997" width="4.625" style="4" customWidth="1"/>
    <col min="9998" max="9998" width="5" style="4" customWidth="1"/>
    <col min="9999" max="10000" width="9.75" style="4" customWidth="1"/>
    <col min="10001" max="10002" width="7.875" style="4" customWidth="1"/>
    <col min="10003" max="10233" width="9" style="4"/>
    <col min="10234" max="10234" width="3.125" style="4" customWidth="1"/>
    <col min="10235" max="10235" width="7.625" style="4" customWidth="1"/>
    <col min="10236" max="10236" width="4.125" style="4" customWidth="1"/>
    <col min="10237" max="10237" width="17" style="4" customWidth="1"/>
    <col min="10238" max="10238" width="3.625" style="4" customWidth="1"/>
    <col min="10239" max="10239" width="9.125" style="4" customWidth="1"/>
    <col min="10240" max="10240" width="3.625" style="4" customWidth="1"/>
    <col min="10241" max="10241" width="4.625" style="4" customWidth="1"/>
    <col min="10242" max="10242" width="9.625" style="4" customWidth="1"/>
    <col min="10243" max="10243" width="10.125" style="4" customWidth="1"/>
    <col min="10244" max="10244" width="10.25" style="4" customWidth="1"/>
    <col min="10245" max="10245" width="4.625" style="4" customWidth="1"/>
    <col min="10246" max="10246" width="5" style="4" customWidth="1"/>
    <col min="10247" max="10247" width="11.125" style="4" customWidth="1"/>
    <col min="10248" max="10248" width="16.125" style="4" customWidth="1"/>
    <col min="10249" max="10249" width="4.75" style="4" customWidth="1"/>
    <col min="10250" max="10250" width="3.625" style="4" customWidth="1"/>
    <col min="10251" max="10251" width="5.125" style="4" customWidth="1"/>
    <col min="10252" max="10252" width="3.125" style="4" customWidth="1"/>
    <col min="10253" max="10253" width="4.625" style="4" customWidth="1"/>
    <col min="10254" max="10254" width="5" style="4" customWidth="1"/>
    <col min="10255" max="10256" width="9.75" style="4" customWidth="1"/>
    <col min="10257" max="10258" width="7.875" style="4" customWidth="1"/>
    <col min="10259" max="10489" width="9" style="4"/>
    <col min="10490" max="10490" width="3.125" style="4" customWidth="1"/>
    <col min="10491" max="10491" width="7.625" style="4" customWidth="1"/>
    <col min="10492" max="10492" width="4.125" style="4" customWidth="1"/>
    <col min="10493" max="10493" width="17" style="4" customWidth="1"/>
    <col min="10494" max="10494" width="3.625" style="4" customWidth="1"/>
    <col min="10495" max="10495" width="9.125" style="4" customWidth="1"/>
    <col min="10496" max="10496" width="3.625" style="4" customWidth="1"/>
    <col min="10497" max="10497" width="4.625" style="4" customWidth="1"/>
    <col min="10498" max="10498" width="9.625" style="4" customWidth="1"/>
    <col min="10499" max="10499" width="10.125" style="4" customWidth="1"/>
    <col min="10500" max="10500" width="10.25" style="4" customWidth="1"/>
    <col min="10501" max="10501" width="4.625" style="4" customWidth="1"/>
    <col min="10502" max="10502" width="5" style="4" customWidth="1"/>
    <col min="10503" max="10503" width="11.125" style="4" customWidth="1"/>
    <col min="10504" max="10504" width="16.125" style="4" customWidth="1"/>
    <col min="10505" max="10505" width="4.75" style="4" customWidth="1"/>
    <col min="10506" max="10506" width="3.625" style="4" customWidth="1"/>
    <col min="10507" max="10507" width="5.125" style="4" customWidth="1"/>
    <col min="10508" max="10508" width="3.125" style="4" customWidth="1"/>
    <col min="10509" max="10509" width="4.625" style="4" customWidth="1"/>
    <col min="10510" max="10510" width="5" style="4" customWidth="1"/>
    <col min="10511" max="10512" width="9.75" style="4" customWidth="1"/>
    <col min="10513" max="10514" width="7.875" style="4" customWidth="1"/>
    <col min="10515" max="10745" width="9" style="4"/>
    <col min="10746" max="10746" width="3.125" style="4" customWidth="1"/>
    <col min="10747" max="10747" width="7.625" style="4" customWidth="1"/>
    <col min="10748" max="10748" width="4.125" style="4" customWidth="1"/>
    <col min="10749" max="10749" width="17" style="4" customWidth="1"/>
    <col min="10750" max="10750" width="3.625" style="4" customWidth="1"/>
    <col min="10751" max="10751" width="9.125" style="4" customWidth="1"/>
    <col min="10752" max="10752" width="3.625" style="4" customWidth="1"/>
    <col min="10753" max="10753" width="4.625" style="4" customWidth="1"/>
    <col min="10754" max="10754" width="9.625" style="4" customWidth="1"/>
    <col min="10755" max="10755" width="10.125" style="4" customWidth="1"/>
    <col min="10756" max="10756" width="10.25" style="4" customWidth="1"/>
    <col min="10757" max="10757" width="4.625" style="4" customWidth="1"/>
    <col min="10758" max="10758" width="5" style="4" customWidth="1"/>
    <col min="10759" max="10759" width="11.125" style="4" customWidth="1"/>
    <col min="10760" max="10760" width="16.125" style="4" customWidth="1"/>
    <col min="10761" max="10761" width="4.75" style="4" customWidth="1"/>
    <col min="10762" max="10762" width="3.625" style="4" customWidth="1"/>
    <col min="10763" max="10763" width="5.125" style="4" customWidth="1"/>
    <col min="10764" max="10764" width="3.125" style="4" customWidth="1"/>
    <col min="10765" max="10765" width="4.625" style="4" customWidth="1"/>
    <col min="10766" max="10766" width="5" style="4" customWidth="1"/>
    <col min="10767" max="10768" width="9.75" style="4" customWidth="1"/>
    <col min="10769" max="10770" width="7.875" style="4" customWidth="1"/>
    <col min="10771" max="11001" width="9" style="4"/>
    <col min="11002" max="11002" width="3.125" style="4" customWidth="1"/>
    <col min="11003" max="11003" width="7.625" style="4" customWidth="1"/>
    <col min="11004" max="11004" width="4.125" style="4" customWidth="1"/>
    <col min="11005" max="11005" width="17" style="4" customWidth="1"/>
    <col min="11006" max="11006" width="3.625" style="4" customWidth="1"/>
    <col min="11007" max="11007" width="9.125" style="4" customWidth="1"/>
    <col min="11008" max="11008" width="3.625" style="4" customWidth="1"/>
    <col min="11009" max="11009" width="4.625" style="4" customWidth="1"/>
    <col min="11010" max="11010" width="9.625" style="4" customWidth="1"/>
    <col min="11011" max="11011" width="10.125" style="4" customWidth="1"/>
    <col min="11012" max="11012" width="10.25" style="4" customWidth="1"/>
    <col min="11013" max="11013" width="4.625" style="4" customWidth="1"/>
    <col min="11014" max="11014" width="5" style="4" customWidth="1"/>
    <col min="11015" max="11015" width="11.125" style="4" customWidth="1"/>
    <col min="11016" max="11016" width="16.125" style="4" customWidth="1"/>
    <col min="11017" max="11017" width="4.75" style="4" customWidth="1"/>
    <col min="11018" max="11018" width="3.625" style="4" customWidth="1"/>
    <col min="11019" max="11019" width="5.125" style="4" customWidth="1"/>
    <col min="11020" max="11020" width="3.125" style="4" customWidth="1"/>
    <col min="11021" max="11021" width="4.625" style="4" customWidth="1"/>
    <col min="11022" max="11022" width="5" style="4" customWidth="1"/>
    <col min="11023" max="11024" width="9.75" style="4" customWidth="1"/>
    <col min="11025" max="11026" width="7.875" style="4" customWidth="1"/>
    <col min="11027" max="11257" width="9" style="4"/>
    <col min="11258" max="11258" width="3.125" style="4" customWidth="1"/>
    <col min="11259" max="11259" width="7.625" style="4" customWidth="1"/>
    <col min="11260" max="11260" width="4.125" style="4" customWidth="1"/>
    <col min="11261" max="11261" width="17" style="4" customWidth="1"/>
    <col min="11262" max="11262" width="3.625" style="4" customWidth="1"/>
    <col min="11263" max="11263" width="9.125" style="4" customWidth="1"/>
    <col min="11264" max="11264" width="3.625" style="4" customWidth="1"/>
    <col min="11265" max="11265" width="4.625" style="4" customWidth="1"/>
    <col min="11266" max="11266" width="9.625" style="4" customWidth="1"/>
    <col min="11267" max="11267" width="10.125" style="4" customWidth="1"/>
    <col min="11268" max="11268" width="10.25" style="4" customWidth="1"/>
    <col min="11269" max="11269" width="4.625" style="4" customWidth="1"/>
    <col min="11270" max="11270" width="5" style="4" customWidth="1"/>
    <col min="11271" max="11271" width="11.125" style="4" customWidth="1"/>
    <col min="11272" max="11272" width="16.125" style="4" customWidth="1"/>
    <col min="11273" max="11273" width="4.75" style="4" customWidth="1"/>
    <col min="11274" max="11274" width="3.625" style="4" customWidth="1"/>
    <col min="11275" max="11275" width="5.125" style="4" customWidth="1"/>
    <col min="11276" max="11276" width="3.125" style="4" customWidth="1"/>
    <col min="11277" max="11277" width="4.625" style="4" customWidth="1"/>
    <col min="11278" max="11278" width="5" style="4" customWidth="1"/>
    <col min="11279" max="11280" width="9.75" style="4" customWidth="1"/>
    <col min="11281" max="11282" width="7.875" style="4" customWidth="1"/>
    <col min="11283" max="11513" width="9" style="4"/>
    <col min="11514" max="11514" width="3.125" style="4" customWidth="1"/>
    <col min="11515" max="11515" width="7.625" style="4" customWidth="1"/>
    <col min="11516" max="11516" width="4.125" style="4" customWidth="1"/>
    <col min="11517" max="11517" width="17" style="4" customWidth="1"/>
    <col min="11518" max="11518" width="3.625" style="4" customWidth="1"/>
    <col min="11519" max="11519" width="9.125" style="4" customWidth="1"/>
    <col min="11520" max="11520" width="3.625" style="4" customWidth="1"/>
    <col min="11521" max="11521" width="4.625" style="4" customWidth="1"/>
    <col min="11522" max="11522" width="9.625" style="4" customWidth="1"/>
    <col min="11523" max="11523" width="10.125" style="4" customWidth="1"/>
    <col min="11524" max="11524" width="10.25" style="4" customWidth="1"/>
    <col min="11525" max="11525" width="4.625" style="4" customWidth="1"/>
    <col min="11526" max="11526" width="5" style="4" customWidth="1"/>
    <col min="11527" max="11527" width="11.125" style="4" customWidth="1"/>
    <col min="11528" max="11528" width="16.125" style="4" customWidth="1"/>
    <col min="11529" max="11529" width="4.75" style="4" customWidth="1"/>
    <col min="11530" max="11530" width="3.625" style="4" customWidth="1"/>
    <col min="11531" max="11531" width="5.125" style="4" customWidth="1"/>
    <col min="11532" max="11532" width="3.125" style="4" customWidth="1"/>
    <col min="11533" max="11533" width="4.625" style="4" customWidth="1"/>
    <col min="11534" max="11534" width="5" style="4" customWidth="1"/>
    <col min="11535" max="11536" width="9.75" style="4" customWidth="1"/>
    <col min="11537" max="11538" width="7.875" style="4" customWidth="1"/>
    <col min="11539" max="11769" width="9" style="4"/>
    <col min="11770" max="11770" width="3.125" style="4" customWidth="1"/>
    <col min="11771" max="11771" width="7.625" style="4" customWidth="1"/>
    <col min="11772" max="11772" width="4.125" style="4" customWidth="1"/>
    <col min="11773" max="11773" width="17" style="4" customWidth="1"/>
    <col min="11774" max="11774" width="3.625" style="4" customWidth="1"/>
    <col min="11775" max="11775" width="9.125" style="4" customWidth="1"/>
    <col min="11776" max="11776" width="3.625" style="4" customWidth="1"/>
    <col min="11777" max="11777" width="4.625" style="4" customWidth="1"/>
    <col min="11778" max="11778" width="9.625" style="4" customWidth="1"/>
    <col min="11779" max="11779" width="10.125" style="4" customWidth="1"/>
    <col min="11780" max="11780" width="10.25" style="4" customWidth="1"/>
    <col min="11781" max="11781" width="4.625" style="4" customWidth="1"/>
    <col min="11782" max="11782" width="5" style="4" customWidth="1"/>
    <col min="11783" max="11783" width="11.125" style="4" customWidth="1"/>
    <col min="11784" max="11784" width="16.125" style="4" customWidth="1"/>
    <col min="11785" max="11785" width="4.75" style="4" customWidth="1"/>
    <col min="11786" max="11786" width="3.625" style="4" customWidth="1"/>
    <col min="11787" max="11787" width="5.125" style="4" customWidth="1"/>
    <col min="11788" max="11788" width="3.125" style="4" customWidth="1"/>
    <col min="11789" max="11789" width="4.625" style="4" customWidth="1"/>
    <col min="11790" max="11790" width="5" style="4" customWidth="1"/>
    <col min="11791" max="11792" width="9.75" style="4" customWidth="1"/>
    <col min="11793" max="11794" width="7.875" style="4" customWidth="1"/>
    <col min="11795" max="12025" width="9" style="4"/>
    <col min="12026" max="12026" width="3.125" style="4" customWidth="1"/>
    <col min="12027" max="12027" width="7.625" style="4" customWidth="1"/>
    <col min="12028" max="12028" width="4.125" style="4" customWidth="1"/>
    <col min="12029" max="12029" width="17" style="4" customWidth="1"/>
    <col min="12030" max="12030" width="3.625" style="4" customWidth="1"/>
    <col min="12031" max="12031" width="9.125" style="4" customWidth="1"/>
    <col min="12032" max="12032" width="3.625" style="4" customWidth="1"/>
    <col min="12033" max="12033" width="4.625" style="4" customWidth="1"/>
    <col min="12034" max="12034" width="9.625" style="4" customWidth="1"/>
    <col min="12035" max="12035" width="10.125" style="4" customWidth="1"/>
    <col min="12036" max="12036" width="10.25" style="4" customWidth="1"/>
    <col min="12037" max="12037" width="4.625" style="4" customWidth="1"/>
    <col min="12038" max="12038" width="5" style="4" customWidth="1"/>
    <col min="12039" max="12039" width="11.125" style="4" customWidth="1"/>
    <col min="12040" max="12040" width="16.125" style="4" customWidth="1"/>
    <col min="12041" max="12041" width="4.75" style="4" customWidth="1"/>
    <col min="12042" max="12042" width="3.625" style="4" customWidth="1"/>
    <col min="12043" max="12043" width="5.125" style="4" customWidth="1"/>
    <col min="12044" max="12044" width="3.125" style="4" customWidth="1"/>
    <col min="12045" max="12045" width="4.625" style="4" customWidth="1"/>
    <col min="12046" max="12046" width="5" style="4" customWidth="1"/>
    <col min="12047" max="12048" width="9.75" style="4" customWidth="1"/>
    <col min="12049" max="12050" width="7.875" style="4" customWidth="1"/>
    <col min="12051" max="12281" width="9" style="4"/>
    <col min="12282" max="12282" width="3.125" style="4" customWidth="1"/>
    <col min="12283" max="12283" width="7.625" style="4" customWidth="1"/>
    <col min="12284" max="12284" width="4.125" style="4" customWidth="1"/>
    <col min="12285" max="12285" width="17" style="4" customWidth="1"/>
    <col min="12286" max="12286" width="3.625" style="4" customWidth="1"/>
    <col min="12287" max="12287" width="9.125" style="4" customWidth="1"/>
    <col min="12288" max="12288" width="3.625" style="4" customWidth="1"/>
    <col min="12289" max="12289" width="4.625" style="4" customWidth="1"/>
    <col min="12290" max="12290" width="9.625" style="4" customWidth="1"/>
    <col min="12291" max="12291" width="10.125" style="4" customWidth="1"/>
    <col min="12292" max="12292" width="10.25" style="4" customWidth="1"/>
    <col min="12293" max="12293" width="4.625" style="4" customWidth="1"/>
    <col min="12294" max="12294" width="5" style="4" customWidth="1"/>
    <col min="12295" max="12295" width="11.125" style="4" customWidth="1"/>
    <col min="12296" max="12296" width="16.125" style="4" customWidth="1"/>
    <col min="12297" max="12297" width="4.75" style="4" customWidth="1"/>
    <col min="12298" max="12298" width="3.625" style="4" customWidth="1"/>
    <col min="12299" max="12299" width="5.125" style="4" customWidth="1"/>
    <col min="12300" max="12300" width="3.125" style="4" customWidth="1"/>
    <col min="12301" max="12301" width="4.625" style="4" customWidth="1"/>
    <col min="12302" max="12302" width="5" style="4" customWidth="1"/>
    <col min="12303" max="12304" width="9.75" style="4" customWidth="1"/>
    <col min="12305" max="12306" width="7.875" style="4" customWidth="1"/>
    <col min="12307" max="12537" width="9" style="4"/>
    <col min="12538" max="12538" width="3.125" style="4" customWidth="1"/>
    <col min="12539" max="12539" width="7.625" style="4" customWidth="1"/>
    <col min="12540" max="12540" width="4.125" style="4" customWidth="1"/>
    <col min="12541" max="12541" width="17" style="4" customWidth="1"/>
    <col min="12542" max="12542" width="3.625" style="4" customWidth="1"/>
    <col min="12543" max="12543" width="9.125" style="4" customWidth="1"/>
    <col min="12544" max="12544" width="3.625" style="4" customWidth="1"/>
    <col min="12545" max="12545" width="4.625" style="4" customWidth="1"/>
    <col min="12546" max="12546" width="9.625" style="4" customWidth="1"/>
    <col min="12547" max="12547" width="10.125" style="4" customWidth="1"/>
    <col min="12548" max="12548" width="10.25" style="4" customWidth="1"/>
    <col min="12549" max="12549" width="4.625" style="4" customWidth="1"/>
    <col min="12550" max="12550" width="5" style="4" customWidth="1"/>
    <col min="12551" max="12551" width="11.125" style="4" customWidth="1"/>
    <col min="12552" max="12552" width="16.125" style="4" customWidth="1"/>
    <col min="12553" max="12553" width="4.75" style="4" customWidth="1"/>
    <col min="12554" max="12554" width="3.625" style="4" customWidth="1"/>
    <col min="12555" max="12555" width="5.125" style="4" customWidth="1"/>
    <col min="12556" max="12556" width="3.125" style="4" customWidth="1"/>
    <col min="12557" max="12557" width="4.625" style="4" customWidth="1"/>
    <col min="12558" max="12558" width="5" style="4" customWidth="1"/>
    <col min="12559" max="12560" width="9.75" style="4" customWidth="1"/>
    <col min="12561" max="12562" width="7.875" style="4" customWidth="1"/>
    <col min="12563" max="12793" width="9" style="4"/>
    <col min="12794" max="12794" width="3.125" style="4" customWidth="1"/>
    <col min="12795" max="12795" width="7.625" style="4" customWidth="1"/>
    <col min="12796" max="12796" width="4.125" style="4" customWidth="1"/>
    <col min="12797" max="12797" width="17" style="4" customWidth="1"/>
    <col min="12798" max="12798" width="3.625" style="4" customWidth="1"/>
    <col min="12799" max="12799" width="9.125" style="4" customWidth="1"/>
    <col min="12800" max="12800" width="3.625" style="4" customWidth="1"/>
    <col min="12801" max="12801" width="4.625" style="4" customWidth="1"/>
    <col min="12802" max="12802" width="9.625" style="4" customWidth="1"/>
    <col min="12803" max="12803" width="10.125" style="4" customWidth="1"/>
    <col min="12804" max="12804" width="10.25" style="4" customWidth="1"/>
    <col min="12805" max="12805" width="4.625" style="4" customWidth="1"/>
    <col min="12806" max="12806" width="5" style="4" customWidth="1"/>
    <col min="12807" max="12807" width="11.125" style="4" customWidth="1"/>
    <col min="12808" max="12808" width="16.125" style="4" customWidth="1"/>
    <col min="12809" max="12809" width="4.75" style="4" customWidth="1"/>
    <col min="12810" max="12810" width="3.625" style="4" customWidth="1"/>
    <col min="12811" max="12811" width="5.125" style="4" customWidth="1"/>
    <col min="12812" max="12812" width="3.125" style="4" customWidth="1"/>
    <col min="12813" max="12813" width="4.625" style="4" customWidth="1"/>
    <col min="12814" max="12814" width="5" style="4" customWidth="1"/>
    <col min="12815" max="12816" width="9.75" style="4" customWidth="1"/>
    <col min="12817" max="12818" width="7.875" style="4" customWidth="1"/>
    <col min="12819" max="13049" width="9" style="4"/>
    <col min="13050" max="13050" width="3.125" style="4" customWidth="1"/>
    <col min="13051" max="13051" width="7.625" style="4" customWidth="1"/>
    <col min="13052" max="13052" width="4.125" style="4" customWidth="1"/>
    <col min="13053" max="13053" width="17" style="4" customWidth="1"/>
    <col min="13054" max="13054" width="3.625" style="4" customWidth="1"/>
    <col min="13055" max="13055" width="9.125" style="4" customWidth="1"/>
    <col min="13056" max="13056" width="3.625" style="4" customWidth="1"/>
    <col min="13057" max="13057" width="4.625" style="4" customWidth="1"/>
    <col min="13058" max="13058" width="9.625" style="4" customWidth="1"/>
    <col min="13059" max="13059" width="10.125" style="4" customWidth="1"/>
    <col min="13060" max="13060" width="10.25" style="4" customWidth="1"/>
    <col min="13061" max="13061" width="4.625" style="4" customWidth="1"/>
    <col min="13062" max="13062" width="5" style="4" customWidth="1"/>
    <col min="13063" max="13063" width="11.125" style="4" customWidth="1"/>
    <col min="13064" max="13064" width="16.125" style="4" customWidth="1"/>
    <col min="13065" max="13065" width="4.75" style="4" customWidth="1"/>
    <col min="13066" max="13066" width="3.625" style="4" customWidth="1"/>
    <col min="13067" max="13067" width="5.125" style="4" customWidth="1"/>
    <col min="13068" max="13068" width="3.125" style="4" customWidth="1"/>
    <col min="13069" max="13069" width="4.625" style="4" customWidth="1"/>
    <col min="13070" max="13070" width="5" style="4" customWidth="1"/>
    <col min="13071" max="13072" width="9.75" style="4" customWidth="1"/>
    <col min="13073" max="13074" width="7.875" style="4" customWidth="1"/>
    <col min="13075" max="13305" width="9" style="4"/>
    <col min="13306" max="13306" width="3.125" style="4" customWidth="1"/>
    <col min="13307" max="13307" width="7.625" style="4" customWidth="1"/>
    <col min="13308" max="13308" width="4.125" style="4" customWidth="1"/>
    <col min="13309" max="13309" width="17" style="4" customWidth="1"/>
    <col min="13310" max="13310" width="3.625" style="4" customWidth="1"/>
    <col min="13311" max="13311" width="9.125" style="4" customWidth="1"/>
    <col min="13312" max="13312" width="3.625" style="4" customWidth="1"/>
    <col min="13313" max="13313" width="4.625" style="4" customWidth="1"/>
    <col min="13314" max="13314" width="9.625" style="4" customWidth="1"/>
    <col min="13315" max="13315" width="10.125" style="4" customWidth="1"/>
    <col min="13316" max="13316" width="10.25" style="4" customWidth="1"/>
    <col min="13317" max="13317" width="4.625" style="4" customWidth="1"/>
    <col min="13318" max="13318" width="5" style="4" customWidth="1"/>
    <col min="13319" max="13319" width="11.125" style="4" customWidth="1"/>
    <col min="13320" max="13320" width="16.125" style="4" customWidth="1"/>
    <col min="13321" max="13321" width="4.75" style="4" customWidth="1"/>
    <col min="13322" max="13322" width="3.625" style="4" customWidth="1"/>
    <col min="13323" max="13323" width="5.125" style="4" customWidth="1"/>
    <col min="13324" max="13324" width="3.125" style="4" customWidth="1"/>
    <col min="13325" max="13325" width="4.625" style="4" customWidth="1"/>
    <col min="13326" max="13326" width="5" style="4" customWidth="1"/>
    <col min="13327" max="13328" width="9.75" style="4" customWidth="1"/>
    <col min="13329" max="13330" width="7.875" style="4" customWidth="1"/>
    <col min="13331" max="13561" width="9" style="4"/>
    <col min="13562" max="13562" width="3.125" style="4" customWidth="1"/>
    <col min="13563" max="13563" width="7.625" style="4" customWidth="1"/>
    <col min="13564" max="13564" width="4.125" style="4" customWidth="1"/>
    <col min="13565" max="13565" width="17" style="4" customWidth="1"/>
    <col min="13566" max="13566" width="3.625" style="4" customWidth="1"/>
    <col min="13567" max="13567" width="9.125" style="4" customWidth="1"/>
    <col min="13568" max="13568" width="3.625" style="4" customWidth="1"/>
    <col min="13569" max="13569" width="4.625" style="4" customWidth="1"/>
    <col min="13570" max="13570" width="9.625" style="4" customWidth="1"/>
    <col min="13571" max="13571" width="10.125" style="4" customWidth="1"/>
    <col min="13572" max="13572" width="10.25" style="4" customWidth="1"/>
    <col min="13573" max="13573" width="4.625" style="4" customWidth="1"/>
    <col min="13574" max="13574" width="5" style="4" customWidth="1"/>
    <col min="13575" max="13575" width="11.125" style="4" customWidth="1"/>
    <col min="13576" max="13576" width="16.125" style="4" customWidth="1"/>
    <col min="13577" max="13577" width="4.75" style="4" customWidth="1"/>
    <col min="13578" max="13578" width="3.625" style="4" customWidth="1"/>
    <col min="13579" max="13579" width="5.125" style="4" customWidth="1"/>
    <col min="13580" max="13580" width="3.125" style="4" customWidth="1"/>
    <col min="13581" max="13581" width="4.625" style="4" customWidth="1"/>
    <col min="13582" max="13582" width="5" style="4" customWidth="1"/>
    <col min="13583" max="13584" width="9.75" style="4" customWidth="1"/>
    <col min="13585" max="13586" width="7.875" style="4" customWidth="1"/>
    <col min="13587" max="13817" width="9" style="4"/>
    <col min="13818" max="13818" width="3.125" style="4" customWidth="1"/>
    <col min="13819" max="13819" width="7.625" style="4" customWidth="1"/>
    <col min="13820" max="13820" width="4.125" style="4" customWidth="1"/>
    <col min="13821" max="13821" width="17" style="4" customWidth="1"/>
    <col min="13822" max="13822" width="3.625" style="4" customWidth="1"/>
    <col min="13823" max="13823" width="9.125" style="4" customWidth="1"/>
    <col min="13824" max="13824" width="3.625" style="4" customWidth="1"/>
    <col min="13825" max="13825" width="4.625" style="4" customWidth="1"/>
    <col min="13826" max="13826" width="9.625" style="4" customWidth="1"/>
    <col min="13827" max="13827" width="10.125" style="4" customWidth="1"/>
    <col min="13828" max="13828" width="10.25" style="4" customWidth="1"/>
    <col min="13829" max="13829" width="4.625" style="4" customWidth="1"/>
    <col min="13830" max="13830" width="5" style="4" customWidth="1"/>
    <col min="13831" max="13831" width="11.125" style="4" customWidth="1"/>
    <col min="13832" max="13832" width="16.125" style="4" customWidth="1"/>
    <col min="13833" max="13833" width="4.75" style="4" customWidth="1"/>
    <col min="13834" max="13834" width="3.625" style="4" customWidth="1"/>
    <col min="13835" max="13835" width="5.125" style="4" customWidth="1"/>
    <col min="13836" max="13836" width="3.125" style="4" customWidth="1"/>
    <col min="13837" max="13837" width="4.625" style="4" customWidth="1"/>
    <col min="13838" max="13838" width="5" style="4" customWidth="1"/>
    <col min="13839" max="13840" width="9.75" style="4" customWidth="1"/>
    <col min="13841" max="13842" width="7.875" style="4" customWidth="1"/>
    <col min="13843" max="14073" width="9" style="4"/>
    <col min="14074" max="14074" width="3.125" style="4" customWidth="1"/>
    <col min="14075" max="14075" width="7.625" style="4" customWidth="1"/>
    <col min="14076" max="14076" width="4.125" style="4" customWidth="1"/>
    <col min="14077" max="14077" width="17" style="4" customWidth="1"/>
    <col min="14078" max="14078" width="3.625" style="4" customWidth="1"/>
    <col min="14079" max="14079" width="9.125" style="4" customWidth="1"/>
    <col min="14080" max="14080" width="3.625" style="4" customWidth="1"/>
    <col min="14081" max="14081" width="4.625" style="4" customWidth="1"/>
    <col min="14082" max="14082" width="9.625" style="4" customWidth="1"/>
    <col min="14083" max="14083" width="10.125" style="4" customWidth="1"/>
    <col min="14084" max="14084" width="10.25" style="4" customWidth="1"/>
    <col min="14085" max="14085" width="4.625" style="4" customWidth="1"/>
    <col min="14086" max="14086" width="5" style="4" customWidth="1"/>
    <col min="14087" max="14087" width="11.125" style="4" customWidth="1"/>
    <col min="14088" max="14088" width="16.125" style="4" customWidth="1"/>
    <col min="14089" max="14089" width="4.75" style="4" customWidth="1"/>
    <col min="14090" max="14090" width="3.625" style="4" customWidth="1"/>
    <col min="14091" max="14091" width="5.125" style="4" customWidth="1"/>
    <col min="14092" max="14092" width="3.125" style="4" customWidth="1"/>
    <col min="14093" max="14093" width="4.625" style="4" customWidth="1"/>
    <col min="14094" max="14094" width="5" style="4" customWidth="1"/>
    <col min="14095" max="14096" width="9.75" style="4" customWidth="1"/>
    <col min="14097" max="14098" width="7.875" style="4" customWidth="1"/>
    <col min="14099" max="14329" width="9" style="4"/>
    <col min="14330" max="14330" width="3.125" style="4" customWidth="1"/>
    <col min="14331" max="14331" width="7.625" style="4" customWidth="1"/>
    <col min="14332" max="14332" width="4.125" style="4" customWidth="1"/>
    <col min="14333" max="14333" width="17" style="4" customWidth="1"/>
    <col min="14334" max="14334" width="3.625" style="4" customWidth="1"/>
    <col min="14335" max="14335" width="9.125" style="4" customWidth="1"/>
    <col min="14336" max="14336" width="3.625" style="4" customWidth="1"/>
    <col min="14337" max="14337" width="4.625" style="4" customWidth="1"/>
    <col min="14338" max="14338" width="9.625" style="4" customWidth="1"/>
    <col min="14339" max="14339" width="10.125" style="4" customWidth="1"/>
    <col min="14340" max="14340" width="10.25" style="4" customWidth="1"/>
    <col min="14341" max="14341" width="4.625" style="4" customWidth="1"/>
    <col min="14342" max="14342" width="5" style="4" customWidth="1"/>
    <col min="14343" max="14343" width="11.125" style="4" customWidth="1"/>
    <col min="14344" max="14344" width="16.125" style="4" customWidth="1"/>
    <col min="14345" max="14345" width="4.75" style="4" customWidth="1"/>
    <col min="14346" max="14346" width="3.625" style="4" customWidth="1"/>
    <col min="14347" max="14347" width="5.125" style="4" customWidth="1"/>
    <col min="14348" max="14348" width="3.125" style="4" customWidth="1"/>
    <col min="14349" max="14349" width="4.625" style="4" customWidth="1"/>
    <col min="14350" max="14350" width="5" style="4" customWidth="1"/>
    <col min="14351" max="14352" width="9.75" style="4" customWidth="1"/>
    <col min="14353" max="14354" width="7.875" style="4" customWidth="1"/>
    <col min="14355" max="14585" width="9" style="4"/>
    <col min="14586" max="14586" width="3.125" style="4" customWidth="1"/>
    <col min="14587" max="14587" width="7.625" style="4" customWidth="1"/>
    <col min="14588" max="14588" width="4.125" style="4" customWidth="1"/>
    <col min="14589" max="14589" width="17" style="4" customWidth="1"/>
    <col min="14590" max="14590" width="3.625" style="4" customWidth="1"/>
    <col min="14591" max="14591" width="9.125" style="4" customWidth="1"/>
    <col min="14592" max="14592" width="3.625" style="4" customWidth="1"/>
    <col min="14593" max="14593" width="4.625" style="4" customWidth="1"/>
    <col min="14594" max="14594" width="9.625" style="4" customWidth="1"/>
    <col min="14595" max="14595" width="10.125" style="4" customWidth="1"/>
    <col min="14596" max="14596" width="10.25" style="4" customWidth="1"/>
    <col min="14597" max="14597" width="4.625" style="4" customWidth="1"/>
    <col min="14598" max="14598" width="5" style="4" customWidth="1"/>
    <col min="14599" max="14599" width="11.125" style="4" customWidth="1"/>
    <col min="14600" max="14600" width="16.125" style="4" customWidth="1"/>
    <col min="14601" max="14601" width="4.75" style="4" customWidth="1"/>
    <col min="14602" max="14602" width="3.625" style="4" customWidth="1"/>
    <col min="14603" max="14603" width="5.125" style="4" customWidth="1"/>
    <col min="14604" max="14604" width="3.125" style="4" customWidth="1"/>
    <col min="14605" max="14605" width="4.625" style="4" customWidth="1"/>
    <col min="14606" max="14606" width="5" style="4" customWidth="1"/>
    <col min="14607" max="14608" width="9.75" style="4" customWidth="1"/>
    <col min="14609" max="14610" width="7.875" style="4" customWidth="1"/>
    <col min="14611" max="14841" width="9" style="4"/>
    <col min="14842" max="14842" width="3.125" style="4" customWidth="1"/>
    <col min="14843" max="14843" width="7.625" style="4" customWidth="1"/>
    <col min="14844" max="14844" width="4.125" style="4" customWidth="1"/>
    <col min="14845" max="14845" width="17" style="4" customWidth="1"/>
    <col min="14846" max="14846" width="3.625" style="4" customWidth="1"/>
    <col min="14847" max="14847" width="9.125" style="4" customWidth="1"/>
    <col min="14848" max="14848" width="3.625" style="4" customWidth="1"/>
    <col min="14849" max="14849" width="4.625" style="4" customWidth="1"/>
    <col min="14850" max="14850" width="9.625" style="4" customWidth="1"/>
    <col min="14851" max="14851" width="10.125" style="4" customWidth="1"/>
    <col min="14852" max="14852" width="10.25" style="4" customWidth="1"/>
    <col min="14853" max="14853" width="4.625" style="4" customWidth="1"/>
    <col min="14854" max="14854" width="5" style="4" customWidth="1"/>
    <col min="14855" max="14855" width="11.125" style="4" customWidth="1"/>
    <col min="14856" max="14856" width="16.125" style="4" customWidth="1"/>
    <col min="14857" max="14857" width="4.75" style="4" customWidth="1"/>
    <col min="14858" max="14858" width="3.625" style="4" customWidth="1"/>
    <col min="14859" max="14859" width="5.125" style="4" customWidth="1"/>
    <col min="14860" max="14860" width="3.125" style="4" customWidth="1"/>
    <col min="14861" max="14861" width="4.625" style="4" customWidth="1"/>
    <col min="14862" max="14862" width="5" style="4" customWidth="1"/>
    <col min="14863" max="14864" width="9.75" style="4" customWidth="1"/>
    <col min="14865" max="14866" width="7.875" style="4" customWidth="1"/>
    <col min="14867" max="15097" width="9" style="4"/>
    <col min="15098" max="15098" width="3.125" style="4" customWidth="1"/>
    <col min="15099" max="15099" width="7.625" style="4" customWidth="1"/>
    <col min="15100" max="15100" width="4.125" style="4" customWidth="1"/>
    <col min="15101" max="15101" width="17" style="4" customWidth="1"/>
    <col min="15102" max="15102" width="3.625" style="4" customWidth="1"/>
    <col min="15103" max="15103" width="9.125" style="4" customWidth="1"/>
    <col min="15104" max="15104" width="3.625" style="4" customWidth="1"/>
    <col min="15105" max="15105" width="4.625" style="4" customWidth="1"/>
    <col min="15106" max="15106" width="9.625" style="4" customWidth="1"/>
    <col min="15107" max="15107" width="10.125" style="4" customWidth="1"/>
    <col min="15108" max="15108" width="10.25" style="4" customWidth="1"/>
    <col min="15109" max="15109" width="4.625" style="4" customWidth="1"/>
    <col min="15110" max="15110" width="5" style="4" customWidth="1"/>
    <col min="15111" max="15111" width="11.125" style="4" customWidth="1"/>
    <col min="15112" max="15112" width="16.125" style="4" customWidth="1"/>
    <col min="15113" max="15113" width="4.75" style="4" customWidth="1"/>
    <col min="15114" max="15114" width="3.625" style="4" customWidth="1"/>
    <col min="15115" max="15115" width="5.125" style="4" customWidth="1"/>
    <col min="15116" max="15116" width="3.125" style="4" customWidth="1"/>
    <col min="15117" max="15117" width="4.625" style="4" customWidth="1"/>
    <col min="15118" max="15118" width="5" style="4" customWidth="1"/>
    <col min="15119" max="15120" width="9.75" style="4" customWidth="1"/>
    <col min="15121" max="15122" width="7.875" style="4" customWidth="1"/>
    <col min="15123" max="15353" width="9" style="4"/>
    <col min="15354" max="15354" width="3.125" style="4" customWidth="1"/>
    <col min="15355" max="15355" width="7.625" style="4" customWidth="1"/>
    <col min="15356" max="15356" width="4.125" style="4" customWidth="1"/>
    <col min="15357" max="15357" width="17" style="4" customWidth="1"/>
    <col min="15358" max="15358" width="3.625" style="4" customWidth="1"/>
    <col min="15359" max="15359" width="9.125" style="4" customWidth="1"/>
    <col min="15360" max="15360" width="3.625" style="4" customWidth="1"/>
    <col min="15361" max="15361" width="4.625" style="4" customWidth="1"/>
    <col min="15362" max="15362" width="9.625" style="4" customWidth="1"/>
    <col min="15363" max="15363" width="10.125" style="4" customWidth="1"/>
    <col min="15364" max="15364" width="10.25" style="4" customWidth="1"/>
    <col min="15365" max="15365" width="4.625" style="4" customWidth="1"/>
    <col min="15366" max="15366" width="5" style="4" customWidth="1"/>
    <col min="15367" max="15367" width="11.125" style="4" customWidth="1"/>
    <col min="15368" max="15368" width="16.125" style="4" customWidth="1"/>
    <col min="15369" max="15369" width="4.75" style="4" customWidth="1"/>
    <col min="15370" max="15370" width="3.625" style="4" customWidth="1"/>
    <col min="15371" max="15371" width="5.125" style="4" customWidth="1"/>
    <col min="15372" max="15372" width="3.125" style="4" customWidth="1"/>
    <col min="15373" max="15373" width="4.625" style="4" customWidth="1"/>
    <col min="15374" max="15374" width="5" style="4" customWidth="1"/>
    <col min="15375" max="15376" width="9.75" style="4" customWidth="1"/>
    <col min="15377" max="15378" width="7.875" style="4" customWidth="1"/>
    <col min="15379" max="15609" width="9" style="4"/>
    <col min="15610" max="15610" width="3.125" style="4" customWidth="1"/>
    <col min="15611" max="15611" width="7.625" style="4" customWidth="1"/>
    <col min="15612" max="15612" width="4.125" style="4" customWidth="1"/>
    <col min="15613" max="15613" width="17" style="4" customWidth="1"/>
    <col min="15614" max="15614" width="3.625" style="4" customWidth="1"/>
    <col min="15615" max="15615" width="9.125" style="4" customWidth="1"/>
    <col min="15616" max="15616" width="3.625" style="4" customWidth="1"/>
    <col min="15617" max="15617" width="4.625" style="4" customWidth="1"/>
    <col min="15618" max="15618" width="9.625" style="4" customWidth="1"/>
    <col min="15619" max="15619" width="10.125" style="4" customWidth="1"/>
    <col min="15620" max="15620" width="10.25" style="4" customWidth="1"/>
    <col min="15621" max="15621" width="4.625" style="4" customWidth="1"/>
    <col min="15622" max="15622" width="5" style="4" customWidth="1"/>
    <col min="15623" max="15623" width="11.125" style="4" customWidth="1"/>
    <col min="15624" max="15624" width="16.125" style="4" customWidth="1"/>
    <col min="15625" max="15625" width="4.75" style="4" customWidth="1"/>
    <col min="15626" max="15626" width="3.625" style="4" customWidth="1"/>
    <col min="15627" max="15627" width="5.125" style="4" customWidth="1"/>
    <col min="15628" max="15628" width="3.125" style="4" customWidth="1"/>
    <col min="15629" max="15629" width="4.625" style="4" customWidth="1"/>
    <col min="15630" max="15630" width="5" style="4" customWidth="1"/>
    <col min="15631" max="15632" width="9.75" style="4" customWidth="1"/>
    <col min="15633" max="15634" width="7.875" style="4" customWidth="1"/>
    <col min="15635" max="15865" width="9" style="4"/>
    <col min="15866" max="15866" width="3.125" style="4" customWidth="1"/>
    <col min="15867" max="15867" width="7.625" style="4" customWidth="1"/>
    <col min="15868" max="15868" width="4.125" style="4" customWidth="1"/>
    <col min="15869" max="15869" width="17" style="4" customWidth="1"/>
    <col min="15870" max="15870" width="3.625" style="4" customWidth="1"/>
    <col min="15871" max="15871" width="9.125" style="4" customWidth="1"/>
    <col min="15872" max="15872" width="3.625" style="4" customWidth="1"/>
    <col min="15873" max="15873" width="4.625" style="4" customWidth="1"/>
    <col min="15874" max="15874" width="9.625" style="4" customWidth="1"/>
    <col min="15875" max="15875" width="10.125" style="4" customWidth="1"/>
    <col min="15876" max="15876" width="10.25" style="4" customWidth="1"/>
    <col min="15877" max="15877" width="4.625" style="4" customWidth="1"/>
    <col min="15878" max="15878" width="5" style="4" customWidth="1"/>
    <col min="15879" max="15879" width="11.125" style="4" customWidth="1"/>
    <col min="15880" max="15880" width="16.125" style="4" customWidth="1"/>
    <col min="15881" max="15881" width="4.75" style="4" customWidth="1"/>
    <col min="15882" max="15882" width="3.625" style="4" customWidth="1"/>
    <col min="15883" max="15883" width="5.125" style="4" customWidth="1"/>
    <col min="15884" max="15884" width="3.125" style="4" customWidth="1"/>
    <col min="15885" max="15885" width="4.625" style="4" customWidth="1"/>
    <col min="15886" max="15886" width="5" style="4" customWidth="1"/>
    <col min="15887" max="15888" width="9.75" style="4" customWidth="1"/>
    <col min="15889" max="15890" width="7.875" style="4" customWidth="1"/>
    <col min="15891" max="16121" width="9" style="4"/>
    <col min="16122" max="16122" width="3.125" style="4" customWidth="1"/>
    <col min="16123" max="16123" width="7.625" style="4" customWidth="1"/>
    <col min="16124" max="16124" width="4.125" style="4" customWidth="1"/>
    <col min="16125" max="16125" width="17" style="4" customWidth="1"/>
    <col min="16126" max="16126" width="3.625" style="4" customWidth="1"/>
    <col min="16127" max="16127" width="9.125" style="4" customWidth="1"/>
    <col min="16128" max="16128" width="3.625" style="4" customWidth="1"/>
    <col min="16129" max="16129" width="4.625" style="4" customWidth="1"/>
    <col min="16130" max="16130" width="9.625" style="4" customWidth="1"/>
    <col min="16131" max="16131" width="10.125" style="4" customWidth="1"/>
    <col min="16132" max="16132" width="10.25" style="4" customWidth="1"/>
    <col min="16133" max="16133" width="4.625" style="4" customWidth="1"/>
    <col min="16134" max="16134" width="5" style="4" customWidth="1"/>
    <col min="16135" max="16135" width="11.125" style="4" customWidth="1"/>
    <col min="16136" max="16136" width="16.125" style="4" customWidth="1"/>
    <col min="16137" max="16137" width="4.75" style="4" customWidth="1"/>
    <col min="16138" max="16138" width="3.625" style="4" customWidth="1"/>
    <col min="16139" max="16139" width="5.125" style="4" customWidth="1"/>
    <col min="16140" max="16140" width="3.125" style="4" customWidth="1"/>
    <col min="16141" max="16141" width="4.625" style="4" customWidth="1"/>
    <col min="16142" max="16142" width="5" style="4" customWidth="1"/>
    <col min="16143" max="16144" width="9.75" style="4" customWidth="1"/>
    <col min="16145" max="16146" width="7.875" style="4" customWidth="1"/>
    <col min="16147" max="16384" width="9" style="4"/>
  </cols>
  <sheetData>
    <row r="1" spans="1:30" s="1" customFormat="1" ht="30.75" customHeight="1">
      <c r="A1" s="200"/>
      <c r="B1" s="200"/>
      <c r="C1" s="5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15"/>
      <c r="U1" s="15"/>
      <c r="V1" s="15"/>
      <c r="W1" s="15"/>
      <c r="X1" s="217" t="s">
        <v>10</v>
      </c>
      <c r="Y1" s="217"/>
      <c r="Z1" s="217"/>
      <c r="AA1" s="217"/>
      <c r="AB1" s="217"/>
      <c r="AC1" s="15"/>
      <c r="AD1" s="16"/>
    </row>
    <row r="2" spans="1:30" s="1" customFormat="1" ht="34.5" customHeight="1">
      <c r="A2" s="5" t="s">
        <v>11</v>
      </c>
      <c r="B2" s="5"/>
      <c r="C2" s="5"/>
      <c r="D2" s="6"/>
      <c r="E2" s="6"/>
      <c r="F2" s="6"/>
      <c r="G2" s="202" t="s">
        <v>12</v>
      </c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16"/>
      <c r="U2" s="16"/>
      <c r="V2" s="16"/>
      <c r="X2" s="217"/>
      <c r="Y2" s="217"/>
      <c r="Z2" s="217"/>
      <c r="AA2" s="217"/>
      <c r="AB2" s="217"/>
      <c r="AC2" s="16"/>
    </row>
    <row r="3" spans="1:30" s="2" customFormat="1" ht="28.5" customHeight="1">
      <c r="A3" s="207" t="s">
        <v>13</v>
      </c>
      <c r="B3" s="207"/>
      <c r="C3" s="208" t="s">
        <v>14</v>
      </c>
      <c r="D3" s="208"/>
      <c r="E3" s="208"/>
      <c r="F3" s="218" t="s">
        <v>15</v>
      </c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20"/>
      <c r="V3" s="203" t="s">
        <v>16</v>
      </c>
      <c r="W3" s="203"/>
      <c r="X3" s="17" t="s">
        <v>17</v>
      </c>
      <c r="Y3" s="17" t="s">
        <v>18</v>
      </c>
      <c r="Z3" s="17" t="s">
        <v>19</v>
      </c>
      <c r="AA3" s="27" t="s">
        <v>20</v>
      </c>
      <c r="AB3" s="17" t="s">
        <v>21</v>
      </c>
      <c r="AC3" s="28"/>
      <c r="AD3" s="29"/>
    </row>
    <row r="4" spans="1:30" s="2" customFormat="1" ht="36" customHeight="1">
      <c r="A4" s="207"/>
      <c r="B4" s="207"/>
      <c r="C4" s="208"/>
      <c r="D4" s="208"/>
      <c r="E4" s="208"/>
      <c r="F4" s="221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3"/>
      <c r="V4" s="204"/>
      <c r="W4" s="204"/>
      <c r="X4" s="18"/>
      <c r="Y4" s="18"/>
      <c r="Z4" s="30"/>
      <c r="AA4" s="31" t="s">
        <v>22</v>
      </c>
      <c r="AB4" s="32"/>
      <c r="AC4" s="28"/>
      <c r="AD4" s="29"/>
    </row>
    <row r="5" spans="1:30" ht="36.75" customHeight="1">
      <c r="A5" s="205" t="s">
        <v>23</v>
      </c>
      <c r="B5" s="205"/>
      <c r="C5" s="205"/>
      <c r="D5" s="205"/>
      <c r="E5" s="7" t="s">
        <v>24</v>
      </c>
      <c r="F5" s="206" t="s">
        <v>25</v>
      </c>
      <c r="G5" s="206"/>
      <c r="H5" s="206"/>
      <c r="I5" s="206"/>
      <c r="J5" s="206" t="s">
        <v>26</v>
      </c>
      <c r="K5" s="206"/>
      <c r="L5" s="206"/>
      <c r="M5" s="206"/>
      <c r="N5" s="206" t="s">
        <v>27</v>
      </c>
      <c r="O5" s="206"/>
      <c r="P5" s="206"/>
      <c r="Q5" s="206"/>
      <c r="R5" s="206"/>
      <c r="S5" s="206"/>
      <c r="T5" s="206"/>
      <c r="U5" s="206"/>
      <c r="V5" s="206" t="s">
        <v>28</v>
      </c>
      <c r="W5" s="206"/>
      <c r="X5" s="209" t="s">
        <v>29</v>
      </c>
      <c r="Y5" s="209"/>
      <c r="Z5" s="209"/>
      <c r="AA5" s="209" t="s">
        <v>30</v>
      </c>
      <c r="AB5" s="209"/>
    </row>
    <row r="6" spans="1:30" ht="50.1" customHeight="1">
      <c r="A6" s="206"/>
      <c r="B6" s="206"/>
      <c r="C6" s="206"/>
      <c r="D6" s="206"/>
      <c r="E6" s="7">
        <v>1</v>
      </c>
      <c r="F6" s="210" t="s">
        <v>5</v>
      </c>
      <c r="G6" s="211"/>
      <c r="H6" s="211"/>
      <c r="I6" s="211"/>
      <c r="J6" s="211" t="s">
        <v>6</v>
      </c>
      <c r="K6" s="211"/>
      <c r="L6" s="211"/>
      <c r="M6" s="211"/>
      <c r="N6" s="210" t="s">
        <v>31</v>
      </c>
      <c r="O6" s="210"/>
      <c r="P6" s="210"/>
      <c r="Q6" s="210"/>
      <c r="R6" s="210"/>
      <c r="S6" s="210"/>
      <c r="T6" s="210"/>
      <c r="U6" s="210"/>
      <c r="V6" s="211">
        <v>1</v>
      </c>
      <c r="W6" s="211"/>
      <c r="X6" s="212"/>
      <c r="Y6" s="212"/>
      <c r="Z6" s="212"/>
      <c r="AA6" s="209"/>
      <c r="AB6" s="209"/>
    </row>
    <row r="7" spans="1:30" ht="50.1" customHeight="1">
      <c r="A7" s="206"/>
      <c r="B7" s="206"/>
      <c r="C7" s="206"/>
      <c r="D7" s="206"/>
      <c r="E7" s="7"/>
      <c r="F7" s="211"/>
      <c r="G7" s="211"/>
      <c r="H7" s="211"/>
      <c r="I7" s="211"/>
      <c r="J7" s="211"/>
      <c r="K7" s="211"/>
      <c r="L7" s="211"/>
      <c r="M7" s="211"/>
      <c r="N7" s="213"/>
      <c r="O7" s="213"/>
      <c r="P7" s="213"/>
      <c r="Q7" s="213"/>
      <c r="R7" s="213"/>
      <c r="S7" s="213"/>
      <c r="T7" s="213"/>
      <c r="U7" s="213"/>
      <c r="V7" s="211"/>
      <c r="W7" s="211"/>
      <c r="X7" s="212"/>
      <c r="Y7" s="212"/>
      <c r="Z7" s="212"/>
      <c r="AA7" s="209"/>
      <c r="AB7" s="209"/>
    </row>
    <row r="8" spans="1:30" ht="50.1" customHeight="1">
      <c r="A8" s="206"/>
      <c r="B8" s="206"/>
      <c r="C8" s="206"/>
      <c r="D8" s="206"/>
      <c r="E8" s="7"/>
      <c r="F8" s="211"/>
      <c r="G8" s="211"/>
      <c r="H8" s="211"/>
      <c r="I8" s="211"/>
      <c r="J8" s="211"/>
      <c r="K8" s="211"/>
      <c r="L8" s="211"/>
      <c r="M8" s="211"/>
      <c r="N8" s="210"/>
      <c r="O8" s="210"/>
      <c r="P8" s="210"/>
      <c r="Q8" s="210"/>
      <c r="R8" s="210"/>
      <c r="S8" s="210"/>
      <c r="T8" s="210"/>
      <c r="U8" s="210"/>
      <c r="V8" s="211"/>
      <c r="W8" s="211"/>
      <c r="X8" s="212"/>
      <c r="Y8" s="212"/>
      <c r="Z8" s="212"/>
      <c r="AA8" s="209"/>
      <c r="AB8" s="209"/>
    </row>
    <row r="9" spans="1:30" ht="24.95" customHeight="1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</row>
    <row r="10" spans="1:30" s="3" customFormat="1" ht="29.25" customHeight="1">
      <c r="A10" s="214" t="s">
        <v>32</v>
      </c>
      <c r="B10" s="214"/>
      <c r="C10" s="214"/>
      <c r="D10" s="214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</row>
    <row r="11" spans="1:30" s="3" customFormat="1" ht="33.75" customHeight="1">
      <c r="A11" s="9" t="s">
        <v>33</v>
      </c>
      <c r="B11" s="214" t="s">
        <v>34</v>
      </c>
      <c r="C11" s="214"/>
      <c r="D11" s="8" t="s">
        <v>35</v>
      </c>
      <c r="E11" s="214" t="s">
        <v>2</v>
      </c>
      <c r="F11" s="214"/>
      <c r="G11" s="8" t="s">
        <v>36</v>
      </c>
      <c r="H11" s="214" t="s">
        <v>37</v>
      </c>
      <c r="I11" s="214"/>
      <c r="J11" s="214"/>
      <c r="K11" s="8" t="s">
        <v>38</v>
      </c>
      <c r="L11" s="214" t="s">
        <v>39</v>
      </c>
      <c r="M11" s="214"/>
      <c r="N11" s="214"/>
      <c r="O11" s="8" t="s">
        <v>33</v>
      </c>
      <c r="P11" s="214" t="s">
        <v>40</v>
      </c>
      <c r="Q11" s="214"/>
      <c r="R11" s="8" t="s">
        <v>35</v>
      </c>
      <c r="S11" s="214" t="s">
        <v>2</v>
      </c>
      <c r="T11" s="214"/>
      <c r="U11" s="8" t="s">
        <v>36</v>
      </c>
      <c r="V11" s="214" t="s">
        <v>37</v>
      </c>
      <c r="W11" s="214"/>
      <c r="X11" s="214"/>
      <c r="Y11" s="214" t="s">
        <v>38</v>
      </c>
      <c r="Z11" s="214"/>
      <c r="AA11" s="214" t="s">
        <v>39</v>
      </c>
      <c r="AB11" s="214"/>
    </row>
    <row r="12" spans="1:30" s="3" customFormat="1" ht="25.5" customHeight="1">
      <c r="A12" s="8">
        <v>1</v>
      </c>
      <c r="B12" s="214" t="s">
        <v>41</v>
      </c>
      <c r="C12" s="214"/>
      <c r="D12" s="8" t="s">
        <v>42</v>
      </c>
      <c r="E12" s="214"/>
      <c r="F12" s="214"/>
      <c r="G12" s="9"/>
      <c r="H12" s="214" t="s">
        <v>43</v>
      </c>
      <c r="I12" s="214"/>
      <c r="J12" s="214"/>
      <c r="K12" s="8"/>
      <c r="L12" s="214"/>
      <c r="M12" s="214"/>
      <c r="N12" s="214"/>
      <c r="O12" s="8"/>
      <c r="P12" s="214"/>
      <c r="Q12" s="214"/>
      <c r="R12" s="8"/>
      <c r="S12" s="214"/>
      <c r="T12" s="214"/>
      <c r="U12" s="20"/>
      <c r="V12" s="215"/>
      <c r="W12" s="215"/>
      <c r="X12" s="215"/>
      <c r="Y12" s="214"/>
      <c r="Z12" s="214"/>
      <c r="AA12" s="214"/>
      <c r="AB12" s="214"/>
      <c r="AC12" s="37"/>
    </row>
    <row r="13" spans="1:30" s="3" customFormat="1" ht="26.1" customHeight="1">
      <c r="A13" s="8"/>
      <c r="B13" s="214"/>
      <c r="C13" s="214"/>
      <c r="D13" s="8"/>
      <c r="E13" s="214"/>
      <c r="F13" s="214"/>
      <c r="G13" s="20"/>
      <c r="H13" s="214"/>
      <c r="I13" s="214"/>
      <c r="J13" s="214"/>
      <c r="K13" s="8"/>
      <c r="L13" s="214"/>
      <c r="M13" s="214"/>
      <c r="N13" s="214"/>
      <c r="O13" s="8"/>
      <c r="P13" s="214"/>
      <c r="Q13" s="214"/>
      <c r="R13" s="8"/>
      <c r="S13" s="214"/>
      <c r="T13" s="214"/>
      <c r="U13" s="20"/>
      <c r="V13" s="215"/>
      <c r="W13" s="215"/>
      <c r="X13" s="215"/>
      <c r="Y13" s="214"/>
      <c r="Z13" s="214"/>
      <c r="AA13" s="214"/>
      <c r="AB13" s="214"/>
      <c r="AC13" s="37"/>
    </row>
    <row r="14" spans="1:30" s="3" customFormat="1" ht="26.1" customHeight="1">
      <c r="A14" s="8"/>
      <c r="B14" s="214"/>
      <c r="C14" s="214"/>
      <c r="D14" s="8"/>
      <c r="E14" s="214"/>
      <c r="F14" s="214"/>
      <c r="G14" s="20"/>
      <c r="H14" s="214"/>
      <c r="I14" s="214"/>
      <c r="J14" s="214"/>
      <c r="K14" s="8"/>
      <c r="L14" s="214"/>
      <c r="M14" s="214"/>
      <c r="N14" s="214"/>
      <c r="O14" s="8"/>
      <c r="P14" s="214"/>
      <c r="Q14" s="214"/>
      <c r="R14" s="8"/>
      <c r="S14" s="214"/>
      <c r="T14" s="214"/>
      <c r="U14" s="20"/>
      <c r="V14" s="215"/>
      <c r="W14" s="215"/>
      <c r="X14" s="215"/>
      <c r="Y14" s="214"/>
      <c r="Z14" s="214"/>
      <c r="AA14" s="214"/>
      <c r="AB14" s="214"/>
      <c r="AC14" s="37"/>
    </row>
    <row r="15" spans="1:30" s="3" customFormat="1" ht="26.1" customHeight="1">
      <c r="A15" s="8"/>
      <c r="B15" s="214"/>
      <c r="C15" s="214"/>
      <c r="D15" s="8"/>
      <c r="E15" s="214"/>
      <c r="F15" s="214"/>
      <c r="G15" s="20"/>
      <c r="H15" s="214"/>
      <c r="I15" s="214"/>
      <c r="J15" s="214"/>
      <c r="K15" s="8"/>
      <c r="L15" s="214"/>
      <c r="M15" s="214"/>
      <c r="N15" s="214"/>
      <c r="O15" s="8"/>
      <c r="P15" s="214"/>
      <c r="Q15" s="214"/>
      <c r="R15" s="8"/>
      <c r="S15" s="214"/>
      <c r="T15" s="214"/>
      <c r="U15" s="20"/>
      <c r="V15" s="215"/>
      <c r="W15" s="215"/>
      <c r="X15" s="215"/>
      <c r="Y15" s="214"/>
      <c r="Z15" s="214"/>
      <c r="AA15" s="214"/>
      <c r="AB15" s="214"/>
      <c r="AC15" s="37"/>
    </row>
    <row r="16" spans="1:30" s="3" customFormat="1" ht="26.1" customHeight="1">
      <c r="A16" s="8"/>
      <c r="B16" s="214"/>
      <c r="C16" s="214"/>
      <c r="D16" s="8"/>
      <c r="E16" s="214"/>
      <c r="F16" s="214"/>
      <c r="G16" s="20"/>
      <c r="H16" s="214"/>
      <c r="I16" s="214"/>
      <c r="J16" s="214"/>
      <c r="K16" s="8"/>
      <c r="L16" s="214"/>
      <c r="M16" s="214"/>
      <c r="N16" s="214"/>
      <c r="O16" s="8"/>
      <c r="P16" s="214"/>
      <c r="Q16" s="214"/>
      <c r="R16" s="8"/>
      <c r="S16" s="214"/>
      <c r="T16" s="214"/>
      <c r="U16" s="20"/>
      <c r="V16" s="215"/>
      <c r="W16" s="215"/>
      <c r="X16" s="215"/>
      <c r="Y16" s="214"/>
      <c r="Z16" s="214"/>
      <c r="AA16" s="214"/>
      <c r="AB16" s="214"/>
      <c r="AC16" s="37"/>
    </row>
    <row r="17" spans="1:29" s="3" customFormat="1" ht="26.1" customHeight="1">
      <c r="A17" s="8"/>
      <c r="B17" s="214"/>
      <c r="C17" s="214"/>
      <c r="D17" s="8"/>
      <c r="E17" s="214"/>
      <c r="F17" s="214"/>
      <c r="G17" s="20"/>
      <c r="H17" s="214"/>
      <c r="I17" s="214"/>
      <c r="J17" s="214"/>
      <c r="K17" s="8"/>
      <c r="L17" s="214"/>
      <c r="M17" s="214"/>
      <c r="N17" s="214"/>
      <c r="O17" s="8"/>
      <c r="P17" s="214"/>
      <c r="Q17" s="214"/>
      <c r="R17" s="8"/>
      <c r="S17" s="214"/>
      <c r="T17" s="214"/>
      <c r="U17" s="20"/>
      <c r="V17" s="215"/>
      <c r="W17" s="215"/>
      <c r="X17" s="215"/>
      <c r="Y17" s="214"/>
      <c r="Z17" s="214"/>
      <c r="AA17" s="214"/>
      <c r="AB17" s="214"/>
      <c r="AC17" s="37"/>
    </row>
    <row r="18" spans="1:29" s="3" customFormat="1" ht="26.1" customHeight="1">
      <c r="A18" s="8"/>
      <c r="B18" s="214"/>
      <c r="C18" s="214"/>
      <c r="D18" s="8"/>
      <c r="E18" s="214"/>
      <c r="F18" s="214"/>
      <c r="G18" s="20"/>
      <c r="H18" s="214"/>
      <c r="I18" s="214"/>
      <c r="J18" s="214"/>
      <c r="K18" s="8"/>
      <c r="L18" s="214"/>
      <c r="M18" s="214"/>
      <c r="N18" s="214"/>
      <c r="O18" s="8"/>
      <c r="P18" s="214"/>
      <c r="Q18" s="214"/>
      <c r="R18" s="8"/>
      <c r="S18" s="209"/>
      <c r="T18" s="209"/>
      <c r="U18" s="36"/>
      <c r="V18" s="215"/>
      <c r="W18" s="215"/>
      <c r="X18" s="215"/>
      <c r="Y18" s="214"/>
      <c r="Z18" s="214"/>
      <c r="AA18" s="214"/>
      <c r="AB18" s="214"/>
    </row>
    <row r="19" spans="1:29" s="3" customFormat="1" ht="27.75" customHeight="1">
      <c r="A19" s="8"/>
      <c r="B19" s="214"/>
      <c r="C19" s="214"/>
      <c r="D19" s="8"/>
      <c r="E19" s="214"/>
      <c r="F19" s="214"/>
      <c r="G19" s="20"/>
      <c r="H19" s="214"/>
      <c r="I19" s="214"/>
      <c r="J19" s="214"/>
      <c r="K19" s="8"/>
      <c r="L19" s="214"/>
      <c r="M19" s="214"/>
      <c r="N19" s="214"/>
      <c r="O19" s="8"/>
      <c r="P19" s="214"/>
      <c r="Q19" s="214"/>
      <c r="R19" s="8"/>
      <c r="S19" s="214"/>
      <c r="T19" s="214"/>
      <c r="U19" s="20"/>
      <c r="V19" s="215"/>
      <c r="W19" s="215"/>
      <c r="X19" s="215"/>
      <c r="Y19" s="214"/>
      <c r="Z19" s="214"/>
      <c r="AA19" s="214"/>
      <c r="AB19" s="214"/>
    </row>
    <row r="20" spans="1:29" s="3" customFormat="1" ht="26.1" customHeight="1">
      <c r="A20" s="8"/>
      <c r="B20" s="214"/>
      <c r="C20" s="214"/>
      <c r="D20" s="8"/>
      <c r="E20" s="214"/>
      <c r="F20" s="214"/>
      <c r="G20" s="20"/>
      <c r="H20" s="214"/>
      <c r="I20" s="214"/>
      <c r="J20" s="214"/>
      <c r="K20" s="8"/>
      <c r="L20" s="214"/>
      <c r="M20" s="214"/>
      <c r="N20" s="214"/>
      <c r="O20" s="8"/>
      <c r="P20" s="214"/>
      <c r="Q20" s="214"/>
      <c r="R20" s="8"/>
      <c r="S20" s="214"/>
      <c r="T20" s="214"/>
      <c r="U20" s="20"/>
      <c r="V20" s="215"/>
      <c r="W20" s="215"/>
      <c r="X20" s="215"/>
      <c r="Y20" s="214"/>
      <c r="Z20" s="214"/>
      <c r="AA20" s="214"/>
      <c r="AB20" s="214"/>
    </row>
    <row r="21" spans="1:29" s="3" customFormat="1" ht="26.1" customHeight="1">
      <c r="A21" s="8"/>
      <c r="B21" s="214"/>
      <c r="C21" s="214"/>
      <c r="D21" s="8"/>
      <c r="E21" s="214"/>
      <c r="F21" s="214"/>
      <c r="G21" s="20"/>
      <c r="H21" s="214"/>
      <c r="I21" s="214"/>
      <c r="J21" s="214"/>
      <c r="K21" s="8"/>
      <c r="L21" s="214"/>
      <c r="M21" s="214"/>
      <c r="N21" s="214"/>
      <c r="O21" s="8"/>
      <c r="P21" s="214"/>
      <c r="Q21" s="214"/>
      <c r="R21" s="8"/>
      <c r="S21" s="214"/>
      <c r="T21" s="214"/>
      <c r="U21" s="20"/>
      <c r="V21" s="215"/>
      <c r="W21" s="215"/>
      <c r="X21" s="215"/>
      <c r="Y21" s="214"/>
      <c r="Z21" s="214"/>
      <c r="AA21" s="214"/>
      <c r="AB21" s="214"/>
    </row>
    <row r="22" spans="1:29" s="3" customFormat="1" ht="26.1" customHeight="1">
      <c r="A22" s="8"/>
      <c r="B22" s="214"/>
      <c r="C22" s="214"/>
      <c r="D22" s="8"/>
      <c r="E22" s="214"/>
      <c r="F22" s="214"/>
      <c r="G22" s="20"/>
      <c r="H22" s="214"/>
      <c r="I22" s="214"/>
      <c r="J22" s="214"/>
      <c r="K22" s="8"/>
      <c r="L22" s="214"/>
      <c r="M22" s="214"/>
      <c r="N22" s="214"/>
      <c r="O22" s="8"/>
      <c r="P22" s="214"/>
      <c r="Q22" s="214"/>
      <c r="R22" s="8"/>
      <c r="S22" s="214"/>
      <c r="T22" s="214"/>
      <c r="U22" s="9"/>
      <c r="V22" s="215"/>
      <c r="W22" s="215"/>
      <c r="X22" s="215"/>
      <c r="Y22" s="214"/>
      <c r="Z22" s="214"/>
      <c r="AA22" s="214"/>
      <c r="AB22" s="214"/>
    </row>
    <row r="23" spans="1:29" s="3" customFormat="1" ht="26.1" customHeight="1">
      <c r="A23" s="8"/>
      <c r="B23" s="214"/>
      <c r="C23" s="214"/>
      <c r="D23" s="8"/>
      <c r="E23" s="214"/>
      <c r="F23" s="214"/>
      <c r="G23" s="20"/>
      <c r="H23" s="214"/>
      <c r="I23" s="214"/>
      <c r="J23" s="214"/>
      <c r="K23" s="8"/>
      <c r="L23" s="214"/>
      <c r="M23" s="214"/>
      <c r="N23" s="214"/>
      <c r="O23" s="8"/>
      <c r="P23" s="214"/>
      <c r="Q23" s="214"/>
      <c r="R23" s="8"/>
      <c r="S23" s="209"/>
      <c r="T23" s="209"/>
      <c r="U23" s="25"/>
      <c r="V23" s="215"/>
      <c r="W23" s="215"/>
      <c r="X23" s="215"/>
      <c r="Y23" s="214"/>
      <c r="Z23" s="214"/>
      <c r="AA23" s="214"/>
      <c r="AB23" s="214"/>
    </row>
    <row r="24" spans="1:29" s="3" customFormat="1" ht="26.1" customHeight="1">
      <c r="A24" s="8"/>
      <c r="B24" s="214"/>
      <c r="C24" s="214"/>
      <c r="D24" s="8"/>
      <c r="E24" s="214"/>
      <c r="F24" s="214"/>
      <c r="G24" s="20"/>
      <c r="H24" s="214"/>
      <c r="I24" s="214"/>
      <c r="J24" s="214"/>
      <c r="K24" s="8"/>
      <c r="L24" s="214"/>
      <c r="M24" s="214"/>
      <c r="N24" s="214"/>
      <c r="O24" s="8"/>
      <c r="P24" s="214"/>
      <c r="Q24" s="214"/>
      <c r="R24" s="8"/>
      <c r="S24" s="209"/>
      <c r="T24" s="209"/>
      <c r="U24" s="25"/>
      <c r="V24" s="215"/>
      <c r="W24" s="215"/>
      <c r="X24" s="215"/>
      <c r="Y24" s="214"/>
      <c r="Z24" s="214"/>
      <c r="AA24" s="214"/>
      <c r="AB24" s="214"/>
    </row>
    <row r="25" spans="1:29" s="3" customFormat="1" ht="26.1" customHeight="1">
      <c r="A25" s="8"/>
      <c r="B25" s="214"/>
      <c r="C25" s="214"/>
      <c r="D25" s="8"/>
      <c r="E25" s="214"/>
      <c r="F25" s="214"/>
      <c r="G25" s="20"/>
      <c r="H25" s="214"/>
      <c r="I25" s="214"/>
      <c r="J25" s="214"/>
      <c r="K25" s="8"/>
      <c r="L25" s="214"/>
      <c r="M25" s="214"/>
      <c r="N25" s="214"/>
      <c r="O25" s="8"/>
      <c r="P25" s="214"/>
      <c r="Q25" s="214"/>
      <c r="R25" s="8"/>
      <c r="S25" s="214"/>
      <c r="T25" s="214"/>
      <c r="U25" s="25"/>
      <c r="V25" s="215"/>
      <c r="W25" s="215"/>
      <c r="X25" s="215"/>
      <c r="Y25" s="214"/>
      <c r="Z25" s="214"/>
      <c r="AA25" s="214"/>
      <c r="AB25" s="214"/>
    </row>
    <row r="26" spans="1:29" s="3" customFormat="1" ht="26.1" customHeight="1">
      <c r="A26" s="8"/>
      <c r="B26" s="214"/>
      <c r="C26" s="214"/>
      <c r="D26" s="8"/>
      <c r="E26" s="214"/>
      <c r="F26" s="214"/>
      <c r="G26" s="20"/>
      <c r="H26" s="214"/>
      <c r="I26" s="214"/>
      <c r="J26" s="214"/>
      <c r="K26" s="8"/>
      <c r="L26" s="214"/>
      <c r="M26" s="214"/>
      <c r="N26" s="214"/>
      <c r="O26" s="8"/>
      <c r="P26" s="214"/>
      <c r="Q26" s="214"/>
      <c r="R26" s="8"/>
      <c r="S26" s="214"/>
      <c r="T26" s="214"/>
      <c r="U26" s="25"/>
      <c r="V26" s="215"/>
      <c r="W26" s="215"/>
      <c r="X26" s="215"/>
      <c r="Y26" s="214"/>
      <c r="Z26" s="214"/>
      <c r="AA26" s="214"/>
      <c r="AB26" s="214"/>
    </row>
    <row r="27" spans="1:29" s="3" customFormat="1" ht="26.1" customHeight="1">
      <c r="A27" s="8"/>
      <c r="B27" s="214"/>
      <c r="C27" s="214"/>
      <c r="D27" s="8"/>
      <c r="E27" s="214"/>
      <c r="F27" s="214"/>
      <c r="G27" s="20"/>
      <c r="H27" s="214"/>
      <c r="I27" s="214"/>
      <c r="J27" s="214"/>
      <c r="K27" s="8"/>
      <c r="L27" s="214"/>
      <c r="M27" s="214"/>
      <c r="N27" s="214"/>
      <c r="O27" s="8"/>
      <c r="P27" s="214"/>
      <c r="Q27" s="214"/>
      <c r="R27" s="8"/>
      <c r="S27" s="214"/>
      <c r="T27" s="214"/>
      <c r="U27" s="25"/>
      <c r="V27" s="215"/>
      <c r="W27" s="215"/>
      <c r="X27" s="215"/>
      <c r="Y27" s="214"/>
      <c r="Z27" s="214"/>
      <c r="AA27" s="214"/>
      <c r="AB27" s="214"/>
    </row>
    <row r="28" spans="1:29" s="3" customFormat="1" ht="26.1" customHeight="1">
      <c r="A28" s="8"/>
      <c r="B28" s="214"/>
      <c r="C28" s="214"/>
      <c r="D28" s="8"/>
      <c r="E28" s="214"/>
      <c r="F28" s="214"/>
      <c r="G28" s="20"/>
      <c r="H28" s="214"/>
      <c r="I28" s="214"/>
      <c r="J28" s="214"/>
      <c r="K28" s="8"/>
      <c r="L28" s="214"/>
      <c r="M28" s="214"/>
      <c r="N28" s="214"/>
      <c r="O28" s="8"/>
      <c r="P28" s="214"/>
      <c r="Q28" s="214"/>
      <c r="R28" s="8"/>
      <c r="S28" s="209"/>
      <c r="T28" s="209"/>
      <c r="U28" s="36"/>
      <c r="V28" s="215"/>
      <c r="W28" s="215"/>
      <c r="X28" s="215"/>
      <c r="Y28" s="214"/>
      <c r="Z28" s="214"/>
      <c r="AA28" s="214"/>
      <c r="AB28" s="214"/>
    </row>
    <row r="29" spans="1:29" ht="26.1" customHeight="1">
      <c r="A29" s="8"/>
      <c r="B29" s="214"/>
      <c r="C29" s="214"/>
      <c r="D29" s="8"/>
      <c r="E29" s="214"/>
      <c r="F29" s="214"/>
      <c r="G29" s="20"/>
      <c r="H29" s="214"/>
      <c r="I29" s="214"/>
      <c r="J29" s="214"/>
      <c r="K29" s="8"/>
      <c r="L29" s="214"/>
      <c r="M29" s="214"/>
      <c r="N29" s="214"/>
      <c r="O29" s="8"/>
      <c r="P29" s="216"/>
      <c r="Q29" s="216"/>
      <c r="R29" s="8"/>
      <c r="S29" s="209"/>
      <c r="T29" s="209"/>
      <c r="U29" s="25"/>
      <c r="V29" s="214"/>
      <c r="W29" s="214"/>
      <c r="X29" s="214"/>
      <c r="Y29" s="214"/>
      <c r="Z29" s="214"/>
      <c r="AA29" s="214"/>
      <c r="AB29" s="214"/>
    </row>
    <row r="30" spans="1:29" ht="26.1" customHeight="1">
      <c r="A30" s="8"/>
      <c r="B30" s="214"/>
      <c r="C30" s="214"/>
      <c r="D30" s="8"/>
      <c r="E30" s="214"/>
      <c r="F30" s="214"/>
      <c r="G30" s="20"/>
      <c r="H30" s="214"/>
      <c r="I30" s="214"/>
      <c r="J30" s="214"/>
      <c r="K30" s="8"/>
      <c r="L30" s="214"/>
      <c r="M30" s="214"/>
      <c r="N30" s="214"/>
      <c r="O30" s="8"/>
      <c r="P30" s="216"/>
      <c r="Q30" s="216"/>
      <c r="R30" s="8"/>
      <c r="S30" s="209"/>
      <c r="T30" s="209"/>
      <c r="U30" s="25"/>
      <c r="V30" s="214"/>
      <c r="W30" s="214"/>
      <c r="X30" s="214"/>
      <c r="Y30" s="214"/>
      <c r="Z30" s="214"/>
      <c r="AA30" s="214"/>
      <c r="AB30" s="214"/>
    </row>
    <row r="31" spans="1:29" ht="26.1" customHeight="1">
      <c r="A31" s="8"/>
      <c r="B31" s="214"/>
      <c r="C31" s="214"/>
      <c r="D31" s="8"/>
      <c r="E31" s="214"/>
      <c r="F31" s="214"/>
      <c r="G31" s="20"/>
      <c r="H31" s="214"/>
      <c r="I31" s="214"/>
      <c r="J31" s="214"/>
      <c r="K31" s="8"/>
      <c r="L31" s="214"/>
      <c r="M31" s="214"/>
      <c r="N31" s="214"/>
      <c r="O31" s="8"/>
      <c r="P31" s="216"/>
      <c r="Q31" s="216"/>
      <c r="R31" s="19"/>
      <c r="S31" s="214"/>
      <c r="T31" s="214"/>
      <c r="U31" s="20"/>
      <c r="V31" s="214"/>
      <c r="W31" s="214"/>
      <c r="X31" s="214"/>
      <c r="Y31" s="214"/>
      <c r="Z31" s="214"/>
      <c r="AA31" s="214"/>
      <c r="AB31" s="214"/>
    </row>
    <row r="32" spans="1:29" ht="26.1" customHeight="1">
      <c r="A32" s="8"/>
      <c r="B32" s="214"/>
      <c r="C32" s="214"/>
      <c r="D32" s="8"/>
      <c r="E32" s="214"/>
      <c r="F32" s="214"/>
      <c r="G32" s="20"/>
      <c r="H32" s="214"/>
      <c r="I32" s="214"/>
      <c r="J32" s="214"/>
      <c r="K32" s="8"/>
      <c r="L32" s="214"/>
      <c r="M32" s="214"/>
      <c r="N32" s="214"/>
      <c r="O32" s="8"/>
      <c r="P32" s="216"/>
      <c r="Q32" s="216"/>
      <c r="R32" s="19"/>
      <c r="S32" s="214"/>
      <c r="T32" s="214"/>
      <c r="U32" s="20"/>
      <c r="V32" s="214"/>
      <c r="W32" s="214"/>
      <c r="X32" s="214"/>
      <c r="Y32" s="214"/>
      <c r="Z32" s="214"/>
      <c r="AA32" s="214"/>
      <c r="AB32" s="214"/>
    </row>
    <row r="33" spans="1:28" ht="26.1" customHeight="1">
      <c r="A33" s="8"/>
      <c r="B33" s="214"/>
      <c r="C33" s="214"/>
      <c r="D33" s="8"/>
      <c r="E33" s="214"/>
      <c r="F33" s="214"/>
      <c r="G33" s="20"/>
      <c r="H33" s="214"/>
      <c r="I33" s="214"/>
      <c r="J33" s="214"/>
      <c r="K33" s="8"/>
      <c r="L33" s="214"/>
      <c r="M33" s="214"/>
      <c r="N33" s="214"/>
      <c r="O33" s="8"/>
      <c r="P33" s="216"/>
      <c r="Q33" s="216"/>
      <c r="R33" s="19"/>
      <c r="S33" s="214"/>
      <c r="T33" s="214"/>
      <c r="U33" s="20"/>
      <c r="V33" s="214"/>
      <c r="W33" s="214"/>
      <c r="X33" s="214"/>
      <c r="Y33" s="214"/>
      <c r="Z33" s="214"/>
      <c r="AA33" s="214"/>
      <c r="AB33" s="214"/>
    </row>
    <row r="34" spans="1:28" ht="26.1" customHeight="1">
      <c r="A34" s="8"/>
      <c r="B34" s="214"/>
      <c r="C34" s="214"/>
      <c r="D34" s="8"/>
      <c r="E34" s="214"/>
      <c r="F34" s="214"/>
      <c r="G34" s="20"/>
      <c r="H34" s="214"/>
      <c r="I34" s="214"/>
      <c r="J34" s="214"/>
      <c r="K34" s="8"/>
      <c r="L34" s="214"/>
      <c r="M34" s="214"/>
      <c r="N34" s="214"/>
      <c r="O34" s="8"/>
      <c r="P34" s="216"/>
      <c r="Q34" s="216"/>
      <c r="R34" s="19"/>
      <c r="S34" s="214"/>
      <c r="T34" s="214"/>
      <c r="U34" s="20"/>
      <c r="V34" s="214"/>
      <c r="W34" s="214"/>
      <c r="X34" s="214"/>
      <c r="Y34" s="214"/>
      <c r="Z34" s="214"/>
      <c r="AA34" s="214"/>
      <c r="AB34" s="214"/>
    </row>
    <row r="35" spans="1:28" ht="26.1" customHeight="1">
      <c r="A35" s="8"/>
      <c r="B35" s="214"/>
      <c r="C35" s="214"/>
      <c r="D35" s="8"/>
      <c r="E35" s="214"/>
      <c r="F35" s="214"/>
      <c r="G35" s="20"/>
      <c r="H35" s="214"/>
      <c r="I35" s="214"/>
      <c r="J35" s="214"/>
      <c r="K35" s="8"/>
      <c r="L35" s="214"/>
      <c r="M35" s="214"/>
      <c r="N35" s="214"/>
      <c r="O35" s="8"/>
      <c r="P35" s="216"/>
      <c r="Q35" s="216"/>
      <c r="R35" s="19"/>
      <c r="S35" s="214"/>
      <c r="T35" s="214"/>
      <c r="U35" s="20"/>
      <c r="V35" s="214"/>
      <c r="W35" s="214"/>
      <c r="X35" s="214"/>
      <c r="Y35" s="214"/>
      <c r="Z35" s="214"/>
      <c r="AA35" s="214"/>
      <c r="AB35" s="214"/>
    </row>
    <row r="36" spans="1:28" ht="26.1" customHeight="1">
      <c r="A36" s="8"/>
      <c r="B36" s="214"/>
      <c r="C36" s="214"/>
      <c r="D36" s="8"/>
      <c r="E36" s="214"/>
      <c r="F36" s="214"/>
      <c r="G36" s="20"/>
      <c r="H36" s="214"/>
      <c r="I36" s="214"/>
      <c r="J36" s="214"/>
      <c r="K36" s="8"/>
      <c r="L36" s="214"/>
      <c r="M36" s="214"/>
      <c r="N36" s="214"/>
      <c r="O36" s="8"/>
      <c r="P36" s="216"/>
      <c r="Q36" s="216"/>
      <c r="R36" s="19"/>
      <c r="S36" s="214"/>
      <c r="T36" s="214"/>
      <c r="U36" s="20"/>
      <c r="V36" s="214"/>
      <c r="W36" s="214"/>
      <c r="X36" s="214"/>
      <c r="Y36" s="214"/>
      <c r="Z36" s="214"/>
      <c r="AA36" s="214"/>
      <c r="AB36" s="214"/>
    </row>
    <row r="37" spans="1:28" ht="26.1" customHeight="1">
      <c r="A37" s="8"/>
      <c r="B37" s="214"/>
      <c r="C37" s="214"/>
      <c r="D37" s="8"/>
      <c r="E37" s="214"/>
      <c r="F37" s="214"/>
      <c r="G37" s="20"/>
      <c r="H37" s="214"/>
      <c r="I37" s="214"/>
      <c r="J37" s="214"/>
      <c r="K37" s="8"/>
      <c r="L37" s="214"/>
      <c r="M37" s="214"/>
      <c r="N37" s="214"/>
      <c r="O37" s="8"/>
      <c r="P37" s="216"/>
      <c r="Q37" s="216"/>
      <c r="R37" s="19"/>
      <c r="S37" s="214"/>
      <c r="T37" s="214"/>
      <c r="U37" s="20"/>
      <c r="V37" s="214"/>
      <c r="W37" s="214"/>
      <c r="X37" s="214"/>
      <c r="Y37" s="214"/>
      <c r="Z37" s="214"/>
      <c r="AA37" s="214"/>
      <c r="AB37" s="214"/>
    </row>
    <row r="38" spans="1:28" ht="26.1" customHeight="1">
      <c r="A38" s="8"/>
      <c r="B38" s="214"/>
      <c r="C38" s="214"/>
      <c r="D38" s="8"/>
      <c r="E38" s="214"/>
      <c r="F38" s="214"/>
      <c r="G38" s="20"/>
      <c r="H38" s="214"/>
      <c r="I38" s="214"/>
      <c r="J38" s="214"/>
      <c r="K38" s="8"/>
      <c r="L38" s="214"/>
      <c r="M38" s="214"/>
      <c r="N38" s="214"/>
      <c r="O38" s="8"/>
      <c r="P38" s="216"/>
      <c r="Q38" s="216"/>
      <c r="R38" s="19"/>
      <c r="S38" s="214"/>
      <c r="T38" s="214"/>
      <c r="U38" s="20"/>
      <c r="V38" s="214"/>
      <c r="W38" s="214"/>
      <c r="X38" s="214"/>
      <c r="Y38" s="214"/>
      <c r="Z38" s="214"/>
      <c r="AA38" s="214"/>
      <c r="AB38" s="214"/>
    </row>
    <row r="39" spans="1:28" ht="26.1" customHeight="1">
      <c r="A39" s="8"/>
      <c r="B39" s="214"/>
      <c r="C39" s="214"/>
      <c r="D39" s="8"/>
      <c r="E39" s="214"/>
      <c r="F39" s="214"/>
      <c r="G39" s="20"/>
      <c r="H39" s="214"/>
      <c r="I39" s="214"/>
      <c r="J39" s="214"/>
      <c r="K39" s="8"/>
      <c r="L39" s="214"/>
      <c r="M39" s="214"/>
      <c r="N39" s="214"/>
      <c r="O39" s="8"/>
      <c r="P39" s="216"/>
      <c r="Q39" s="216"/>
      <c r="R39" s="19"/>
      <c r="S39" s="214"/>
      <c r="T39" s="214"/>
      <c r="U39" s="20"/>
      <c r="V39" s="214"/>
      <c r="W39" s="214"/>
      <c r="X39" s="214"/>
      <c r="Y39" s="214"/>
      <c r="Z39" s="214"/>
      <c r="AA39" s="214"/>
      <c r="AB39" s="214"/>
    </row>
    <row r="40" spans="1:28" ht="26.1" customHeight="1">
      <c r="A40" s="8"/>
      <c r="B40" s="214"/>
      <c r="C40" s="214"/>
      <c r="D40" s="8"/>
      <c r="E40" s="214"/>
      <c r="F40" s="214"/>
      <c r="G40" s="20"/>
      <c r="H40" s="214"/>
      <c r="I40" s="214"/>
      <c r="J40" s="214"/>
      <c r="K40" s="8"/>
      <c r="L40" s="214"/>
      <c r="M40" s="214"/>
      <c r="N40" s="214"/>
      <c r="O40" s="8"/>
      <c r="P40" s="216"/>
      <c r="Q40" s="216"/>
      <c r="R40" s="19"/>
      <c r="S40" s="214"/>
      <c r="T40" s="214"/>
      <c r="U40" s="20"/>
      <c r="V40" s="214"/>
      <c r="W40" s="214"/>
      <c r="X40" s="214"/>
      <c r="Y40" s="214"/>
      <c r="Z40" s="214"/>
      <c r="AA40" s="214"/>
      <c r="AB40" s="214"/>
    </row>
    <row r="41" spans="1:28" ht="26.1" customHeight="1">
      <c r="A41" s="8"/>
      <c r="B41" s="214"/>
      <c r="C41" s="214"/>
      <c r="D41" s="35"/>
      <c r="E41" s="224"/>
      <c r="F41" s="225"/>
      <c r="G41" s="25"/>
      <c r="H41" s="214"/>
      <c r="I41" s="214"/>
      <c r="J41" s="214"/>
      <c r="K41" s="8"/>
      <c r="L41" s="226"/>
      <c r="M41" s="227"/>
      <c r="N41" s="228"/>
      <c r="O41" s="8"/>
      <c r="P41" s="216"/>
      <c r="Q41" s="216"/>
      <c r="R41" s="19"/>
      <c r="S41" s="214"/>
      <c r="T41" s="214"/>
      <c r="U41" s="20"/>
      <c r="V41" s="214"/>
      <c r="W41" s="214"/>
      <c r="X41" s="214"/>
      <c r="Y41" s="214"/>
      <c r="Z41" s="214"/>
      <c r="AA41" s="214"/>
      <c r="AB41" s="214"/>
    </row>
    <row r="42" spans="1:28" ht="26.1" customHeight="1"/>
    <row r="43" spans="1:28" ht="26.1" customHeight="1"/>
    <row r="44" spans="1:28" ht="26.1" customHeight="1"/>
    <row r="45" spans="1:28" ht="26.1" customHeight="1"/>
    <row r="46" spans="1:28" ht="26.1" customHeight="1"/>
    <row r="47" spans="1:28" ht="26.1" customHeight="1"/>
    <row r="48" spans="1:28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</sheetData>
  <mergeCells count="317">
    <mergeCell ref="X1:AB2"/>
    <mergeCell ref="F3:U4"/>
    <mergeCell ref="A6:D9"/>
    <mergeCell ref="E9:AB10"/>
    <mergeCell ref="B41:C41"/>
    <mergeCell ref="E41:F41"/>
    <mergeCell ref="H41:J41"/>
    <mergeCell ref="L41:N41"/>
    <mergeCell ref="P41:Q41"/>
    <mergeCell ref="S41:T41"/>
    <mergeCell ref="V41:X41"/>
    <mergeCell ref="Y41:Z41"/>
    <mergeCell ref="AA41:AB41"/>
    <mergeCell ref="B40:C40"/>
    <mergeCell ref="E40:F40"/>
    <mergeCell ref="H40:J40"/>
    <mergeCell ref="L40:N40"/>
    <mergeCell ref="P40:Q40"/>
    <mergeCell ref="S40:T40"/>
    <mergeCell ref="V40:X40"/>
    <mergeCell ref="Y40:Z40"/>
    <mergeCell ref="AA40:AB40"/>
    <mergeCell ref="B39:C39"/>
    <mergeCell ref="E39:F39"/>
    <mergeCell ref="H39:J39"/>
    <mergeCell ref="L39:N39"/>
    <mergeCell ref="P39:Q39"/>
    <mergeCell ref="S39:T39"/>
    <mergeCell ref="V39:X39"/>
    <mergeCell ref="Y39:Z39"/>
    <mergeCell ref="AA39:AB39"/>
    <mergeCell ref="B38:C38"/>
    <mergeCell ref="E38:F38"/>
    <mergeCell ref="H38:J38"/>
    <mergeCell ref="L38:N38"/>
    <mergeCell ref="P38:Q38"/>
    <mergeCell ref="S38:T38"/>
    <mergeCell ref="V38:X38"/>
    <mergeCell ref="Y38:Z38"/>
    <mergeCell ref="AA38:AB38"/>
    <mergeCell ref="B37:C37"/>
    <mergeCell ref="E37:F37"/>
    <mergeCell ref="H37:J37"/>
    <mergeCell ref="L37:N37"/>
    <mergeCell ref="P37:Q37"/>
    <mergeCell ref="S37:T37"/>
    <mergeCell ref="V37:X37"/>
    <mergeCell ref="Y37:Z37"/>
    <mergeCell ref="AA37:AB37"/>
    <mergeCell ref="B36:C36"/>
    <mergeCell ref="E36:F36"/>
    <mergeCell ref="H36:J36"/>
    <mergeCell ref="L36:N36"/>
    <mergeCell ref="P36:Q36"/>
    <mergeCell ref="S36:T36"/>
    <mergeCell ref="V36:X36"/>
    <mergeCell ref="Y36:Z36"/>
    <mergeCell ref="AA36:AB36"/>
    <mergeCell ref="B35:C35"/>
    <mergeCell ref="E35:F35"/>
    <mergeCell ref="H35:J35"/>
    <mergeCell ref="L35:N35"/>
    <mergeCell ref="P35:Q35"/>
    <mergeCell ref="S35:T35"/>
    <mergeCell ref="V35:X35"/>
    <mergeCell ref="Y35:Z35"/>
    <mergeCell ref="AA35:AB35"/>
    <mergeCell ref="B34:C34"/>
    <mergeCell ref="E34:F34"/>
    <mergeCell ref="H34:J34"/>
    <mergeCell ref="L34:N34"/>
    <mergeCell ref="P34:Q34"/>
    <mergeCell ref="S34:T34"/>
    <mergeCell ref="V34:X34"/>
    <mergeCell ref="Y34:Z34"/>
    <mergeCell ref="AA34:AB34"/>
    <mergeCell ref="B33:C33"/>
    <mergeCell ref="E33:F33"/>
    <mergeCell ref="H33:J33"/>
    <mergeCell ref="L33:N33"/>
    <mergeCell ref="P33:Q33"/>
    <mergeCell ref="S33:T33"/>
    <mergeCell ref="V33:X33"/>
    <mergeCell ref="Y33:Z33"/>
    <mergeCell ref="AA33:AB33"/>
    <mergeCell ref="B32:C32"/>
    <mergeCell ref="E32:F32"/>
    <mergeCell ref="H32:J32"/>
    <mergeCell ref="L32:N32"/>
    <mergeCell ref="P32:Q32"/>
    <mergeCell ref="S32:T32"/>
    <mergeCell ref="V32:X32"/>
    <mergeCell ref="Y32:Z32"/>
    <mergeCell ref="AA32:AB32"/>
    <mergeCell ref="B31:C31"/>
    <mergeCell ref="E31:F31"/>
    <mergeCell ref="H31:J31"/>
    <mergeCell ref="L31:N31"/>
    <mergeCell ref="P31:Q31"/>
    <mergeCell ref="S31:T31"/>
    <mergeCell ref="V31:X31"/>
    <mergeCell ref="Y31:Z31"/>
    <mergeCell ref="AA31:AB31"/>
    <mergeCell ref="B30:C30"/>
    <mergeCell ref="E30:F30"/>
    <mergeCell ref="H30:J30"/>
    <mergeCell ref="L30:N30"/>
    <mergeCell ref="P30:Q30"/>
    <mergeCell ref="S30:T30"/>
    <mergeCell ref="V30:X30"/>
    <mergeCell ref="Y30:Z30"/>
    <mergeCell ref="AA30:AB30"/>
    <mergeCell ref="B29:C29"/>
    <mergeCell ref="E29:F29"/>
    <mergeCell ref="H29:J29"/>
    <mergeCell ref="L29:N29"/>
    <mergeCell ref="P29:Q29"/>
    <mergeCell ref="S29:T29"/>
    <mergeCell ref="V29:X29"/>
    <mergeCell ref="Y29:Z29"/>
    <mergeCell ref="AA29:AB29"/>
    <mergeCell ref="B28:C28"/>
    <mergeCell ref="E28:F28"/>
    <mergeCell ref="H28:J28"/>
    <mergeCell ref="L28:N28"/>
    <mergeCell ref="P28:Q28"/>
    <mergeCell ref="S28:T28"/>
    <mergeCell ref="V28:X28"/>
    <mergeCell ref="Y28:Z28"/>
    <mergeCell ref="AA28:AB28"/>
    <mergeCell ref="B27:C27"/>
    <mergeCell ref="E27:F27"/>
    <mergeCell ref="H27:J27"/>
    <mergeCell ref="L27:N27"/>
    <mergeCell ref="P27:Q27"/>
    <mergeCell ref="S27:T27"/>
    <mergeCell ref="V27:X27"/>
    <mergeCell ref="Y27:Z27"/>
    <mergeCell ref="AA27:AB27"/>
    <mergeCell ref="B26:C26"/>
    <mergeCell ref="E26:F26"/>
    <mergeCell ref="H26:J26"/>
    <mergeCell ref="L26:N26"/>
    <mergeCell ref="P26:Q26"/>
    <mergeCell ref="S26:T26"/>
    <mergeCell ref="V26:X26"/>
    <mergeCell ref="Y26:Z26"/>
    <mergeCell ref="AA26:AB26"/>
    <mergeCell ref="B25:C25"/>
    <mergeCell ref="E25:F25"/>
    <mergeCell ref="H25:J25"/>
    <mergeCell ref="L25:N25"/>
    <mergeCell ref="P25:Q25"/>
    <mergeCell ref="S25:T25"/>
    <mergeCell ref="V25:X25"/>
    <mergeCell ref="Y25:Z25"/>
    <mergeCell ref="AA25:AB25"/>
    <mergeCell ref="B24:C24"/>
    <mergeCell ref="E24:F24"/>
    <mergeCell ref="H24:J24"/>
    <mergeCell ref="L24:N24"/>
    <mergeCell ref="P24:Q24"/>
    <mergeCell ref="S24:T24"/>
    <mergeCell ref="V24:X24"/>
    <mergeCell ref="Y24:Z24"/>
    <mergeCell ref="AA24:AB24"/>
    <mergeCell ref="B23:C23"/>
    <mergeCell ref="E23:F23"/>
    <mergeCell ref="H23:J23"/>
    <mergeCell ref="L23:N23"/>
    <mergeCell ref="P23:Q23"/>
    <mergeCell ref="S23:T23"/>
    <mergeCell ref="V23:X23"/>
    <mergeCell ref="Y23:Z23"/>
    <mergeCell ref="AA23:AB23"/>
    <mergeCell ref="B22:C22"/>
    <mergeCell ref="E22:F22"/>
    <mergeCell ref="H22:J22"/>
    <mergeCell ref="L22:N22"/>
    <mergeCell ref="P22:Q22"/>
    <mergeCell ref="S22:T22"/>
    <mergeCell ref="V22:X22"/>
    <mergeCell ref="Y22:Z22"/>
    <mergeCell ref="AA22:AB22"/>
    <mergeCell ref="B21:C21"/>
    <mergeCell ref="E21:F21"/>
    <mergeCell ref="H21:J21"/>
    <mergeCell ref="L21:N21"/>
    <mergeCell ref="P21:Q21"/>
    <mergeCell ref="S21:T21"/>
    <mergeCell ref="V21:X21"/>
    <mergeCell ref="Y21:Z21"/>
    <mergeCell ref="AA21:AB21"/>
    <mergeCell ref="B20:C20"/>
    <mergeCell ref="E20:F20"/>
    <mergeCell ref="H20:J20"/>
    <mergeCell ref="L20:N20"/>
    <mergeCell ref="P20:Q20"/>
    <mergeCell ref="S20:T20"/>
    <mergeCell ref="V20:X20"/>
    <mergeCell ref="Y20:Z20"/>
    <mergeCell ref="AA20:AB20"/>
    <mergeCell ref="B19:C19"/>
    <mergeCell ref="E19:F19"/>
    <mergeCell ref="H19:J19"/>
    <mergeCell ref="L19:N19"/>
    <mergeCell ref="P19:Q19"/>
    <mergeCell ref="S19:T19"/>
    <mergeCell ref="V19:X19"/>
    <mergeCell ref="Y19:Z19"/>
    <mergeCell ref="AA19:AB19"/>
    <mergeCell ref="B18:C18"/>
    <mergeCell ref="E18:F18"/>
    <mergeCell ref="H18:J18"/>
    <mergeCell ref="L18:N18"/>
    <mergeCell ref="P18:Q18"/>
    <mergeCell ref="S18:T18"/>
    <mergeCell ref="V18:X18"/>
    <mergeCell ref="Y18:Z18"/>
    <mergeCell ref="AA18:AB18"/>
    <mergeCell ref="B17:C17"/>
    <mergeCell ref="E17:F17"/>
    <mergeCell ref="H17:J17"/>
    <mergeCell ref="L17:N17"/>
    <mergeCell ref="P17:Q17"/>
    <mergeCell ref="S17:T17"/>
    <mergeCell ref="V17:X17"/>
    <mergeCell ref="Y17:Z17"/>
    <mergeCell ref="AA17:AB17"/>
    <mergeCell ref="B16:C16"/>
    <mergeCell ref="E16:F16"/>
    <mergeCell ref="H16:J16"/>
    <mergeCell ref="L16:N16"/>
    <mergeCell ref="P16:Q16"/>
    <mergeCell ref="S16:T16"/>
    <mergeCell ref="V16:X16"/>
    <mergeCell ref="Y16:Z16"/>
    <mergeCell ref="AA16:AB16"/>
    <mergeCell ref="B15:C15"/>
    <mergeCell ref="E15:F15"/>
    <mergeCell ref="H15:J15"/>
    <mergeCell ref="L15:N15"/>
    <mergeCell ref="P15:Q15"/>
    <mergeCell ref="S15:T15"/>
    <mergeCell ref="V15:X15"/>
    <mergeCell ref="Y15:Z15"/>
    <mergeCell ref="AA15:AB15"/>
    <mergeCell ref="B14:C14"/>
    <mergeCell ref="E14:F14"/>
    <mergeCell ref="H14:J14"/>
    <mergeCell ref="L14:N14"/>
    <mergeCell ref="P14:Q14"/>
    <mergeCell ref="S14:T14"/>
    <mergeCell ref="V14:X14"/>
    <mergeCell ref="Y14:Z14"/>
    <mergeCell ref="AA14:AB14"/>
    <mergeCell ref="B13:C13"/>
    <mergeCell ref="E13:F13"/>
    <mergeCell ref="H13:J13"/>
    <mergeCell ref="L13:N13"/>
    <mergeCell ref="P13:Q13"/>
    <mergeCell ref="S13:T13"/>
    <mergeCell ref="V13:X13"/>
    <mergeCell ref="Y13:Z13"/>
    <mergeCell ref="AA13:AB13"/>
    <mergeCell ref="B12:C12"/>
    <mergeCell ref="E12:F12"/>
    <mergeCell ref="H12:J12"/>
    <mergeCell ref="L12:N12"/>
    <mergeCell ref="P12:Q12"/>
    <mergeCell ref="S12:T12"/>
    <mergeCell ref="V12:X12"/>
    <mergeCell ref="Y12:Z12"/>
    <mergeCell ref="AA12:AB12"/>
    <mergeCell ref="F8:I8"/>
    <mergeCell ref="J8:M8"/>
    <mergeCell ref="N8:U8"/>
    <mergeCell ref="V8:W8"/>
    <mergeCell ref="X8:Z8"/>
    <mergeCell ref="AA8:AB8"/>
    <mergeCell ref="A10:D10"/>
    <mergeCell ref="B11:C11"/>
    <mergeCell ref="E11:F11"/>
    <mergeCell ref="H11:J11"/>
    <mergeCell ref="L11:N11"/>
    <mergeCell ref="P11:Q11"/>
    <mergeCell ref="S11:T11"/>
    <mergeCell ref="V11:X11"/>
    <mergeCell ref="Y11:Z11"/>
    <mergeCell ref="AA11:AB11"/>
    <mergeCell ref="X5:Z5"/>
    <mergeCell ref="AA5:AB5"/>
    <mergeCell ref="F6:I6"/>
    <mergeCell ref="J6:M6"/>
    <mergeCell ref="N6:U6"/>
    <mergeCell ref="V6:W6"/>
    <mergeCell ref="X6:Z6"/>
    <mergeCell ref="AA6:AB6"/>
    <mergeCell ref="F7:I7"/>
    <mergeCell ref="J7:M7"/>
    <mergeCell ref="N7:U7"/>
    <mergeCell ref="V7:W7"/>
    <mergeCell ref="X7:Z7"/>
    <mergeCell ref="AA7:AB7"/>
    <mergeCell ref="A1:B1"/>
    <mergeCell ref="D1:G1"/>
    <mergeCell ref="H1:S1"/>
    <mergeCell ref="G2:S2"/>
    <mergeCell ref="V3:W3"/>
    <mergeCell ref="V4:W4"/>
    <mergeCell ref="A5:D5"/>
    <mergeCell ref="F5:I5"/>
    <mergeCell ref="J5:M5"/>
    <mergeCell ref="N5:U5"/>
    <mergeCell ref="V5:W5"/>
    <mergeCell ref="A3:B4"/>
    <mergeCell ref="C3:E4"/>
  </mergeCells>
  <phoneticPr fontId="26" type="noConversion"/>
  <printOptions horizontalCentered="1"/>
  <pageMargins left="0.70763888888888904" right="0.70763888888888904" top="0.74791666666666701" bottom="0.74791666666666701" header="0.31388888888888899" footer="0.31388888888888899"/>
  <pageSetup paperSize="8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K145"/>
  <sheetViews>
    <sheetView tabSelected="1" view="pageBreakPreview" zoomScaleNormal="100" zoomScaleSheetLayoutView="100" workbookViewId="0">
      <pane ySplit="8" topLeftCell="A102" activePane="bottomLeft" state="frozen"/>
      <selection pane="bottomLeft" activeCell="Z110" sqref="Z110"/>
    </sheetView>
  </sheetViews>
  <sheetFormatPr defaultColWidth="9" defaultRowHeight="16.5"/>
  <cols>
    <col min="1" max="1" width="4.5" style="95" customWidth="1"/>
    <col min="2" max="11" width="2.625" style="95" customWidth="1"/>
    <col min="12" max="12" width="16.5" style="166" customWidth="1"/>
    <col min="13" max="13" width="22.125" style="166" customWidth="1"/>
    <col min="14" max="14" width="13.75" style="167" hidden="1" customWidth="1"/>
    <col min="15" max="15" width="4.875" style="95" hidden="1" customWidth="1"/>
    <col min="16" max="16" width="5.25" style="95" hidden="1" customWidth="1"/>
    <col min="17" max="17" width="12.5" style="95" customWidth="1"/>
    <col min="18" max="18" width="6.125" style="169" customWidth="1"/>
    <col min="19" max="19" width="15.25" style="166" customWidth="1"/>
    <col min="20" max="20" width="5.75" style="170" customWidth="1"/>
    <col min="21" max="21" width="8.375" style="169" customWidth="1"/>
    <col min="22" max="22" width="7.625" style="169" customWidth="1"/>
    <col min="23" max="23" width="10.25" style="169" customWidth="1"/>
    <col min="24" max="24" width="15" style="169" customWidth="1"/>
    <col min="25" max="25" width="10.75" style="169" customWidth="1"/>
    <col min="26" max="26" width="13.625" style="166" customWidth="1"/>
    <col min="27" max="27" width="8.25" style="168" customWidth="1"/>
    <col min="28" max="28" width="6.25" style="95" customWidth="1"/>
    <col min="29" max="32" width="5.75" style="95" hidden="1" customWidth="1"/>
    <col min="33" max="34" width="7.25" style="95" hidden="1" customWidth="1"/>
    <col min="35" max="35" width="10" style="95" customWidth="1"/>
    <col min="36" max="36" width="10.375" style="166" customWidth="1"/>
    <col min="37" max="16384" width="9" style="95"/>
  </cols>
  <sheetData>
    <row r="1" spans="1:36" ht="38.1" customHeight="1">
      <c r="A1" s="229" t="s">
        <v>430</v>
      </c>
      <c r="B1" s="230"/>
      <c r="C1" s="230"/>
      <c r="D1" s="230"/>
      <c r="E1" s="231"/>
      <c r="F1" s="232" t="s">
        <v>44</v>
      </c>
      <c r="G1" s="233"/>
      <c r="H1" s="233"/>
      <c r="I1" s="233"/>
      <c r="J1" s="233"/>
      <c r="K1" s="234"/>
      <c r="L1" s="235" t="s">
        <v>45</v>
      </c>
      <c r="M1" s="235"/>
      <c r="N1" s="263" t="s">
        <v>46</v>
      </c>
      <c r="O1" s="264"/>
      <c r="P1" s="264"/>
      <c r="Q1" s="264"/>
      <c r="R1" s="264"/>
      <c r="S1" s="265"/>
      <c r="T1" s="264"/>
      <c r="U1" s="264"/>
      <c r="V1" s="264"/>
      <c r="W1" s="264"/>
      <c r="X1" s="264"/>
      <c r="Y1" s="264"/>
      <c r="Z1" s="265"/>
      <c r="AA1" s="265"/>
      <c r="AB1" s="264"/>
      <c r="AC1" s="264"/>
      <c r="AD1" s="264"/>
      <c r="AE1" s="264"/>
      <c r="AF1" s="264"/>
      <c r="AG1" s="264"/>
      <c r="AH1" s="266"/>
      <c r="AI1" s="93"/>
      <c r="AJ1" s="94" t="str">
        <f>L9</f>
        <v>X168100000004
SBS0010125</v>
      </c>
    </row>
    <row r="2" spans="1:36" s="96" customFormat="1" ht="38.1" hidden="1" customHeight="1">
      <c r="A2" s="236" t="s">
        <v>47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7"/>
      <c r="M2" s="237"/>
      <c r="N2" s="267"/>
      <c r="O2" s="268"/>
      <c r="P2" s="268"/>
      <c r="Q2" s="268"/>
      <c r="R2" s="268"/>
      <c r="S2" s="269"/>
      <c r="T2" s="268"/>
      <c r="U2" s="268"/>
      <c r="V2" s="268"/>
      <c r="W2" s="268"/>
      <c r="X2" s="268"/>
      <c r="Y2" s="268"/>
      <c r="Z2" s="269"/>
      <c r="AA2" s="269"/>
      <c r="AB2" s="268"/>
      <c r="AC2" s="268"/>
      <c r="AD2" s="268"/>
      <c r="AE2" s="268"/>
      <c r="AF2" s="268"/>
      <c r="AG2" s="268"/>
      <c r="AH2" s="270"/>
      <c r="AI2" s="93" t="s">
        <v>48</v>
      </c>
      <c r="AJ2" s="92" t="str">
        <f>M9</f>
        <v>驾驶员座椅总成</v>
      </c>
    </row>
    <row r="3" spans="1:36" s="96" customFormat="1" ht="38.1" hidden="1" customHeight="1">
      <c r="A3" s="238" t="s">
        <v>431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5" t="s">
        <v>49</v>
      </c>
      <c r="M3" s="235"/>
      <c r="N3" s="267"/>
      <c r="O3" s="268"/>
      <c r="P3" s="268"/>
      <c r="Q3" s="268"/>
      <c r="R3" s="268"/>
      <c r="S3" s="269"/>
      <c r="T3" s="268"/>
      <c r="U3" s="268"/>
      <c r="V3" s="268"/>
      <c r="W3" s="268"/>
      <c r="X3" s="268"/>
      <c r="Y3" s="268"/>
      <c r="Z3" s="269"/>
      <c r="AA3" s="269"/>
      <c r="AB3" s="268"/>
      <c r="AC3" s="268"/>
      <c r="AD3" s="268"/>
      <c r="AE3" s="268"/>
      <c r="AF3" s="268"/>
      <c r="AG3" s="268"/>
      <c r="AH3" s="270"/>
      <c r="AI3" s="93" t="s">
        <v>50</v>
      </c>
      <c r="AJ3" s="92" t="s">
        <v>7</v>
      </c>
    </row>
    <row r="4" spans="1:36" s="96" customFormat="1" ht="38.1" hidden="1" customHeight="1">
      <c r="A4" s="239" t="s">
        <v>51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5"/>
      <c r="M4" s="235"/>
      <c r="N4" s="267"/>
      <c r="O4" s="268"/>
      <c r="P4" s="268"/>
      <c r="Q4" s="268"/>
      <c r="R4" s="268"/>
      <c r="S4" s="269"/>
      <c r="T4" s="268"/>
      <c r="U4" s="268"/>
      <c r="V4" s="268"/>
      <c r="W4" s="268"/>
      <c r="X4" s="268"/>
      <c r="Y4" s="268"/>
      <c r="Z4" s="269"/>
      <c r="AA4" s="269"/>
      <c r="AB4" s="268"/>
      <c r="AC4" s="268"/>
      <c r="AD4" s="268"/>
      <c r="AE4" s="268"/>
      <c r="AF4" s="268"/>
      <c r="AG4" s="268"/>
      <c r="AH4" s="270"/>
      <c r="AI4" s="93" t="s">
        <v>29</v>
      </c>
      <c r="AJ4" s="92" t="s">
        <v>7</v>
      </c>
    </row>
    <row r="5" spans="1:36" s="96" customFormat="1" ht="38.1" hidden="1" customHeight="1">
      <c r="A5" s="275" t="s">
        <v>52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7"/>
      <c r="M5" s="278"/>
      <c r="N5" s="267"/>
      <c r="O5" s="268"/>
      <c r="P5" s="268"/>
      <c r="Q5" s="268"/>
      <c r="R5" s="268"/>
      <c r="S5" s="269"/>
      <c r="T5" s="268"/>
      <c r="U5" s="268"/>
      <c r="V5" s="268"/>
      <c r="W5" s="268"/>
      <c r="X5" s="268"/>
      <c r="Y5" s="268"/>
      <c r="Z5" s="269"/>
      <c r="AA5" s="269"/>
      <c r="AB5" s="268"/>
      <c r="AC5" s="268"/>
      <c r="AD5" s="268"/>
      <c r="AE5" s="268"/>
      <c r="AF5" s="268"/>
      <c r="AG5" s="268"/>
      <c r="AH5" s="270"/>
      <c r="AI5" s="98" t="s">
        <v>53</v>
      </c>
      <c r="AJ5" s="99" t="e">
        <f>AA9</f>
        <v>#REF!</v>
      </c>
    </row>
    <row r="6" spans="1:36" s="102" customFormat="1" ht="38.1" hidden="1" customHeight="1">
      <c r="A6" s="279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1"/>
      <c r="M6" s="282"/>
      <c r="N6" s="271"/>
      <c r="O6" s="272"/>
      <c r="P6" s="272"/>
      <c r="Q6" s="272"/>
      <c r="R6" s="272"/>
      <c r="S6" s="273"/>
      <c r="T6" s="272"/>
      <c r="U6" s="272"/>
      <c r="V6" s="272"/>
      <c r="W6" s="272"/>
      <c r="X6" s="272"/>
      <c r="Y6" s="272"/>
      <c r="Z6" s="273"/>
      <c r="AA6" s="273"/>
      <c r="AB6" s="272"/>
      <c r="AC6" s="272"/>
      <c r="AD6" s="272"/>
      <c r="AE6" s="272"/>
      <c r="AF6" s="272"/>
      <c r="AG6" s="272"/>
      <c r="AH6" s="274"/>
      <c r="AI6" s="103" t="s">
        <v>54</v>
      </c>
      <c r="AJ6" s="101"/>
    </row>
    <row r="7" spans="1:36" ht="38.1" customHeight="1">
      <c r="A7" s="243" t="s">
        <v>1</v>
      </c>
      <c r="B7" s="240" t="s">
        <v>55</v>
      </c>
      <c r="C7" s="241"/>
      <c r="D7" s="241"/>
      <c r="E7" s="241"/>
      <c r="F7" s="241"/>
      <c r="G7" s="241"/>
      <c r="H7" s="241"/>
      <c r="I7" s="241"/>
      <c r="J7" s="241"/>
      <c r="K7" s="242"/>
      <c r="L7" s="245" t="s">
        <v>2</v>
      </c>
      <c r="M7" s="247" t="s">
        <v>48</v>
      </c>
      <c r="N7" s="247" t="s">
        <v>56</v>
      </c>
      <c r="O7" s="255" t="s">
        <v>57</v>
      </c>
      <c r="P7" s="255" t="s">
        <v>58</v>
      </c>
      <c r="Q7" s="255" t="s">
        <v>23</v>
      </c>
      <c r="R7" s="251" t="s">
        <v>59</v>
      </c>
      <c r="S7" s="247" t="s">
        <v>60</v>
      </c>
      <c r="T7" s="249" t="s">
        <v>432</v>
      </c>
      <c r="U7" s="251" t="s">
        <v>61</v>
      </c>
      <c r="V7" s="253" t="s">
        <v>433</v>
      </c>
      <c r="W7" s="253" t="s">
        <v>434</v>
      </c>
      <c r="X7" s="286" t="s">
        <v>62</v>
      </c>
      <c r="Y7" s="286" t="s">
        <v>63</v>
      </c>
      <c r="Z7" s="247" t="s">
        <v>64</v>
      </c>
      <c r="AA7" s="288" t="s">
        <v>65</v>
      </c>
      <c r="AB7" s="255" t="s">
        <v>66</v>
      </c>
      <c r="AC7" s="283" t="s">
        <v>67</v>
      </c>
      <c r="AD7" s="283" t="s">
        <v>68</v>
      </c>
      <c r="AE7" s="283" t="s">
        <v>69</v>
      </c>
      <c r="AF7" s="283" t="s">
        <v>435</v>
      </c>
      <c r="AG7" s="257" t="s">
        <v>70</v>
      </c>
      <c r="AH7" s="257" t="s">
        <v>54</v>
      </c>
      <c r="AI7" s="259" t="s">
        <v>436</v>
      </c>
      <c r="AJ7" s="261" t="s">
        <v>71</v>
      </c>
    </row>
    <row r="8" spans="1:36" ht="30" customHeight="1">
      <c r="A8" s="244"/>
      <c r="B8" s="70">
        <v>0</v>
      </c>
      <c r="C8" s="70">
        <v>1</v>
      </c>
      <c r="D8" s="70">
        <v>2</v>
      </c>
      <c r="E8" s="70">
        <v>3</v>
      </c>
      <c r="F8" s="70">
        <v>4</v>
      </c>
      <c r="G8" s="70">
        <v>5</v>
      </c>
      <c r="H8" s="70">
        <v>6</v>
      </c>
      <c r="I8" s="70">
        <v>7</v>
      </c>
      <c r="J8" s="70">
        <v>8</v>
      </c>
      <c r="K8" s="106">
        <v>9</v>
      </c>
      <c r="L8" s="246"/>
      <c r="M8" s="248"/>
      <c r="N8" s="248"/>
      <c r="O8" s="256"/>
      <c r="P8" s="256"/>
      <c r="Q8" s="256"/>
      <c r="R8" s="252"/>
      <c r="S8" s="248"/>
      <c r="T8" s="250"/>
      <c r="U8" s="252"/>
      <c r="V8" s="254"/>
      <c r="W8" s="254"/>
      <c r="X8" s="287"/>
      <c r="Y8" s="287"/>
      <c r="Z8" s="248"/>
      <c r="AA8" s="289"/>
      <c r="AB8" s="256"/>
      <c r="AC8" s="284"/>
      <c r="AD8" s="284"/>
      <c r="AE8" s="284"/>
      <c r="AF8" s="284"/>
      <c r="AG8" s="285"/>
      <c r="AH8" s="258"/>
      <c r="AI8" s="260"/>
      <c r="AJ8" s="262"/>
    </row>
    <row r="9" spans="1:36" ht="63.95" customHeight="1">
      <c r="A9" s="105">
        <v>1</v>
      </c>
      <c r="B9" s="70">
        <v>0</v>
      </c>
      <c r="C9" s="70"/>
      <c r="D9" s="70"/>
      <c r="E9" s="70"/>
      <c r="F9" s="70"/>
      <c r="G9" s="70"/>
      <c r="H9" s="70"/>
      <c r="I9" s="70"/>
      <c r="J9" s="70"/>
      <c r="K9" s="106"/>
      <c r="L9" s="75" t="s">
        <v>443</v>
      </c>
      <c r="M9" s="108" t="s">
        <v>445</v>
      </c>
      <c r="N9" s="109" t="s">
        <v>72</v>
      </c>
      <c r="O9" s="106" t="s">
        <v>42</v>
      </c>
      <c r="P9" s="70" t="s">
        <v>73</v>
      </c>
      <c r="Q9" s="110"/>
      <c r="R9" s="111" t="s">
        <v>42</v>
      </c>
      <c r="S9" s="75" t="s">
        <v>5</v>
      </c>
      <c r="T9" s="111" t="s">
        <v>42</v>
      </c>
      <c r="U9" s="107" t="s">
        <v>74</v>
      </c>
      <c r="V9" s="84" t="s">
        <v>75</v>
      </c>
      <c r="W9" s="112" t="s">
        <v>76</v>
      </c>
      <c r="X9" s="113" t="s">
        <v>77</v>
      </c>
      <c r="Y9" s="113" t="s">
        <v>78</v>
      </c>
      <c r="Z9" s="108" t="s">
        <v>78</v>
      </c>
      <c r="AA9" s="114" t="e">
        <f>AA10+AA67+AA86*AJ86+#REF!*#REF!+AA87*AJ87+AA88+AA111+AA112+AA113+AA114*AJ114+AA115*AJ115+AA116+AA117+AA118+AA119</f>
        <v>#REF!</v>
      </c>
      <c r="AB9" s="88" t="s">
        <v>78</v>
      </c>
      <c r="AC9" s="115"/>
      <c r="AD9" s="115"/>
      <c r="AE9" s="115"/>
      <c r="AF9" s="115"/>
      <c r="AG9" s="116"/>
      <c r="AH9" s="117"/>
      <c r="AI9" s="91"/>
      <c r="AJ9" s="173">
        <v>1</v>
      </c>
    </row>
    <row r="10" spans="1:36" ht="39.950000000000003" customHeight="1">
      <c r="A10" s="105">
        <v>2</v>
      </c>
      <c r="B10" s="119"/>
      <c r="C10" s="85">
        <v>1</v>
      </c>
      <c r="D10" s="85"/>
      <c r="E10" s="85"/>
      <c r="F10" s="85"/>
      <c r="G10" s="85"/>
      <c r="H10" s="85"/>
      <c r="I10" s="85"/>
      <c r="J10" s="119"/>
      <c r="K10" s="119"/>
      <c r="L10" s="75" t="s">
        <v>79</v>
      </c>
      <c r="M10" s="76" t="s">
        <v>80</v>
      </c>
      <c r="N10" s="120" t="s">
        <v>81</v>
      </c>
      <c r="O10" s="106" t="s">
        <v>42</v>
      </c>
      <c r="P10" s="70" t="s">
        <v>73</v>
      </c>
      <c r="Q10" s="106"/>
      <c r="R10" s="111" t="s">
        <v>42</v>
      </c>
      <c r="S10" s="75" t="s">
        <v>82</v>
      </c>
      <c r="T10" s="82" t="s">
        <v>78</v>
      </c>
      <c r="U10" s="107" t="s">
        <v>74</v>
      </c>
      <c r="V10" s="84" t="s">
        <v>75</v>
      </c>
      <c r="W10" s="78" t="s">
        <v>76</v>
      </c>
      <c r="X10" s="85" t="s">
        <v>77</v>
      </c>
      <c r="Y10" s="82" t="s">
        <v>78</v>
      </c>
      <c r="Z10" s="121" t="s">
        <v>78</v>
      </c>
      <c r="AA10" s="87" t="e">
        <f>AA11+AA20</f>
        <v>#REF!</v>
      </c>
      <c r="AB10" s="88" t="s">
        <v>78</v>
      </c>
      <c r="AC10" s="122"/>
      <c r="AD10" s="122"/>
      <c r="AE10" s="122"/>
      <c r="AF10" s="122"/>
      <c r="AG10" s="90"/>
      <c r="AH10" s="90"/>
      <c r="AI10" s="91"/>
      <c r="AJ10" s="173">
        <v>1</v>
      </c>
    </row>
    <row r="11" spans="1:36" ht="45.95" customHeight="1">
      <c r="A11" s="105">
        <v>3</v>
      </c>
      <c r="B11" s="119"/>
      <c r="C11" s="85"/>
      <c r="D11" s="85">
        <v>2</v>
      </c>
      <c r="E11" s="85"/>
      <c r="F11" s="85"/>
      <c r="G11" s="85"/>
      <c r="H11" s="85"/>
      <c r="I11" s="85"/>
      <c r="J11" s="119"/>
      <c r="K11" s="119"/>
      <c r="L11" s="75" t="s">
        <v>444</v>
      </c>
      <c r="M11" s="76" t="s">
        <v>84</v>
      </c>
      <c r="N11" s="120" t="s">
        <v>85</v>
      </c>
      <c r="O11" s="106" t="s">
        <v>42</v>
      </c>
      <c r="P11" s="70" t="s">
        <v>73</v>
      </c>
      <c r="Q11" s="106"/>
      <c r="R11" s="111" t="s">
        <v>42</v>
      </c>
      <c r="S11" s="75" t="s">
        <v>82</v>
      </c>
      <c r="T11" s="82" t="s">
        <v>78</v>
      </c>
      <c r="U11" s="107" t="s">
        <v>74</v>
      </c>
      <c r="V11" s="84" t="s">
        <v>75</v>
      </c>
      <c r="W11" s="78" t="s">
        <v>76</v>
      </c>
      <c r="X11" s="85" t="s">
        <v>77</v>
      </c>
      <c r="Y11" s="82" t="s">
        <v>78</v>
      </c>
      <c r="Z11" s="121" t="s">
        <v>78</v>
      </c>
      <c r="AA11" s="123" t="e">
        <f>AA12+AA18+AA19*AJ19</f>
        <v>#REF!</v>
      </c>
      <c r="AB11" s="88" t="s">
        <v>78</v>
      </c>
      <c r="AC11" s="122"/>
      <c r="AD11" s="122"/>
      <c r="AE11" s="122"/>
      <c r="AF11" s="122"/>
      <c r="AG11" s="90"/>
      <c r="AH11" s="90"/>
      <c r="AI11" s="91"/>
      <c r="AJ11" s="173">
        <v>1</v>
      </c>
    </row>
    <row r="12" spans="1:36" ht="39.950000000000003" customHeight="1">
      <c r="A12" s="105">
        <v>4</v>
      </c>
      <c r="B12" s="119"/>
      <c r="C12" s="85"/>
      <c r="D12" s="85"/>
      <c r="E12" s="85">
        <v>3</v>
      </c>
      <c r="F12" s="85"/>
      <c r="G12" s="85"/>
      <c r="H12" s="85"/>
      <c r="I12" s="85"/>
      <c r="J12" s="106"/>
      <c r="K12" s="106"/>
      <c r="L12" s="75" t="s">
        <v>451</v>
      </c>
      <c r="M12" s="76" t="s">
        <v>479</v>
      </c>
      <c r="N12" s="120" t="s">
        <v>87</v>
      </c>
      <c r="O12" s="106" t="s">
        <v>42</v>
      </c>
      <c r="P12" s="70" t="s">
        <v>73</v>
      </c>
      <c r="Q12" s="119"/>
      <c r="R12" s="111" t="s">
        <v>42</v>
      </c>
      <c r="S12" s="75" t="s">
        <v>82</v>
      </c>
      <c r="T12" s="82" t="s">
        <v>78</v>
      </c>
      <c r="U12" s="107" t="s">
        <v>75</v>
      </c>
      <c r="V12" s="84" t="s">
        <v>74</v>
      </c>
      <c r="W12" s="78" t="s">
        <v>88</v>
      </c>
      <c r="X12" s="85" t="s">
        <v>77</v>
      </c>
      <c r="Y12" s="82" t="s">
        <v>78</v>
      </c>
      <c r="Z12" s="121" t="s">
        <v>78</v>
      </c>
      <c r="AA12" s="87" t="e">
        <f>AA13+AA14+AA15+AA16+#REF!+#REF!+AA17</f>
        <v>#REF!</v>
      </c>
      <c r="AB12" s="88" t="s">
        <v>78</v>
      </c>
      <c r="AC12" s="90"/>
      <c r="AD12" s="90"/>
      <c r="AE12" s="90"/>
      <c r="AF12" s="90"/>
      <c r="AG12" s="90"/>
      <c r="AH12" s="90"/>
      <c r="AI12" s="91"/>
      <c r="AJ12" s="173">
        <v>1</v>
      </c>
    </row>
    <row r="13" spans="1:36" ht="39.950000000000003" customHeight="1">
      <c r="A13" s="105">
        <v>5</v>
      </c>
      <c r="B13" s="70"/>
      <c r="C13" s="71"/>
      <c r="D13" s="71"/>
      <c r="E13" s="71"/>
      <c r="F13" s="72">
        <v>4</v>
      </c>
      <c r="G13" s="72"/>
      <c r="H13" s="71"/>
      <c r="I13" s="71"/>
      <c r="J13" s="73"/>
      <c r="K13" s="124"/>
      <c r="L13" s="75" t="s">
        <v>453</v>
      </c>
      <c r="M13" s="76" t="s">
        <v>89</v>
      </c>
      <c r="N13" s="120" t="s">
        <v>87</v>
      </c>
      <c r="O13" s="125" t="s">
        <v>90</v>
      </c>
      <c r="P13" s="70" t="s">
        <v>73</v>
      </c>
      <c r="Q13" s="126"/>
      <c r="R13" s="111" t="s">
        <v>42</v>
      </c>
      <c r="S13" s="75" t="s">
        <v>82</v>
      </c>
      <c r="T13" s="82" t="s">
        <v>78</v>
      </c>
      <c r="U13" s="107" t="s">
        <v>75</v>
      </c>
      <c r="V13" s="84" t="s">
        <v>74</v>
      </c>
      <c r="W13" s="78" t="s">
        <v>88</v>
      </c>
      <c r="X13" s="85" t="s">
        <v>437</v>
      </c>
      <c r="Y13" s="85" t="s">
        <v>438</v>
      </c>
      <c r="Z13" s="86" t="s">
        <v>78</v>
      </c>
      <c r="AA13" s="87">
        <v>1.2386999999999999</v>
      </c>
      <c r="AB13" s="88" t="s">
        <v>78</v>
      </c>
      <c r="AC13" s="70"/>
      <c r="AD13" s="70"/>
      <c r="AE13" s="70"/>
      <c r="AF13" s="70"/>
      <c r="AG13" s="90"/>
      <c r="AH13" s="90"/>
      <c r="AI13" s="91"/>
      <c r="AJ13" s="92">
        <v>1</v>
      </c>
    </row>
    <row r="14" spans="1:36" ht="39.950000000000003" customHeight="1">
      <c r="A14" s="105">
        <v>6</v>
      </c>
      <c r="B14" s="70"/>
      <c r="C14" s="71"/>
      <c r="D14" s="71"/>
      <c r="E14" s="71"/>
      <c r="F14" s="71">
        <v>4</v>
      </c>
      <c r="G14" s="71"/>
      <c r="H14" s="71"/>
      <c r="I14" s="71"/>
      <c r="J14" s="73"/>
      <c r="K14" s="124"/>
      <c r="L14" s="75" t="s">
        <v>485</v>
      </c>
      <c r="M14" s="76" t="s">
        <v>488</v>
      </c>
      <c r="N14" s="120" t="s">
        <v>87</v>
      </c>
      <c r="O14" s="125" t="s">
        <v>90</v>
      </c>
      <c r="P14" s="70" t="s">
        <v>73</v>
      </c>
      <c r="Q14" s="126"/>
      <c r="R14" s="111" t="s">
        <v>42</v>
      </c>
      <c r="S14" s="75" t="s">
        <v>82</v>
      </c>
      <c r="T14" s="82" t="s">
        <v>78</v>
      </c>
      <c r="U14" s="107" t="s">
        <v>75</v>
      </c>
      <c r="V14" s="84" t="s">
        <v>74</v>
      </c>
      <c r="W14" s="78" t="s">
        <v>91</v>
      </c>
      <c r="X14" s="85" t="s">
        <v>491</v>
      </c>
      <c r="Y14" s="82" t="s">
        <v>93</v>
      </c>
      <c r="Z14" s="86" t="s">
        <v>78</v>
      </c>
      <c r="AA14" s="87">
        <v>9.1000000000000004E-3</v>
      </c>
      <c r="AB14" s="88" t="s">
        <v>78</v>
      </c>
      <c r="AC14" s="70"/>
      <c r="AD14" s="70"/>
      <c r="AE14" s="70"/>
      <c r="AF14" s="70"/>
      <c r="AG14" s="90"/>
      <c r="AH14" s="90"/>
      <c r="AI14" s="91"/>
      <c r="AJ14" s="92">
        <v>1</v>
      </c>
    </row>
    <row r="15" spans="1:36" ht="39.950000000000003" customHeight="1">
      <c r="A15" s="105">
        <v>7</v>
      </c>
      <c r="B15" s="70"/>
      <c r="C15" s="71"/>
      <c r="D15" s="71"/>
      <c r="E15" s="71"/>
      <c r="F15" s="71">
        <v>4</v>
      </c>
      <c r="G15" s="71"/>
      <c r="H15" s="71"/>
      <c r="I15" s="71"/>
      <c r="J15" s="73"/>
      <c r="K15" s="124"/>
      <c r="L15" s="75" t="s">
        <v>486</v>
      </c>
      <c r="M15" s="76" t="s">
        <v>489</v>
      </c>
      <c r="N15" s="120" t="s">
        <v>87</v>
      </c>
      <c r="O15" s="125" t="s">
        <v>90</v>
      </c>
      <c r="P15" s="70" t="s">
        <v>73</v>
      </c>
      <c r="Q15" s="126"/>
      <c r="R15" s="111" t="s">
        <v>42</v>
      </c>
      <c r="S15" s="75" t="s">
        <v>82</v>
      </c>
      <c r="T15" s="82" t="s">
        <v>78</v>
      </c>
      <c r="U15" s="107" t="s">
        <v>75</v>
      </c>
      <c r="V15" s="84" t="s">
        <v>74</v>
      </c>
      <c r="W15" s="78" t="s">
        <v>91</v>
      </c>
      <c r="X15" s="85" t="s">
        <v>492</v>
      </c>
      <c r="Y15" s="82" t="s">
        <v>93</v>
      </c>
      <c r="Z15" s="86" t="s">
        <v>78</v>
      </c>
      <c r="AA15" s="87">
        <v>8.6E-3</v>
      </c>
      <c r="AB15" s="88" t="s">
        <v>78</v>
      </c>
      <c r="AC15" s="70"/>
      <c r="AD15" s="70"/>
      <c r="AE15" s="70"/>
      <c r="AF15" s="70"/>
      <c r="AG15" s="90"/>
      <c r="AH15" s="90"/>
      <c r="AI15" s="91"/>
      <c r="AJ15" s="92">
        <v>1</v>
      </c>
    </row>
    <row r="16" spans="1:36" ht="39.950000000000003" customHeight="1">
      <c r="A16" s="105">
        <v>8</v>
      </c>
      <c r="B16" s="70"/>
      <c r="C16" s="71"/>
      <c r="D16" s="71"/>
      <c r="E16" s="71"/>
      <c r="F16" s="71">
        <v>4</v>
      </c>
      <c r="G16" s="71"/>
      <c r="H16" s="71"/>
      <c r="I16" s="71"/>
      <c r="J16" s="73"/>
      <c r="K16" s="124"/>
      <c r="L16" s="75" t="s">
        <v>487</v>
      </c>
      <c r="M16" s="76" t="s">
        <v>490</v>
      </c>
      <c r="N16" s="120" t="s">
        <v>87</v>
      </c>
      <c r="O16" s="125" t="s">
        <v>90</v>
      </c>
      <c r="P16" s="70" t="s">
        <v>73</v>
      </c>
      <c r="Q16" s="126"/>
      <c r="R16" s="111" t="s">
        <v>42</v>
      </c>
      <c r="S16" s="75" t="s">
        <v>82</v>
      </c>
      <c r="T16" s="82" t="s">
        <v>78</v>
      </c>
      <c r="U16" s="107" t="s">
        <v>75</v>
      </c>
      <c r="V16" s="84" t="s">
        <v>74</v>
      </c>
      <c r="W16" s="78" t="s">
        <v>91</v>
      </c>
      <c r="X16" s="85" t="s">
        <v>492</v>
      </c>
      <c r="Y16" s="82" t="s">
        <v>93</v>
      </c>
      <c r="Z16" s="86" t="s">
        <v>78</v>
      </c>
      <c r="AA16" s="87">
        <v>7.0000000000000001E-3</v>
      </c>
      <c r="AB16" s="88"/>
      <c r="AC16" s="89"/>
      <c r="AD16" s="89"/>
      <c r="AE16" s="89"/>
      <c r="AF16" s="89"/>
      <c r="AG16" s="90"/>
      <c r="AH16" s="90"/>
      <c r="AI16" s="91"/>
      <c r="AJ16" s="92">
        <v>1</v>
      </c>
    </row>
    <row r="17" spans="1:36" ht="39.950000000000003" customHeight="1">
      <c r="A17" s="105">
        <v>11</v>
      </c>
      <c r="B17" s="70"/>
      <c r="C17" s="71"/>
      <c r="D17" s="71"/>
      <c r="E17" s="71"/>
      <c r="F17" s="71">
        <v>4</v>
      </c>
      <c r="G17" s="71"/>
      <c r="H17" s="71"/>
      <c r="I17" s="71"/>
      <c r="J17" s="73"/>
      <c r="K17" s="74"/>
      <c r="L17" s="75" t="s">
        <v>94</v>
      </c>
      <c r="M17" s="76" t="s">
        <v>95</v>
      </c>
      <c r="N17" s="120" t="s">
        <v>87</v>
      </c>
      <c r="O17" s="125" t="s">
        <v>90</v>
      </c>
      <c r="P17" s="70" t="s">
        <v>73</v>
      </c>
      <c r="Q17" s="126"/>
      <c r="R17" s="111" t="s">
        <v>42</v>
      </c>
      <c r="S17" s="75" t="s">
        <v>82</v>
      </c>
      <c r="T17" s="82" t="s">
        <v>78</v>
      </c>
      <c r="U17" s="107" t="s">
        <v>75</v>
      </c>
      <c r="V17" s="84" t="s">
        <v>74</v>
      </c>
      <c r="W17" s="78" t="s">
        <v>96</v>
      </c>
      <c r="X17" s="85" t="s">
        <v>78</v>
      </c>
      <c r="Y17" s="82" t="s">
        <v>97</v>
      </c>
      <c r="Z17" s="86" t="s">
        <v>78</v>
      </c>
      <c r="AA17" s="87">
        <v>0.05</v>
      </c>
      <c r="AB17" s="88"/>
      <c r="AC17" s="89"/>
      <c r="AD17" s="89"/>
      <c r="AE17" s="89"/>
      <c r="AF17" s="89"/>
      <c r="AG17" s="90"/>
      <c r="AH17" s="90"/>
      <c r="AI17" s="91"/>
      <c r="AJ17" s="92">
        <v>1</v>
      </c>
    </row>
    <row r="18" spans="1:36" ht="39.950000000000003" customHeight="1">
      <c r="A18" s="105">
        <v>12</v>
      </c>
      <c r="B18" s="70"/>
      <c r="C18" s="71"/>
      <c r="D18" s="71"/>
      <c r="E18" s="72">
        <v>3</v>
      </c>
      <c r="F18" s="72"/>
      <c r="G18" s="71"/>
      <c r="H18" s="71"/>
      <c r="I18" s="71"/>
      <c r="J18" s="73"/>
      <c r="K18" s="74"/>
      <c r="L18" s="75" t="s">
        <v>98</v>
      </c>
      <c r="M18" s="76" t="s">
        <v>99</v>
      </c>
      <c r="N18" s="127" t="s">
        <v>100</v>
      </c>
      <c r="O18" s="78" t="s">
        <v>101</v>
      </c>
      <c r="P18" s="70" t="s">
        <v>73</v>
      </c>
      <c r="Q18" s="126"/>
      <c r="R18" s="111" t="s">
        <v>42</v>
      </c>
      <c r="S18" s="81" t="s">
        <v>82</v>
      </c>
      <c r="T18" s="82" t="s">
        <v>78</v>
      </c>
      <c r="U18" s="107" t="s">
        <v>74</v>
      </c>
      <c r="V18" s="84" t="s">
        <v>75</v>
      </c>
      <c r="W18" s="78" t="s">
        <v>88</v>
      </c>
      <c r="X18" s="85" t="s">
        <v>77</v>
      </c>
      <c r="Y18" s="82" t="s">
        <v>78</v>
      </c>
      <c r="Z18" s="86" t="s">
        <v>78</v>
      </c>
      <c r="AA18" s="87">
        <v>0.2</v>
      </c>
      <c r="AB18" s="88" t="s">
        <v>78</v>
      </c>
      <c r="AC18" s="89"/>
      <c r="AD18" s="89"/>
      <c r="AE18" s="89"/>
      <c r="AF18" s="89"/>
      <c r="AG18" s="90"/>
      <c r="AH18" s="90"/>
      <c r="AI18" s="91"/>
      <c r="AJ18" s="92">
        <v>1</v>
      </c>
    </row>
    <row r="19" spans="1:36" ht="39.950000000000003" customHeight="1">
      <c r="A19" s="105">
        <v>13</v>
      </c>
      <c r="B19" s="70"/>
      <c r="C19" s="71"/>
      <c r="D19" s="71"/>
      <c r="E19" s="72">
        <v>3</v>
      </c>
      <c r="F19" s="72"/>
      <c r="G19" s="71"/>
      <c r="H19" s="71"/>
      <c r="I19" s="71"/>
      <c r="J19" s="73"/>
      <c r="K19" s="74"/>
      <c r="L19" s="75" t="s">
        <v>102</v>
      </c>
      <c r="M19" s="76" t="s">
        <v>103</v>
      </c>
      <c r="N19" s="77" t="s">
        <v>78</v>
      </c>
      <c r="O19" s="78" t="s">
        <v>101</v>
      </c>
      <c r="P19" s="70" t="s">
        <v>73</v>
      </c>
      <c r="Q19" s="79"/>
      <c r="R19" s="111" t="s">
        <v>42</v>
      </c>
      <c r="S19" s="81" t="s">
        <v>82</v>
      </c>
      <c r="T19" s="82" t="s">
        <v>78</v>
      </c>
      <c r="U19" s="84" t="s">
        <v>75</v>
      </c>
      <c r="V19" s="107" t="s">
        <v>74</v>
      </c>
      <c r="W19" s="70" t="s">
        <v>91</v>
      </c>
      <c r="X19" s="82" t="s">
        <v>78</v>
      </c>
      <c r="Y19" s="82" t="s">
        <v>78</v>
      </c>
      <c r="Z19" s="86" t="s">
        <v>78</v>
      </c>
      <c r="AA19" s="87">
        <v>1E-3</v>
      </c>
      <c r="AB19" s="88" t="s">
        <v>78</v>
      </c>
      <c r="AC19" s="89"/>
      <c r="AD19" s="89"/>
      <c r="AE19" s="89"/>
      <c r="AF19" s="89"/>
      <c r="AG19" s="90"/>
      <c r="AH19" s="90"/>
      <c r="AI19" s="91"/>
      <c r="AJ19" s="92">
        <v>26</v>
      </c>
    </row>
    <row r="20" spans="1:36" ht="39.950000000000003" customHeight="1">
      <c r="A20" s="105">
        <v>14</v>
      </c>
      <c r="B20" s="70"/>
      <c r="C20" s="71"/>
      <c r="D20" s="71">
        <v>2</v>
      </c>
      <c r="E20" s="72"/>
      <c r="F20" s="72"/>
      <c r="G20" s="71"/>
      <c r="H20" s="71"/>
      <c r="I20" s="71"/>
      <c r="J20" s="73"/>
      <c r="K20" s="74"/>
      <c r="L20" s="75" t="s">
        <v>104</v>
      </c>
      <c r="M20" s="76" t="s">
        <v>105</v>
      </c>
      <c r="N20" s="77" t="s">
        <v>106</v>
      </c>
      <c r="O20" s="78" t="s">
        <v>42</v>
      </c>
      <c r="P20" s="70" t="s">
        <v>73</v>
      </c>
      <c r="Q20" s="79"/>
      <c r="R20" s="111" t="s">
        <v>42</v>
      </c>
      <c r="S20" s="81" t="s">
        <v>82</v>
      </c>
      <c r="T20" s="82" t="s">
        <v>78</v>
      </c>
      <c r="U20" s="107" t="s">
        <v>74</v>
      </c>
      <c r="V20" s="84" t="s">
        <v>75</v>
      </c>
      <c r="W20" s="78" t="s">
        <v>88</v>
      </c>
      <c r="X20" s="85" t="s">
        <v>77</v>
      </c>
      <c r="Y20" s="70" t="s">
        <v>78</v>
      </c>
      <c r="Z20" s="86" t="s">
        <v>78</v>
      </c>
      <c r="AA20" s="123" t="e">
        <f>AA21+AA60*AJ60+AA61+AA62+#REF!*#REF!</f>
        <v>#REF!</v>
      </c>
      <c r="AB20" s="88" t="s">
        <v>78</v>
      </c>
      <c r="AC20" s="89"/>
      <c r="AD20" s="89"/>
      <c r="AE20" s="89"/>
      <c r="AF20" s="89"/>
      <c r="AG20" s="90"/>
      <c r="AH20" s="90"/>
      <c r="AI20" s="91"/>
      <c r="AJ20" s="92">
        <v>1</v>
      </c>
    </row>
    <row r="21" spans="1:36" s="174" customFormat="1" ht="39.950000000000003" customHeight="1">
      <c r="A21" s="105">
        <v>15</v>
      </c>
      <c r="B21" s="70"/>
      <c r="C21" s="71"/>
      <c r="D21" s="71"/>
      <c r="E21" s="72">
        <v>3</v>
      </c>
      <c r="F21" s="72"/>
      <c r="G21" s="71"/>
      <c r="H21" s="71"/>
      <c r="I21" s="71"/>
      <c r="J21" s="73"/>
      <c r="K21" s="74"/>
      <c r="L21" s="75" t="s">
        <v>107</v>
      </c>
      <c r="M21" s="76" t="s">
        <v>108</v>
      </c>
      <c r="N21" s="120" t="s">
        <v>87</v>
      </c>
      <c r="O21" s="78" t="s">
        <v>90</v>
      </c>
      <c r="P21" s="70" t="s">
        <v>73</v>
      </c>
      <c r="Q21" s="79"/>
      <c r="R21" s="111" t="s">
        <v>90</v>
      </c>
      <c r="S21" s="81" t="s">
        <v>82</v>
      </c>
      <c r="T21" s="82" t="s">
        <v>78</v>
      </c>
      <c r="U21" s="107" t="s">
        <v>75</v>
      </c>
      <c r="V21" s="84" t="s">
        <v>74</v>
      </c>
      <c r="W21" s="78" t="s">
        <v>88</v>
      </c>
      <c r="X21" s="85" t="s">
        <v>77</v>
      </c>
      <c r="Y21" s="70" t="s">
        <v>78</v>
      </c>
      <c r="Z21" s="86" t="s">
        <v>78</v>
      </c>
      <c r="AA21" s="87">
        <f>AA22+AA33+AA44+AA45+AA51+AA52+AA53+AA54+AA55+AA59</f>
        <v>5.7423999999999999</v>
      </c>
      <c r="AB21" s="88"/>
      <c r="AC21" s="89"/>
      <c r="AD21" s="89"/>
      <c r="AE21" s="89"/>
      <c r="AF21" s="89"/>
      <c r="AG21" s="90"/>
      <c r="AH21" s="90"/>
      <c r="AI21" s="91"/>
      <c r="AJ21" s="92">
        <v>1</v>
      </c>
    </row>
    <row r="22" spans="1:36" ht="39.950000000000003" customHeight="1">
      <c r="A22" s="105">
        <v>16</v>
      </c>
      <c r="B22" s="70"/>
      <c r="C22" s="71"/>
      <c r="D22" s="71"/>
      <c r="E22" s="72"/>
      <c r="F22" s="72">
        <v>4</v>
      </c>
      <c r="G22" s="71"/>
      <c r="H22" s="71"/>
      <c r="I22" s="71"/>
      <c r="J22" s="73"/>
      <c r="K22" s="74"/>
      <c r="L22" s="75" t="s">
        <v>428</v>
      </c>
      <c r="M22" s="76" t="s">
        <v>109</v>
      </c>
      <c r="N22" s="120" t="s">
        <v>87</v>
      </c>
      <c r="O22" s="78" t="s">
        <v>101</v>
      </c>
      <c r="P22" s="70" t="s">
        <v>73</v>
      </c>
      <c r="Q22" s="79"/>
      <c r="R22" s="111" t="s">
        <v>90</v>
      </c>
      <c r="S22" s="81" t="s">
        <v>82</v>
      </c>
      <c r="T22" s="82" t="s">
        <v>78</v>
      </c>
      <c r="U22" s="107" t="s">
        <v>75</v>
      </c>
      <c r="V22" s="84" t="s">
        <v>74</v>
      </c>
      <c r="W22" s="78" t="s">
        <v>88</v>
      </c>
      <c r="X22" s="85" t="s">
        <v>77</v>
      </c>
      <c r="Y22" s="70"/>
      <c r="Z22" s="86" t="s">
        <v>78</v>
      </c>
      <c r="AA22" s="87">
        <f>AA23+AA27+AA32</f>
        <v>1.5470000000000002</v>
      </c>
      <c r="AB22" s="88"/>
      <c r="AC22" s="89"/>
      <c r="AD22" s="89"/>
      <c r="AE22" s="89"/>
      <c r="AF22" s="89"/>
      <c r="AG22" s="90"/>
      <c r="AH22" s="90"/>
      <c r="AI22" s="91"/>
      <c r="AJ22" s="92">
        <v>1</v>
      </c>
    </row>
    <row r="23" spans="1:36" ht="39.950000000000003" customHeight="1">
      <c r="A23" s="105">
        <v>17</v>
      </c>
      <c r="B23" s="70"/>
      <c r="C23" s="71"/>
      <c r="D23" s="71"/>
      <c r="E23" s="72"/>
      <c r="F23" s="72"/>
      <c r="G23" s="71">
        <v>5</v>
      </c>
      <c r="H23" s="71"/>
      <c r="I23" s="71"/>
      <c r="J23" s="73"/>
      <c r="K23" s="74"/>
      <c r="L23" s="75" t="s">
        <v>110</v>
      </c>
      <c r="M23" s="76" t="s">
        <v>111</v>
      </c>
      <c r="N23" s="120" t="s">
        <v>87</v>
      </c>
      <c r="O23" s="78" t="s">
        <v>101</v>
      </c>
      <c r="P23" s="70" t="s">
        <v>73</v>
      </c>
      <c r="Q23" s="79"/>
      <c r="R23" s="111" t="s">
        <v>90</v>
      </c>
      <c r="S23" s="81" t="s">
        <v>82</v>
      </c>
      <c r="T23" s="82" t="s">
        <v>78</v>
      </c>
      <c r="U23" s="107" t="s">
        <v>75</v>
      </c>
      <c r="V23" s="84" t="s">
        <v>74</v>
      </c>
      <c r="W23" s="78" t="s">
        <v>88</v>
      </c>
      <c r="X23" s="85" t="s">
        <v>77</v>
      </c>
      <c r="Y23" s="70" t="s">
        <v>78</v>
      </c>
      <c r="Z23" s="86" t="s">
        <v>78</v>
      </c>
      <c r="AA23" s="87">
        <f>AA24+AA25+AA26</f>
        <v>0.31809999999999999</v>
      </c>
      <c r="AB23" s="88"/>
      <c r="AC23" s="89"/>
      <c r="AD23" s="89"/>
      <c r="AE23" s="89"/>
      <c r="AF23" s="89"/>
      <c r="AG23" s="90"/>
      <c r="AH23" s="90"/>
      <c r="AI23" s="91"/>
      <c r="AJ23" s="92">
        <v>1</v>
      </c>
    </row>
    <row r="24" spans="1:36" ht="39.950000000000003" customHeight="1">
      <c r="A24" s="105">
        <v>18</v>
      </c>
      <c r="B24" s="70"/>
      <c r="C24" s="71"/>
      <c r="D24" s="71"/>
      <c r="E24" s="72"/>
      <c r="F24" s="72"/>
      <c r="G24" s="71"/>
      <c r="H24" s="71">
        <v>6</v>
      </c>
      <c r="I24" s="71"/>
      <c r="J24" s="73"/>
      <c r="K24" s="74"/>
      <c r="L24" s="75" t="s">
        <v>112</v>
      </c>
      <c r="M24" s="76" t="s">
        <v>113</v>
      </c>
      <c r="N24" s="77" t="s">
        <v>114</v>
      </c>
      <c r="O24" s="78" t="s">
        <v>101</v>
      </c>
      <c r="P24" s="70" t="s">
        <v>73</v>
      </c>
      <c r="Q24" s="79"/>
      <c r="R24" s="111" t="s">
        <v>90</v>
      </c>
      <c r="S24" s="81" t="s">
        <v>82</v>
      </c>
      <c r="T24" s="82" t="s">
        <v>78</v>
      </c>
      <c r="U24" s="107" t="s">
        <v>75</v>
      </c>
      <c r="V24" s="84" t="s">
        <v>74</v>
      </c>
      <c r="W24" s="70" t="s">
        <v>115</v>
      </c>
      <c r="X24" s="85" t="s">
        <v>116</v>
      </c>
      <c r="Y24" s="82" t="s">
        <v>117</v>
      </c>
      <c r="Z24" s="86" t="s">
        <v>118</v>
      </c>
      <c r="AA24" s="87">
        <v>0.2944</v>
      </c>
      <c r="AB24" s="88"/>
      <c r="AC24" s="89"/>
      <c r="AD24" s="89"/>
      <c r="AE24" s="89"/>
      <c r="AF24" s="89"/>
      <c r="AG24" s="90"/>
      <c r="AH24" s="90"/>
      <c r="AI24" s="91"/>
      <c r="AJ24" s="92">
        <v>1</v>
      </c>
    </row>
    <row r="25" spans="1:36" ht="39.950000000000003" customHeight="1">
      <c r="A25" s="105">
        <v>19</v>
      </c>
      <c r="B25" s="70"/>
      <c r="C25" s="71"/>
      <c r="D25" s="71"/>
      <c r="E25" s="72"/>
      <c r="F25" s="72"/>
      <c r="G25" s="71"/>
      <c r="H25" s="71">
        <v>6</v>
      </c>
      <c r="I25" s="71"/>
      <c r="J25" s="73"/>
      <c r="K25" s="74"/>
      <c r="L25" s="75" t="s">
        <v>119</v>
      </c>
      <c r="M25" s="76" t="s">
        <v>120</v>
      </c>
      <c r="N25" s="77" t="s">
        <v>114</v>
      </c>
      <c r="O25" s="78" t="s">
        <v>101</v>
      </c>
      <c r="P25" s="70" t="s">
        <v>73</v>
      </c>
      <c r="Q25" s="79"/>
      <c r="R25" s="111" t="s">
        <v>90</v>
      </c>
      <c r="S25" s="81" t="s">
        <v>82</v>
      </c>
      <c r="T25" s="82" t="s">
        <v>78</v>
      </c>
      <c r="U25" s="107" t="s">
        <v>75</v>
      </c>
      <c r="V25" s="84" t="s">
        <v>74</v>
      </c>
      <c r="W25" s="70" t="s">
        <v>115</v>
      </c>
      <c r="X25" s="85" t="s">
        <v>121</v>
      </c>
      <c r="Y25" s="82" t="s">
        <v>117</v>
      </c>
      <c r="Z25" s="86" t="s">
        <v>122</v>
      </c>
      <c r="AA25" s="87">
        <v>1.5699999999999999E-2</v>
      </c>
      <c r="AB25" s="88"/>
      <c r="AC25" s="89"/>
      <c r="AD25" s="89"/>
      <c r="AE25" s="89"/>
      <c r="AF25" s="89"/>
      <c r="AG25" s="90"/>
      <c r="AH25" s="90"/>
      <c r="AI25" s="91"/>
      <c r="AJ25" s="92">
        <v>1</v>
      </c>
    </row>
    <row r="26" spans="1:36" ht="39.950000000000003" customHeight="1">
      <c r="A26" s="105">
        <v>20</v>
      </c>
      <c r="B26" s="70"/>
      <c r="C26" s="71"/>
      <c r="D26" s="71"/>
      <c r="E26" s="72"/>
      <c r="F26" s="72"/>
      <c r="G26" s="71"/>
      <c r="H26" s="71">
        <v>6</v>
      </c>
      <c r="I26" s="71"/>
      <c r="J26" s="73"/>
      <c r="K26" s="74"/>
      <c r="L26" s="75" t="s">
        <v>123</v>
      </c>
      <c r="M26" s="76" t="s">
        <v>124</v>
      </c>
      <c r="N26" s="120" t="s">
        <v>87</v>
      </c>
      <c r="O26" s="78" t="s">
        <v>101</v>
      </c>
      <c r="P26" s="70" t="s">
        <v>73</v>
      </c>
      <c r="Q26" s="79"/>
      <c r="R26" s="111" t="s">
        <v>42</v>
      </c>
      <c r="S26" s="81" t="s">
        <v>82</v>
      </c>
      <c r="T26" s="82" t="s">
        <v>78</v>
      </c>
      <c r="U26" s="107" t="s">
        <v>75</v>
      </c>
      <c r="V26" s="84" t="s">
        <v>74</v>
      </c>
      <c r="W26" s="70" t="s">
        <v>115</v>
      </c>
      <c r="X26" s="85" t="s">
        <v>121</v>
      </c>
      <c r="Y26" s="82" t="s">
        <v>117</v>
      </c>
      <c r="Z26" s="86" t="s">
        <v>125</v>
      </c>
      <c r="AA26" s="87">
        <v>8.0000000000000002E-3</v>
      </c>
      <c r="AB26" s="88"/>
      <c r="AC26" s="89"/>
      <c r="AD26" s="89"/>
      <c r="AE26" s="89"/>
      <c r="AF26" s="89"/>
      <c r="AG26" s="90"/>
      <c r="AH26" s="90"/>
      <c r="AI26" s="91"/>
      <c r="AJ26" s="92">
        <v>1</v>
      </c>
    </row>
    <row r="27" spans="1:36" ht="39.950000000000003" customHeight="1">
      <c r="A27" s="105">
        <v>21</v>
      </c>
      <c r="B27" s="70"/>
      <c r="C27" s="71"/>
      <c r="D27" s="71"/>
      <c r="E27" s="72"/>
      <c r="F27" s="72"/>
      <c r="G27" s="71">
        <v>5</v>
      </c>
      <c r="H27" s="71"/>
      <c r="I27" s="71"/>
      <c r="J27" s="73"/>
      <c r="K27" s="74"/>
      <c r="L27" s="75" t="s">
        <v>126</v>
      </c>
      <c r="M27" s="76" t="s">
        <v>127</v>
      </c>
      <c r="N27" s="77" t="s">
        <v>114</v>
      </c>
      <c r="O27" s="78" t="s">
        <v>101</v>
      </c>
      <c r="P27" s="70" t="s">
        <v>73</v>
      </c>
      <c r="Q27" s="79"/>
      <c r="R27" s="80" t="s">
        <v>90</v>
      </c>
      <c r="S27" s="81" t="s">
        <v>82</v>
      </c>
      <c r="T27" s="82" t="s">
        <v>78</v>
      </c>
      <c r="U27" s="107" t="s">
        <v>75</v>
      </c>
      <c r="V27" s="84" t="s">
        <v>74</v>
      </c>
      <c r="W27" s="78" t="s">
        <v>88</v>
      </c>
      <c r="X27" s="85" t="s">
        <v>77</v>
      </c>
      <c r="Y27" s="70" t="s">
        <v>78</v>
      </c>
      <c r="Z27" s="86" t="s">
        <v>78</v>
      </c>
      <c r="AA27" s="87">
        <f>AA28+AA29+AA30+AA31</f>
        <v>0.99900000000000011</v>
      </c>
      <c r="AB27" s="88"/>
      <c r="AC27" s="89"/>
      <c r="AD27" s="89"/>
      <c r="AE27" s="89"/>
      <c r="AF27" s="89"/>
      <c r="AG27" s="90"/>
      <c r="AH27" s="90"/>
      <c r="AI27" s="91"/>
      <c r="AJ27" s="92">
        <v>1</v>
      </c>
    </row>
    <row r="28" spans="1:36" ht="39.950000000000003" customHeight="1">
      <c r="A28" s="105">
        <v>22</v>
      </c>
      <c r="B28" s="70"/>
      <c r="C28" s="71"/>
      <c r="D28" s="71"/>
      <c r="E28" s="72"/>
      <c r="F28" s="72"/>
      <c r="G28" s="71"/>
      <c r="H28" s="71">
        <v>6</v>
      </c>
      <c r="I28" s="71"/>
      <c r="J28" s="73"/>
      <c r="K28" s="74"/>
      <c r="L28" s="75" t="s">
        <v>128</v>
      </c>
      <c r="M28" s="76" t="s">
        <v>129</v>
      </c>
      <c r="N28" s="77" t="s">
        <v>114</v>
      </c>
      <c r="O28" s="78" t="s">
        <v>101</v>
      </c>
      <c r="P28" s="70" t="s">
        <v>73</v>
      </c>
      <c r="Q28" s="79"/>
      <c r="R28" s="111" t="s">
        <v>90</v>
      </c>
      <c r="S28" s="81" t="s">
        <v>82</v>
      </c>
      <c r="T28" s="82" t="s">
        <v>78</v>
      </c>
      <c r="U28" s="107" t="s">
        <v>75</v>
      </c>
      <c r="V28" s="84" t="s">
        <v>74</v>
      </c>
      <c r="W28" s="70" t="s">
        <v>115</v>
      </c>
      <c r="X28" s="85" t="s">
        <v>130</v>
      </c>
      <c r="Y28" s="82" t="s">
        <v>117</v>
      </c>
      <c r="Z28" s="86" t="s">
        <v>131</v>
      </c>
      <c r="AA28" s="87">
        <v>0.84650000000000003</v>
      </c>
      <c r="AB28" s="88"/>
      <c r="AC28" s="89"/>
      <c r="AD28" s="89"/>
      <c r="AE28" s="89"/>
      <c r="AF28" s="89"/>
      <c r="AG28" s="90"/>
      <c r="AH28" s="90"/>
      <c r="AI28" s="91"/>
      <c r="AJ28" s="92">
        <v>1</v>
      </c>
    </row>
    <row r="29" spans="1:36" ht="39.950000000000003" customHeight="1">
      <c r="A29" s="105">
        <v>23</v>
      </c>
      <c r="B29" s="70"/>
      <c r="C29" s="71"/>
      <c r="D29" s="71"/>
      <c r="E29" s="72"/>
      <c r="F29" s="72"/>
      <c r="G29" s="71"/>
      <c r="H29" s="71">
        <v>6</v>
      </c>
      <c r="I29" s="71"/>
      <c r="J29" s="73"/>
      <c r="K29" s="74"/>
      <c r="L29" s="76" t="s">
        <v>132</v>
      </c>
      <c r="M29" s="76" t="s">
        <v>133</v>
      </c>
      <c r="N29" s="77" t="s">
        <v>114</v>
      </c>
      <c r="O29" s="78" t="s">
        <v>101</v>
      </c>
      <c r="P29" s="70" t="s">
        <v>73</v>
      </c>
      <c r="Q29" s="79"/>
      <c r="R29" s="111" t="s">
        <v>90</v>
      </c>
      <c r="S29" s="81" t="s">
        <v>82</v>
      </c>
      <c r="T29" s="82" t="s">
        <v>78</v>
      </c>
      <c r="U29" s="107" t="s">
        <v>75</v>
      </c>
      <c r="V29" s="84" t="s">
        <v>74</v>
      </c>
      <c r="W29" s="70" t="s">
        <v>115</v>
      </c>
      <c r="X29" s="85" t="s">
        <v>134</v>
      </c>
      <c r="Y29" s="82" t="s">
        <v>117</v>
      </c>
      <c r="Z29" s="86" t="s">
        <v>135</v>
      </c>
      <c r="AA29" s="87">
        <v>3.5900000000000001E-2</v>
      </c>
      <c r="AB29" s="88"/>
      <c r="AC29" s="89"/>
      <c r="AD29" s="89"/>
      <c r="AE29" s="89"/>
      <c r="AF29" s="89"/>
      <c r="AG29" s="90"/>
      <c r="AH29" s="90"/>
      <c r="AI29" s="91"/>
      <c r="AJ29" s="92">
        <v>1</v>
      </c>
    </row>
    <row r="30" spans="1:36" ht="39.950000000000003" customHeight="1">
      <c r="A30" s="105">
        <v>24</v>
      </c>
      <c r="B30" s="70"/>
      <c r="C30" s="71"/>
      <c r="D30" s="71"/>
      <c r="E30" s="72"/>
      <c r="F30" s="72"/>
      <c r="G30" s="71"/>
      <c r="H30" s="71">
        <v>6</v>
      </c>
      <c r="I30" s="71"/>
      <c r="J30" s="73"/>
      <c r="K30" s="74"/>
      <c r="L30" s="76" t="s">
        <v>136</v>
      </c>
      <c r="M30" s="76" t="s">
        <v>137</v>
      </c>
      <c r="N30" s="77" t="s">
        <v>114</v>
      </c>
      <c r="O30" s="78" t="s">
        <v>101</v>
      </c>
      <c r="P30" s="70" t="s">
        <v>73</v>
      </c>
      <c r="Q30" s="79"/>
      <c r="R30" s="111" t="s">
        <v>42</v>
      </c>
      <c r="S30" s="81" t="s">
        <v>82</v>
      </c>
      <c r="T30" s="82" t="s">
        <v>78</v>
      </c>
      <c r="U30" s="107" t="s">
        <v>75</v>
      </c>
      <c r="V30" s="84" t="s">
        <v>74</v>
      </c>
      <c r="W30" s="70" t="s">
        <v>115</v>
      </c>
      <c r="X30" s="85" t="s">
        <v>116</v>
      </c>
      <c r="Y30" s="82" t="s">
        <v>117</v>
      </c>
      <c r="Z30" s="86" t="s">
        <v>138</v>
      </c>
      <c r="AA30" s="87">
        <v>7.6499999999999999E-2</v>
      </c>
      <c r="AB30" s="88"/>
      <c r="AC30" s="89"/>
      <c r="AD30" s="89"/>
      <c r="AE30" s="89"/>
      <c r="AF30" s="89"/>
      <c r="AG30" s="90"/>
      <c r="AH30" s="90"/>
      <c r="AI30" s="91"/>
      <c r="AJ30" s="92">
        <v>1</v>
      </c>
    </row>
    <row r="31" spans="1:36" ht="39.950000000000003" customHeight="1">
      <c r="A31" s="105">
        <v>25</v>
      </c>
      <c r="B31" s="70"/>
      <c r="C31" s="71"/>
      <c r="D31" s="71"/>
      <c r="E31" s="72"/>
      <c r="F31" s="72"/>
      <c r="G31" s="71"/>
      <c r="H31" s="71">
        <v>6</v>
      </c>
      <c r="I31" s="71"/>
      <c r="J31" s="73"/>
      <c r="K31" s="74"/>
      <c r="L31" s="76" t="s">
        <v>139</v>
      </c>
      <c r="M31" s="76" t="s">
        <v>140</v>
      </c>
      <c r="N31" s="77" t="s">
        <v>114</v>
      </c>
      <c r="O31" s="78" t="s">
        <v>101</v>
      </c>
      <c r="P31" s="70" t="s">
        <v>73</v>
      </c>
      <c r="Q31" s="79"/>
      <c r="R31" s="111" t="s">
        <v>42</v>
      </c>
      <c r="S31" s="81" t="s">
        <v>82</v>
      </c>
      <c r="T31" s="82" t="s">
        <v>78</v>
      </c>
      <c r="U31" s="107" t="s">
        <v>75</v>
      </c>
      <c r="V31" s="84" t="s">
        <v>74</v>
      </c>
      <c r="W31" s="70" t="s">
        <v>115</v>
      </c>
      <c r="X31" s="85" t="s">
        <v>116</v>
      </c>
      <c r="Y31" s="82" t="s">
        <v>117</v>
      </c>
      <c r="Z31" s="86" t="s">
        <v>141</v>
      </c>
      <c r="AA31" s="87">
        <v>4.0099999999999997E-2</v>
      </c>
      <c r="AB31" s="88"/>
      <c r="AC31" s="89"/>
      <c r="AD31" s="89"/>
      <c r="AE31" s="89"/>
      <c r="AF31" s="89"/>
      <c r="AG31" s="90"/>
      <c r="AH31" s="90"/>
      <c r="AI31" s="91"/>
      <c r="AJ31" s="92">
        <v>1</v>
      </c>
    </row>
    <row r="32" spans="1:36" ht="39.950000000000003" customHeight="1">
      <c r="A32" s="105">
        <v>26</v>
      </c>
      <c r="B32" s="70"/>
      <c r="C32" s="71"/>
      <c r="D32" s="71"/>
      <c r="E32" s="72"/>
      <c r="F32" s="72"/>
      <c r="G32" s="71">
        <v>5</v>
      </c>
      <c r="H32" s="71"/>
      <c r="I32" s="71"/>
      <c r="J32" s="73"/>
      <c r="K32" s="74"/>
      <c r="L32" s="75" t="s">
        <v>427</v>
      </c>
      <c r="M32" s="76" t="s">
        <v>142</v>
      </c>
      <c r="N32" s="77" t="s">
        <v>114</v>
      </c>
      <c r="O32" s="78" t="s">
        <v>101</v>
      </c>
      <c r="P32" s="70" t="s">
        <v>73</v>
      </c>
      <c r="Q32" s="79"/>
      <c r="R32" s="80" t="s">
        <v>90</v>
      </c>
      <c r="S32" s="81" t="s">
        <v>82</v>
      </c>
      <c r="T32" s="82" t="s">
        <v>78</v>
      </c>
      <c r="U32" s="107" t="s">
        <v>75</v>
      </c>
      <c r="V32" s="84" t="s">
        <v>74</v>
      </c>
      <c r="W32" s="78" t="s">
        <v>88</v>
      </c>
      <c r="X32" s="85" t="s">
        <v>77</v>
      </c>
      <c r="Y32" s="70" t="s">
        <v>78</v>
      </c>
      <c r="Z32" s="86" t="s">
        <v>78</v>
      </c>
      <c r="AA32" s="87">
        <v>0.22989999999999999</v>
      </c>
      <c r="AB32" s="88"/>
      <c r="AC32" s="89"/>
      <c r="AD32" s="89"/>
      <c r="AE32" s="89"/>
      <c r="AF32" s="89"/>
      <c r="AG32" s="90"/>
      <c r="AH32" s="90"/>
      <c r="AI32" s="91"/>
      <c r="AJ32" s="92">
        <v>1</v>
      </c>
    </row>
    <row r="33" spans="1:37" ht="39.950000000000003" customHeight="1">
      <c r="A33" s="105">
        <v>27</v>
      </c>
      <c r="B33" s="70"/>
      <c r="C33" s="71"/>
      <c r="D33" s="71"/>
      <c r="E33" s="72"/>
      <c r="F33" s="72">
        <v>4</v>
      </c>
      <c r="G33" s="71"/>
      <c r="H33" s="71"/>
      <c r="I33" s="71"/>
      <c r="J33" s="73"/>
      <c r="K33" s="74"/>
      <c r="L33" s="75" t="s">
        <v>143</v>
      </c>
      <c r="M33" s="76" t="s">
        <v>144</v>
      </c>
      <c r="N33" s="120" t="s">
        <v>87</v>
      </c>
      <c r="O33" s="78" t="s">
        <v>90</v>
      </c>
      <c r="P33" s="70" t="s">
        <v>73</v>
      </c>
      <c r="Q33" s="79"/>
      <c r="R33" s="111" t="s">
        <v>42</v>
      </c>
      <c r="S33" s="81" t="s">
        <v>82</v>
      </c>
      <c r="T33" s="82" t="s">
        <v>78</v>
      </c>
      <c r="U33" s="107" t="s">
        <v>75</v>
      </c>
      <c r="V33" s="84" t="s">
        <v>74</v>
      </c>
      <c r="W33" s="78" t="s">
        <v>88</v>
      </c>
      <c r="X33" s="85" t="s">
        <v>77</v>
      </c>
      <c r="Y33" s="70" t="s">
        <v>78</v>
      </c>
      <c r="Z33" s="86" t="s">
        <v>78</v>
      </c>
      <c r="AA33" s="87">
        <f>AA34+AA37+AA38+AA42+AA43</f>
        <v>2.3697000000000004</v>
      </c>
      <c r="AB33" s="88"/>
      <c r="AC33" s="89"/>
      <c r="AD33" s="89"/>
      <c r="AE33" s="89"/>
      <c r="AF33" s="89"/>
      <c r="AG33" s="90"/>
      <c r="AH33" s="90"/>
      <c r="AI33" s="91"/>
      <c r="AJ33" s="92">
        <v>1</v>
      </c>
    </row>
    <row r="34" spans="1:37" ht="39.950000000000003" customHeight="1">
      <c r="A34" s="105">
        <v>28</v>
      </c>
      <c r="B34" s="70"/>
      <c r="C34" s="71"/>
      <c r="D34" s="71"/>
      <c r="E34" s="72"/>
      <c r="F34" s="72"/>
      <c r="G34" s="71">
        <v>5</v>
      </c>
      <c r="H34" s="71"/>
      <c r="I34" s="71"/>
      <c r="J34" s="73"/>
      <c r="K34" s="74"/>
      <c r="L34" s="75" t="s">
        <v>145</v>
      </c>
      <c r="M34" s="76" t="s">
        <v>146</v>
      </c>
      <c r="N34" s="120" t="s">
        <v>87</v>
      </c>
      <c r="O34" s="78" t="s">
        <v>101</v>
      </c>
      <c r="P34" s="70" t="s">
        <v>73</v>
      </c>
      <c r="Q34" s="79"/>
      <c r="R34" s="111" t="s">
        <v>42</v>
      </c>
      <c r="S34" s="81" t="s">
        <v>82</v>
      </c>
      <c r="T34" s="82" t="s">
        <v>78</v>
      </c>
      <c r="U34" s="107" t="s">
        <v>75</v>
      </c>
      <c r="V34" s="84" t="s">
        <v>74</v>
      </c>
      <c r="W34" s="78" t="s">
        <v>88</v>
      </c>
      <c r="X34" s="85" t="s">
        <v>77</v>
      </c>
      <c r="Y34" s="70" t="s">
        <v>78</v>
      </c>
      <c r="Z34" s="86" t="s">
        <v>78</v>
      </c>
      <c r="AA34" s="87">
        <f>AA35+AA36</f>
        <v>1.6812</v>
      </c>
      <c r="AB34" s="88"/>
      <c r="AC34" s="89"/>
      <c r="AD34" s="89"/>
      <c r="AE34" s="89"/>
      <c r="AF34" s="89"/>
      <c r="AG34" s="90"/>
      <c r="AH34" s="90"/>
      <c r="AI34" s="91"/>
      <c r="AJ34" s="92">
        <v>1</v>
      </c>
    </row>
    <row r="35" spans="1:37" ht="39.950000000000003" customHeight="1">
      <c r="A35" s="105">
        <v>29</v>
      </c>
      <c r="B35" s="70"/>
      <c r="C35" s="71"/>
      <c r="D35" s="71"/>
      <c r="E35" s="72"/>
      <c r="F35" s="72"/>
      <c r="G35" s="71"/>
      <c r="H35" s="71">
        <v>6</v>
      </c>
      <c r="I35" s="71"/>
      <c r="J35" s="73"/>
      <c r="K35" s="74"/>
      <c r="L35" s="75" t="s">
        <v>147</v>
      </c>
      <c r="M35" s="76" t="s">
        <v>148</v>
      </c>
      <c r="N35" s="120" t="s">
        <v>87</v>
      </c>
      <c r="O35" s="78" t="s">
        <v>101</v>
      </c>
      <c r="P35" s="70" t="s">
        <v>73</v>
      </c>
      <c r="Q35" s="79"/>
      <c r="R35" s="111" t="s">
        <v>42</v>
      </c>
      <c r="S35" s="81" t="s">
        <v>82</v>
      </c>
      <c r="T35" s="82" t="s">
        <v>78</v>
      </c>
      <c r="U35" s="107" t="s">
        <v>75</v>
      </c>
      <c r="V35" s="84" t="s">
        <v>74</v>
      </c>
      <c r="W35" s="70" t="s">
        <v>149</v>
      </c>
      <c r="X35" s="85" t="s">
        <v>150</v>
      </c>
      <c r="Y35" s="82" t="s">
        <v>151</v>
      </c>
      <c r="Z35" s="86" t="s">
        <v>152</v>
      </c>
      <c r="AA35" s="87">
        <v>1.5622</v>
      </c>
      <c r="AB35" s="88"/>
      <c r="AC35" s="89"/>
      <c r="AD35" s="89"/>
      <c r="AE35" s="89"/>
      <c r="AF35" s="89"/>
      <c r="AG35" s="90"/>
      <c r="AH35" s="90"/>
      <c r="AI35" s="91"/>
      <c r="AJ35" s="92">
        <v>1</v>
      </c>
    </row>
    <row r="36" spans="1:37" ht="39.950000000000003" customHeight="1">
      <c r="A36" s="105">
        <v>30</v>
      </c>
      <c r="B36" s="70"/>
      <c r="C36" s="71"/>
      <c r="D36" s="71"/>
      <c r="E36" s="72"/>
      <c r="F36" s="72"/>
      <c r="G36" s="71"/>
      <c r="H36" s="71">
        <v>6</v>
      </c>
      <c r="I36" s="71"/>
      <c r="J36" s="73"/>
      <c r="K36" s="74"/>
      <c r="L36" s="75" t="s">
        <v>153</v>
      </c>
      <c r="M36" s="76" t="s">
        <v>154</v>
      </c>
      <c r="N36" s="77" t="s">
        <v>114</v>
      </c>
      <c r="O36" s="78" t="s">
        <v>101</v>
      </c>
      <c r="P36" s="70" t="s">
        <v>73</v>
      </c>
      <c r="Q36" s="79"/>
      <c r="R36" s="111" t="s">
        <v>42</v>
      </c>
      <c r="S36" s="81" t="s">
        <v>82</v>
      </c>
      <c r="T36" s="82" t="s">
        <v>78</v>
      </c>
      <c r="U36" s="107" t="s">
        <v>75</v>
      </c>
      <c r="V36" s="84" t="s">
        <v>74</v>
      </c>
      <c r="W36" s="70" t="s">
        <v>149</v>
      </c>
      <c r="X36" s="85" t="s">
        <v>155</v>
      </c>
      <c r="Y36" s="82" t="s">
        <v>151</v>
      </c>
      <c r="Z36" s="86" t="s">
        <v>156</v>
      </c>
      <c r="AA36" s="87">
        <v>0.11899999999999999</v>
      </c>
      <c r="AB36" s="88"/>
      <c r="AC36" s="89"/>
      <c r="AD36" s="89"/>
      <c r="AE36" s="89"/>
      <c r="AF36" s="89"/>
      <c r="AG36" s="90"/>
      <c r="AH36" s="90"/>
      <c r="AI36" s="91"/>
      <c r="AJ36" s="92">
        <v>1</v>
      </c>
    </row>
    <row r="37" spans="1:37" s="175" customFormat="1" ht="39.950000000000003" customHeight="1">
      <c r="A37" s="105">
        <v>31</v>
      </c>
      <c r="B37" s="70"/>
      <c r="C37" s="71"/>
      <c r="D37" s="71"/>
      <c r="E37" s="129"/>
      <c r="F37" s="72"/>
      <c r="G37" s="71">
        <v>5</v>
      </c>
      <c r="H37" s="71"/>
      <c r="I37" s="71"/>
      <c r="J37" s="73"/>
      <c r="K37" s="74"/>
      <c r="L37" s="130" t="s">
        <v>157</v>
      </c>
      <c r="M37" s="131" t="s">
        <v>158</v>
      </c>
      <c r="N37" s="132" t="s">
        <v>159</v>
      </c>
      <c r="O37" s="133" t="s">
        <v>101</v>
      </c>
      <c r="P37" s="134" t="s">
        <v>73</v>
      </c>
      <c r="Q37" s="135"/>
      <c r="R37" s="111" t="s">
        <v>42</v>
      </c>
      <c r="S37" s="81" t="s">
        <v>82</v>
      </c>
      <c r="T37" s="82" t="s">
        <v>78</v>
      </c>
      <c r="U37" s="136" t="s">
        <v>75</v>
      </c>
      <c r="V37" s="84" t="s">
        <v>74</v>
      </c>
      <c r="W37" s="134" t="s">
        <v>160</v>
      </c>
      <c r="X37" s="115" t="s">
        <v>161</v>
      </c>
      <c r="Y37" s="137" t="s">
        <v>93</v>
      </c>
      <c r="Z37" s="138" t="s">
        <v>162</v>
      </c>
      <c r="AA37" s="139">
        <v>1.8100000000000002E-2</v>
      </c>
      <c r="AB37" s="88"/>
      <c r="AC37" s="88"/>
      <c r="AD37" s="88"/>
      <c r="AE37" s="88"/>
      <c r="AF37" s="88"/>
      <c r="AG37" s="140"/>
      <c r="AH37" s="140"/>
      <c r="AI37" s="91"/>
      <c r="AJ37" s="141">
        <v>1</v>
      </c>
      <c r="AK37" s="95"/>
    </row>
    <row r="38" spans="1:37" ht="39.950000000000003" customHeight="1">
      <c r="A38" s="105">
        <v>32</v>
      </c>
      <c r="B38" s="70"/>
      <c r="C38" s="71"/>
      <c r="D38" s="71"/>
      <c r="E38" s="72"/>
      <c r="F38" s="72"/>
      <c r="G38" s="71">
        <v>5</v>
      </c>
      <c r="H38" s="71"/>
      <c r="I38" s="71"/>
      <c r="J38" s="73"/>
      <c r="K38" s="74"/>
      <c r="L38" s="75" t="s">
        <v>163</v>
      </c>
      <c r="M38" s="76" t="s">
        <v>164</v>
      </c>
      <c r="N38" s="120" t="s">
        <v>114</v>
      </c>
      <c r="O38" s="78" t="s">
        <v>90</v>
      </c>
      <c r="P38" s="70" t="s">
        <v>73</v>
      </c>
      <c r="Q38" s="79"/>
      <c r="R38" s="111" t="s">
        <v>42</v>
      </c>
      <c r="S38" s="81" t="s">
        <v>82</v>
      </c>
      <c r="T38" s="82" t="s">
        <v>78</v>
      </c>
      <c r="U38" s="107" t="s">
        <v>75</v>
      </c>
      <c r="V38" s="84" t="s">
        <v>74</v>
      </c>
      <c r="W38" s="78" t="s">
        <v>88</v>
      </c>
      <c r="X38" s="85" t="s">
        <v>77</v>
      </c>
      <c r="Y38" s="82" t="s">
        <v>78</v>
      </c>
      <c r="Z38" s="86" t="s">
        <v>78</v>
      </c>
      <c r="AA38" s="87">
        <f>AA39+AA40+AA41</f>
        <v>0.65659999999999996</v>
      </c>
      <c r="AB38" s="88"/>
      <c r="AC38" s="89"/>
      <c r="AD38" s="89"/>
      <c r="AE38" s="89"/>
      <c r="AF38" s="89"/>
      <c r="AG38" s="90"/>
      <c r="AH38" s="90"/>
      <c r="AI38" s="91"/>
      <c r="AJ38" s="92">
        <v>1</v>
      </c>
    </row>
    <row r="39" spans="1:37" ht="39.950000000000003" customHeight="1">
      <c r="A39" s="105">
        <v>33</v>
      </c>
      <c r="B39" s="70"/>
      <c r="C39" s="71"/>
      <c r="D39" s="71"/>
      <c r="E39" s="129"/>
      <c r="F39" s="72"/>
      <c r="G39" s="71"/>
      <c r="H39" s="71">
        <v>6</v>
      </c>
      <c r="I39" s="71"/>
      <c r="J39" s="73"/>
      <c r="K39" s="74"/>
      <c r="L39" s="81" t="s">
        <v>165</v>
      </c>
      <c r="M39" s="76" t="s">
        <v>166</v>
      </c>
      <c r="N39" s="77" t="s">
        <v>167</v>
      </c>
      <c r="O39" s="78" t="s">
        <v>101</v>
      </c>
      <c r="P39" s="70" t="s">
        <v>73</v>
      </c>
      <c r="Q39" s="79"/>
      <c r="R39" s="111" t="s">
        <v>42</v>
      </c>
      <c r="S39" s="81" t="s">
        <v>82</v>
      </c>
      <c r="T39" s="82" t="s">
        <v>78</v>
      </c>
      <c r="U39" s="136" t="s">
        <v>75</v>
      </c>
      <c r="V39" s="84" t="s">
        <v>74</v>
      </c>
      <c r="W39" s="70" t="s">
        <v>115</v>
      </c>
      <c r="X39" s="85" t="s">
        <v>168</v>
      </c>
      <c r="Y39" s="82" t="s">
        <v>78</v>
      </c>
      <c r="Z39" s="86" t="s">
        <v>169</v>
      </c>
      <c r="AA39" s="87">
        <v>2.0000000000000001E-4</v>
      </c>
      <c r="AB39" s="89" t="s">
        <v>78</v>
      </c>
      <c r="AC39" s="89"/>
      <c r="AD39" s="89"/>
      <c r="AE39" s="89"/>
      <c r="AF39" s="89"/>
      <c r="AG39" s="90"/>
      <c r="AH39" s="90"/>
      <c r="AI39" s="144"/>
      <c r="AJ39" s="76">
        <v>1</v>
      </c>
    </row>
    <row r="40" spans="1:37" ht="39.950000000000003" customHeight="1">
      <c r="A40" s="105">
        <v>34</v>
      </c>
      <c r="B40" s="70"/>
      <c r="C40" s="71"/>
      <c r="D40" s="71"/>
      <c r="E40" s="72"/>
      <c r="F40" s="72"/>
      <c r="G40" s="71"/>
      <c r="H40" s="71">
        <v>6</v>
      </c>
      <c r="I40" s="71"/>
      <c r="J40" s="73"/>
      <c r="K40" s="74"/>
      <c r="L40" s="75" t="s">
        <v>170</v>
      </c>
      <c r="M40" s="76" t="s">
        <v>171</v>
      </c>
      <c r="N40" s="77" t="s">
        <v>114</v>
      </c>
      <c r="O40" s="78" t="s">
        <v>101</v>
      </c>
      <c r="P40" s="70" t="s">
        <v>73</v>
      </c>
      <c r="Q40" s="79"/>
      <c r="R40" s="111" t="s">
        <v>42</v>
      </c>
      <c r="S40" s="81" t="s">
        <v>82</v>
      </c>
      <c r="T40" s="82" t="s">
        <v>78</v>
      </c>
      <c r="U40" s="107" t="s">
        <v>75</v>
      </c>
      <c r="V40" s="84" t="s">
        <v>74</v>
      </c>
      <c r="W40" s="70" t="s">
        <v>115</v>
      </c>
      <c r="X40" s="85" t="s">
        <v>116</v>
      </c>
      <c r="Y40" s="82" t="s">
        <v>117</v>
      </c>
      <c r="Z40" s="86" t="s">
        <v>172</v>
      </c>
      <c r="AA40" s="87">
        <v>0.64600000000000002</v>
      </c>
      <c r="AB40" s="88"/>
      <c r="AC40" s="89"/>
      <c r="AD40" s="89"/>
      <c r="AE40" s="89"/>
      <c r="AF40" s="89"/>
      <c r="AG40" s="90"/>
      <c r="AH40" s="90"/>
      <c r="AI40" s="91"/>
      <c r="AJ40" s="92">
        <v>1</v>
      </c>
    </row>
    <row r="41" spans="1:37" ht="39.950000000000003" customHeight="1">
      <c r="A41" s="105">
        <v>35</v>
      </c>
      <c r="B41" s="70"/>
      <c r="C41" s="71"/>
      <c r="D41" s="71"/>
      <c r="E41" s="72"/>
      <c r="F41" s="72"/>
      <c r="G41" s="71"/>
      <c r="H41" s="71">
        <v>6</v>
      </c>
      <c r="I41" s="71"/>
      <c r="J41" s="73"/>
      <c r="K41" s="74"/>
      <c r="L41" s="75" t="s">
        <v>173</v>
      </c>
      <c r="M41" s="76" t="s">
        <v>174</v>
      </c>
      <c r="N41" s="77" t="s">
        <v>114</v>
      </c>
      <c r="O41" s="78" t="s">
        <v>101</v>
      </c>
      <c r="P41" s="70" t="s">
        <v>73</v>
      </c>
      <c r="Q41" s="79"/>
      <c r="R41" s="111" t="s">
        <v>42</v>
      </c>
      <c r="S41" s="81" t="s">
        <v>82</v>
      </c>
      <c r="T41" s="82" t="s">
        <v>78</v>
      </c>
      <c r="U41" s="107" t="s">
        <v>75</v>
      </c>
      <c r="V41" s="84" t="s">
        <v>74</v>
      </c>
      <c r="W41" s="70" t="s">
        <v>175</v>
      </c>
      <c r="X41" s="82" t="s">
        <v>78</v>
      </c>
      <c r="Y41" s="82" t="s">
        <v>78</v>
      </c>
      <c r="Z41" s="86" t="s">
        <v>78</v>
      </c>
      <c r="AA41" s="87">
        <v>1.04E-2</v>
      </c>
      <c r="AB41" s="88"/>
      <c r="AC41" s="89"/>
      <c r="AD41" s="89"/>
      <c r="AE41" s="89"/>
      <c r="AF41" s="89"/>
      <c r="AG41" s="90"/>
      <c r="AH41" s="90"/>
      <c r="AI41" s="91"/>
      <c r="AJ41" s="92">
        <v>1</v>
      </c>
    </row>
    <row r="42" spans="1:37" s="174" customFormat="1" ht="39.950000000000003" customHeight="1">
      <c r="A42" s="105">
        <v>36</v>
      </c>
      <c r="B42" s="70"/>
      <c r="C42" s="71"/>
      <c r="D42" s="71"/>
      <c r="E42" s="129"/>
      <c r="F42" s="72"/>
      <c r="G42" s="71">
        <v>5</v>
      </c>
      <c r="H42" s="71"/>
      <c r="I42" s="71"/>
      <c r="J42" s="73"/>
      <c r="K42" s="74"/>
      <c r="L42" s="81" t="s">
        <v>176</v>
      </c>
      <c r="M42" s="76" t="s">
        <v>177</v>
      </c>
      <c r="N42" s="132" t="s">
        <v>159</v>
      </c>
      <c r="O42" s="78" t="s">
        <v>101</v>
      </c>
      <c r="P42" s="70" t="s">
        <v>73</v>
      </c>
      <c r="Q42" s="79"/>
      <c r="R42" s="111" t="s">
        <v>42</v>
      </c>
      <c r="S42" s="81" t="s">
        <v>82</v>
      </c>
      <c r="T42" s="82" t="s">
        <v>78</v>
      </c>
      <c r="U42" s="136" t="s">
        <v>75</v>
      </c>
      <c r="V42" s="84" t="s">
        <v>74</v>
      </c>
      <c r="W42" s="70" t="s">
        <v>175</v>
      </c>
      <c r="X42" s="82" t="s">
        <v>178</v>
      </c>
      <c r="Y42" s="82" t="s">
        <v>78</v>
      </c>
      <c r="Z42" s="87" t="s">
        <v>179</v>
      </c>
      <c r="AA42" s="145">
        <v>6.1999999999999998E-3</v>
      </c>
      <c r="AB42" s="89" t="s">
        <v>78</v>
      </c>
      <c r="AC42" s="89"/>
      <c r="AD42" s="89"/>
      <c r="AE42" s="89"/>
      <c r="AF42" s="89"/>
      <c r="AG42" s="90"/>
      <c r="AH42" s="90"/>
      <c r="AI42" s="144"/>
      <c r="AJ42" s="76">
        <v>1</v>
      </c>
    </row>
    <row r="43" spans="1:37" s="174" customFormat="1" ht="39.950000000000003" customHeight="1">
      <c r="A43" s="105">
        <v>37</v>
      </c>
      <c r="B43" s="70"/>
      <c r="C43" s="71"/>
      <c r="D43" s="71"/>
      <c r="E43" s="129"/>
      <c r="F43" s="72"/>
      <c r="G43" s="71">
        <v>5</v>
      </c>
      <c r="H43" s="71"/>
      <c r="I43" s="71"/>
      <c r="J43" s="73"/>
      <c r="K43" s="74"/>
      <c r="L43" s="81" t="s">
        <v>180</v>
      </c>
      <c r="M43" s="76" t="s">
        <v>181</v>
      </c>
      <c r="N43" s="132" t="s">
        <v>159</v>
      </c>
      <c r="O43" s="78" t="s">
        <v>101</v>
      </c>
      <c r="P43" s="70" t="s">
        <v>73</v>
      </c>
      <c r="Q43" s="79"/>
      <c r="R43" s="111" t="s">
        <v>42</v>
      </c>
      <c r="S43" s="81" t="s">
        <v>82</v>
      </c>
      <c r="T43" s="82" t="s">
        <v>78</v>
      </c>
      <c r="U43" s="136" t="s">
        <v>75</v>
      </c>
      <c r="V43" s="84" t="s">
        <v>74</v>
      </c>
      <c r="W43" s="70" t="s">
        <v>175</v>
      </c>
      <c r="X43" s="82" t="s">
        <v>182</v>
      </c>
      <c r="Y43" s="82" t="s">
        <v>78</v>
      </c>
      <c r="Z43" s="87" t="s">
        <v>183</v>
      </c>
      <c r="AA43" s="145">
        <v>7.6E-3</v>
      </c>
      <c r="AB43" s="89" t="s">
        <v>78</v>
      </c>
      <c r="AC43" s="89"/>
      <c r="AD43" s="89"/>
      <c r="AE43" s="89"/>
      <c r="AF43" s="89"/>
      <c r="AG43" s="90"/>
      <c r="AH43" s="90"/>
      <c r="AI43" s="144"/>
      <c r="AJ43" s="76">
        <v>1</v>
      </c>
    </row>
    <row r="44" spans="1:37" ht="39.950000000000003" customHeight="1">
      <c r="A44" s="105">
        <v>38</v>
      </c>
      <c r="B44" s="70"/>
      <c r="C44" s="71"/>
      <c r="D44" s="71"/>
      <c r="E44" s="72"/>
      <c r="F44" s="72">
        <v>4</v>
      </c>
      <c r="G44" s="71"/>
      <c r="H44" s="71"/>
      <c r="I44" s="71"/>
      <c r="J44" s="73"/>
      <c r="K44" s="74"/>
      <c r="L44" s="75" t="s">
        <v>184</v>
      </c>
      <c r="M44" s="76" t="s">
        <v>185</v>
      </c>
      <c r="N44" s="120" t="s">
        <v>114</v>
      </c>
      <c r="O44" s="78" t="s">
        <v>101</v>
      </c>
      <c r="P44" s="70" t="s">
        <v>73</v>
      </c>
      <c r="Q44" s="79"/>
      <c r="R44" s="111" t="s">
        <v>42</v>
      </c>
      <c r="S44" s="81" t="s">
        <v>82</v>
      </c>
      <c r="T44" s="82" t="s">
        <v>78</v>
      </c>
      <c r="U44" s="107" t="s">
        <v>75</v>
      </c>
      <c r="V44" s="84" t="s">
        <v>74</v>
      </c>
      <c r="W44" s="70" t="s">
        <v>149</v>
      </c>
      <c r="X44" s="85" t="s">
        <v>186</v>
      </c>
      <c r="Y44" s="82" t="s">
        <v>187</v>
      </c>
      <c r="Z44" s="86" t="s">
        <v>188</v>
      </c>
      <c r="AA44" s="87">
        <v>0.3634</v>
      </c>
      <c r="AB44" s="88"/>
      <c r="AC44" s="89"/>
      <c r="AD44" s="89"/>
      <c r="AE44" s="89"/>
      <c r="AF44" s="89"/>
      <c r="AG44" s="90"/>
      <c r="AH44" s="90"/>
      <c r="AI44" s="91"/>
      <c r="AJ44" s="92">
        <v>1</v>
      </c>
    </row>
    <row r="45" spans="1:37" ht="39.950000000000003" customHeight="1">
      <c r="A45" s="105">
        <v>39</v>
      </c>
      <c r="B45" s="70"/>
      <c r="C45" s="71"/>
      <c r="D45" s="71"/>
      <c r="E45" s="72"/>
      <c r="F45" s="72">
        <v>4</v>
      </c>
      <c r="G45" s="71"/>
      <c r="H45" s="71"/>
      <c r="I45" s="71"/>
      <c r="J45" s="73"/>
      <c r="K45" s="74"/>
      <c r="L45" s="75" t="s">
        <v>189</v>
      </c>
      <c r="M45" s="76" t="s">
        <v>190</v>
      </c>
      <c r="N45" s="120" t="s">
        <v>87</v>
      </c>
      <c r="O45" s="78" t="s">
        <v>90</v>
      </c>
      <c r="P45" s="70" t="s">
        <v>73</v>
      </c>
      <c r="Q45" s="79"/>
      <c r="R45" s="111" t="s">
        <v>42</v>
      </c>
      <c r="S45" s="81" t="s">
        <v>82</v>
      </c>
      <c r="T45" s="82" t="s">
        <v>78</v>
      </c>
      <c r="U45" s="107" t="s">
        <v>75</v>
      </c>
      <c r="V45" s="84" t="s">
        <v>74</v>
      </c>
      <c r="W45" s="78" t="s">
        <v>88</v>
      </c>
      <c r="X45" s="85" t="s">
        <v>77</v>
      </c>
      <c r="Y45" s="82" t="s">
        <v>78</v>
      </c>
      <c r="Z45" s="86" t="s">
        <v>78</v>
      </c>
      <c r="AA45" s="87">
        <f>AA46+AA48*AJ47+AA48+AA49+AA50</f>
        <v>0.43790000000000001</v>
      </c>
      <c r="AB45" s="88"/>
      <c r="AC45" s="89"/>
      <c r="AD45" s="89"/>
      <c r="AE45" s="89"/>
      <c r="AF45" s="89"/>
      <c r="AG45" s="90"/>
      <c r="AH45" s="90"/>
      <c r="AI45" s="91"/>
      <c r="AJ45" s="92">
        <v>1</v>
      </c>
    </row>
    <row r="46" spans="1:37" ht="39.950000000000003" customHeight="1">
      <c r="A46" s="105">
        <v>40</v>
      </c>
      <c r="B46" s="70"/>
      <c r="C46" s="71"/>
      <c r="D46" s="71"/>
      <c r="E46" s="72"/>
      <c r="F46" s="72"/>
      <c r="G46" s="71">
        <v>5</v>
      </c>
      <c r="H46" s="71"/>
      <c r="I46" s="71"/>
      <c r="J46" s="73"/>
      <c r="K46" s="74"/>
      <c r="L46" s="75" t="s">
        <v>191</v>
      </c>
      <c r="M46" s="76" t="s">
        <v>192</v>
      </c>
      <c r="N46" s="120" t="s">
        <v>87</v>
      </c>
      <c r="O46" s="78" t="s">
        <v>101</v>
      </c>
      <c r="P46" s="70" t="s">
        <v>73</v>
      </c>
      <c r="Q46" s="79"/>
      <c r="R46" s="111" t="s">
        <v>42</v>
      </c>
      <c r="S46" s="81" t="s">
        <v>82</v>
      </c>
      <c r="T46" s="82" t="s">
        <v>78</v>
      </c>
      <c r="U46" s="107" t="s">
        <v>75</v>
      </c>
      <c r="V46" s="84" t="s">
        <v>74</v>
      </c>
      <c r="W46" s="70" t="s">
        <v>193</v>
      </c>
      <c r="X46" s="85" t="s">
        <v>194</v>
      </c>
      <c r="Y46" s="82" t="s">
        <v>195</v>
      </c>
      <c r="Z46" s="86" t="s">
        <v>196</v>
      </c>
      <c r="AA46" s="87">
        <v>5.8999999999999997E-2</v>
      </c>
      <c r="AB46" s="88"/>
      <c r="AC46" s="89"/>
      <c r="AD46" s="89"/>
      <c r="AE46" s="89"/>
      <c r="AF46" s="89"/>
      <c r="AG46" s="90"/>
      <c r="AH46" s="90"/>
      <c r="AI46" s="91"/>
      <c r="AJ46" s="92">
        <v>1</v>
      </c>
    </row>
    <row r="47" spans="1:37" s="176" customFormat="1" ht="39.950000000000003" customHeight="1">
      <c r="A47" s="105">
        <v>41</v>
      </c>
      <c r="B47" s="70"/>
      <c r="C47" s="71"/>
      <c r="D47" s="71"/>
      <c r="E47" s="72"/>
      <c r="F47" s="72"/>
      <c r="G47" s="71">
        <v>5</v>
      </c>
      <c r="H47" s="71"/>
      <c r="I47" s="71"/>
      <c r="J47" s="73"/>
      <c r="K47" s="74"/>
      <c r="L47" s="75" t="s">
        <v>197</v>
      </c>
      <c r="M47" s="76" t="s">
        <v>198</v>
      </c>
      <c r="N47" s="120" t="s">
        <v>87</v>
      </c>
      <c r="O47" s="78" t="s">
        <v>101</v>
      </c>
      <c r="P47" s="70" t="s">
        <v>73</v>
      </c>
      <c r="Q47" s="79"/>
      <c r="R47" s="111" t="s">
        <v>42</v>
      </c>
      <c r="S47" s="81" t="s">
        <v>82</v>
      </c>
      <c r="T47" s="82" t="s">
        <v>78</v>
      </c>
      <c r="U47" s="107" t="s">
        <v>75</v>
      </c>
      <c r="V47" s="84" t="s">
        <v>74</v>
      </c>
      <c r="W47" s="70" t="s">
        <v>193</v>
      </c>
      <c r="X47" s="85" t="s">
        <v>194</v>
      </c>
      <c r="Y47" s="82" t="s">
        <v>195</v>
      </c>
      <c r="Z47" s="86" t="s">
        <v>199</v>
      </c>
      <c r="AA47" s="87">
        <v>6.54E-2</v>
      </c>
      <c r="AB47" s="88"/>
      <c r="AC47" s="89"/>
      <c r="AD47" s="89"/>
      <c r="AE47" s="89"/>
      <c r="AF47" s="89"/>
      <c r="AG47" s="90"/>
      <c r="AH47" s="90"/>
      <c r="AI47" s="91"/>
      <c r="AJ47" s="92">
        <v>2</v>
      </c>
    </row>
    <row r="48" spans="1:37" s="176" customFormat="1" ht="39.950000000000003" customHeight="1">
      <c r="A48" s="105">
        <v>42</v>
      </c>
      <c r="B48" s="70"/>
      <c r="C48" s="71"/>
      <c r="D48" s="71"/>
      <c r="E48" s="72"/>
      <c r="F48" s="72"/>
      <c r="G48" s="71">
        <v>5</v>
      </c>
      <c r="H48" s="71"/>
      <c r="I48" s="71"/>
      <c r="J48" s="73"/>
      <c r="K48" s="74"/>
      <c r="L48" s="75" t="s">
        <v>200</v>
      </c>
      <c r="M48" s="76" t="s">
        <v>201</v>
      </c>
      <c r="N48" s="120" t="s">
        <v>87</v>
      </c>
      <c r="O48" s="78" t="s">
        <v>101</v>
      </c>
      <c r="P48" s="70" t="s">
        <v>73</v>
      </c>
      <c r="Q48" s="79"/>
      <c r="R48" s="111" t="s">
        <v>42</v>
      </c>
      <c r="S48" s="81" t="s">
        <v>82</v>
      </c>
      <c r="T48" s="82" t="s">
        <v>78</v>
      </c>
      <c r="U48" s="107" t="s">
        <v>75</v>
      </c>
      <c r="V48" s="84" t="s">
        <v>74</v>
      </c>
      <c r="W48" s="70" t="s">
        <v>193</v>
      </c>
      <c r="X48" s="85" t="s">
        <v>194</v>
      </c>
      <c r="Y48" s="82" t="s">
        <v>195</v>
      </c>
      <c r="Z48" s="86" t="s">
        <v>202</v>
      </c>
      <c r="AA48" s="87">
        <v>8.8700000000000001E-2</v>
      </c>
      <c r="AB48" s="88"/>
      <c r="AC48" s="89"/>
      <c r="AD48" s="89"/>
      <c r="AE48" s="89"/>
      <c r="AF48" s="89"/>
      <c r="AG48" s="90"/>
      <c r="AH48" s="90"/>
      <c r="AI48" s="91"/>
      <c r="AJ48" s="92">
        <v>1</v>
      </c>
    </row>
    <row r="49" spans="1:37" ht="39.950000000000003" customHeight="1">
      <c r="A49" s="105">
        <v>43</v>
      </c>
      <c r="B49" s="70"/>
      <c r="C49" s="71"/>
      <c r="D49" s="71"/>
      <c r="E49" s="72"/>
      <c r="F49" s="72"/>
      <c r="G49" s="71">
        <v>5</v>
      </c>
      <c r="H49" s="71"/>
      <c r="I49" s="71"/>
      <c r="J49" s="73"/>
      <c r="K49" s="74"/>
      <c r="L49" s="75" t="s">
        <v>203</v>
      </c>
      <c r="M49" s="76" t="s">
        <v>204</v>
      </c>
      <c r="N49" s="77" t="s">
        <v>114</v>
      </c>
      <c r="O49" s="78" t="s">
        <v>101</v>
      </c>
      <c r="P49" s="70" t="s">
        <v>73</v>
      </c>
      <c r="Q49" s="79"/>
      <c r="R49" s="111" t="s">
        <v>42</v>
      </c>
      <c r="S49" s="81" t="s">
        <v>82</v>
      </c>
      <c r="T49" s="82" t="s">
        <v>78</v>
      </c>
      <c r="U49" s="107" t="s">
        <v>75</v>
      </c>
      <c r="V49" s="84" t="s">
        <v>74</v>
      </c>
      <c r="W49" s="70" t="s">
        <v>193</v>
      </c>
      <c r="X49" s="85" t="s">
        <v>194</v>
      </c>
      <c r="Y49" s="82" t="s">
        <v>195</v>
      </c>
      <c r="Z49" s="86" t="s">
        <v>205</v>
      </c>
      <c r="AA49" s="87">
        <v>2.41E-2</v>
      </c>
      <c r="AB49" s="88"/>
      <c r="AC49" s="89"/>
      <c r="AD49" s="89"/>
      <c r="AE49" s="89"/>
      <c r="AF49" s="89"/>
      <c r="AG49" s="90"/>
      <c r="AH49" s="90"/>
      <c r="AI49" s="91"/>
      <c r="AJ49" s="92">
        <v>1</v>
      </c>
    </row>
    <row r="50" spans="1:37" ht="39.950000000000003" customHeight="1">
      <c r="A50" s="105">
        <v>44</v>
      </c>
      <c r="B50" s="70"/>
      <c r="C50" s="71"/>
      <c r="D50" s="71"/>
      <c r="E50" s="72"/>
      <c r="F50" s="72"/>
      <c r="G50" s="71">
        <v>5</v>
      </c>
      <c r="H50" s="71"/>
      <c r="I50" s="71"/>
      <c r="J50" s="73"/>
      <c r="K50" s="74"/>
      <c r="L50" s="75" t="s">
        <v>206</v>
      </c>
      <c r="M50" s="76" t="s">
        <v>207</v>
      </c>
      <c r="N50" s="120" t="s">
        <v>87</v>
      </c>
      <c r="O50" s="78" t="s">
        <v>101</v>
      </c>
      <c r="P50" s="70" t="s">
        <v>73</v>
      </c>
      <c r="Q50" s="79"/>
      <c r="R50" s="111" t="s">
        <v>42</v>
      </c>
      <c r="S50" s="81" t="s">
        <v>82</v>
      </c>
      <c r="T50" s="82" t="s">
        <v>78</v>
      </c>
      <c r="U50" s="107" t="s">
        <v>75</v>
      </c>
      <c r="V50" s="84" t="s">
        <v>74</v>
      </c>
      <c r="W50" s="70" t="s">
        <v>193</v>
      </c>
      <c r="X50" s="85" t="s">
        <v>194</v>
      </c>
      <c r="Y50" s="82" t="s">
        <v>195</v>
      </c>
      <c r="Z50" s="86" t="s">
        <v>202</v>
      </c>
      <c r="AA50" s="87">
        <v>8.8700000000000001E-2</v>
      </c>
      <c r="AB50" s="88"/>
      <c r="AC50" s="89"/>
      <c r="AD50" s="89"/>
      <c r="AE50" s="89"/>
      <c r="AF50" s="89"/>
      <c r="AG50" s="90"/>
      <c r="AH50" s="90"/>
      <c r="AI50" s="91"/>
      <c r="AJ50" s="92">
        <v>1</v>
      </c>
    </row>
    <row r="51" spans="1:37" ht="39.950000000000003" customHeight="1">
      <c r="A51" s="105">
        <v>45</v>
      </c>
      <c r="B51" s="147"/>
      <c r="C51" s="148"/>
      <c r="D51" s="148"/>
      <c r="E51" s="149"/>
      <c r="F51" s="72">
        <v>4</v>
      </c>
      <c r="G51" s="71"/>
      <c r="H51" s="148"/>
      <c r="I51" s="148"/>
      <c r="J51" s="150"/>
      <c r="K51" s="151"/>
      <c r="L51" s="75" t="s">
        <v>208</v>
      </c>
      <c r="M51" s="76" t="s">
        <v>209</v>
      </c>
      <c r="N51" s="120" t="s">
        <v>87</v>
      </c>
      <c r="O51" s="78" t="s">
        <v>101</v>
      </c>
      <c r="P51" s="70" t="s">
        <v>73</v>
      </c>
      <c r="Q51" s="152"/>
      <c r="R51" s="111" t="s">
        <v>42</v>
      </c>
      <c r="S51" s="81" t="s">
        <v>82</v>
      </c>
      <c r="T51" s="82" t="s">
        <v>78</v>
      </c>
      <c r="U51" s="107" t="s">
        <v>75</v>
      </c>
      <c r="V51" s="84" t="s">
        <v>74</v>
      </c>
      <c r="W51" s="70" t="s">
        <v>193</v>
      </c>
      <c r="X51" s="85" t="s">
        <v>210</v>
      </c>
      <c r="Y51" s="82" t="s">
        <v>195</v>
      </c>
      <c r="Z51" s="86" t="s">
        <v>211</v>
      </c>
      <c r="AA51" s="87">
        <v>0.19139999999999999</v>
      </c>
      <c r="AB51" s="88"/>
      <c r="AC51" s="89"/>
      <c r="AD51" s="89"/>
      <c r="AE51" s="89"/>
      <c r="AF51" s="89"/>
      <c r="AG51" s="90"/>
      <c r="AH51" s="90"/>
      <c r="AI51" s="91"/>
      <c r="AJ51" s="92">
        <v>1</v>
      </c>
    </row>
    <row r="52" spans="1:37" ht="39.950000000000003" customHeight="1">
      <c r="A52" s="105">
        <v>46</v>
      </c>
      <c r="B52" s="147"/>
      <c r="C52" s="148"/>
      <c r="D52" s="148"/>
      <c r="E52" s="149"/>
      <c r="F52" s="72">
        <v>4</v>
      </c>
      <c r="G52" s="148"/>
      <c r="H52" s="148"/>
      <c r="I52" s="148"/>
      <c r="J52" s="150"/>
      <c r="K52" s="151"/>
      <c r="L52" s="75" t="s">
        <v>212</v>
      </c>
      <c r="M52" s="76" t="s">
        <v>213</v>
      </c>
      <c r="N52" s="120" t="s">
        <v>87</v>
      </c>
      <c r="O52" s="78" t="s">
        <v>101</v>
      </c>
      <c r="P52" s="70" t="s">
        <v>73</v>
      </c>
      <c r="Q52" s="152"/>
      <c r="R52" s="111" t="s">
        <v>42</v>
      </c>
      <c r="S52" s="81" t="s">
        <v>82</v>
      </c>
      <c r="T52" s="82" t="s">
        <v>78</v>
      </c>
      <c r="U52" s="107" t="s">
        <v>75</v>
      </c>
      <c r="V52" s="84" t="s">
        <v>74</v>
      </c>
      <c r="W52" s="70" t="s">
        <v>193</v>
      </c>
      <c r="X52" s="85" t="s">
        <v>194</v>
      </c>
      <c r="Y52" s="82" t="s">
        <v>195</v>
      </c>
      <c r="Z52" s="86" t="s">
        <v>214</v>
      </c>
      <c r="AA52" s="87">
        <v>9.7500000000000003E-2</v>
      </c>
      <c r="AB52" s="88"/>
      <c r="AC52" s="89"/>
      <c r="AD52" s="89"/>
      <c r="AE52" s="89"/>
      <c r="AF52" s="89"/>
      <c r="AG52" s="90"/>
      <c r="AH52" s="90"/>
      <c r="AI52" s="91"/>
      <c r="AJ52" s="92">
        <v>1</v>
      </c>
    </row>
    <row r="53" spans="1:37" ht="39.950000000000003" customHeight="1">
      <c r="A53" s="105">
        <v>47</v>
      </c>
      <c r="B53" s="70"/>
      <c r="C53" s="71"/>
      <c r="D53" s="71"/>
      <c r="E53" s="72"/>
      <c r="F53" s="72">
        <v>4</v>
      </c>
      <c r="G53" s="71"/>
      <c r="H53" s="71"/>
      <c r="I53" s="71"/>
      <c r="J53" s="73"/>
      <c r="K53" s="74"/>
      <c r="L53" s="75" t="s">
        <v>215</v>
      </c>
      <c r="M53" s="76" t="s">
        <v>216</v>
      </c>
      <c r="N53" s="120" t="s">
        <v>114</v>
      </c>
      <c r="O53" s="78" t="s">
        <v>101</v>
      </c>
      <c r="P53" s="70" t="s">
        <v>73</v>
      </c>
      <c r="Q53" s="79"/>
      <c r="R53" s="111" t="s">
        <v>42</v>
      </c>
      <c r="S53" s="81" t="s">
        <v>82</v>
      </c>
      <c r="T53" s="82" t="s">
        <v>78</v>
      </c>
      <c r="U53" s="107" t="s">
        <v>75</v>
      </c>
      <c r="V53" s="84" t="s">
        <v>74</v>
      </c>
      <c r="W53" s="70" t="s">
        <v>193</v>
      </c>
      <c r="X53" s="85" t="s">
        <v>217</v>
      </c>
      <c r="Y53" s="82" t="s">
        <v>195</v>
      </c>
      <c r="Z53" s="86" t="s">
        <v>218</v>
      </c>
      <c r="AA53" s="87">
        <v>7.0999999999999994E-2</v>
      </c>
      <c r="AB53" s="88"/>
      <c r="AC53" s="89"/>
      <c r="AD53" s="89"/>
      <c r="AE53" s="89"/>
      <c r="AF53" s="89"/>
      <c r="AG53" s="90"/>
      <c r="AH53" s="90"/>
      <c r="AI53" s="91"/>
      <c r="AJ53" s="92">
        <v>1</v>
      </c>
    </row>
    <row r="54" spans="1:37" ht="39.950000000000003" customHeight="1">
      <c r="A54" s="105">
        <v>48</v>
      </c>
      <c r="B54" s="70"/>
      <c r="C54" s="71"/>
      <c r="D54" s="71"/>
      <c r="E54" s="72"/>
      <c r="F54" s="72">
        <v>4</v>
      </c>
      <c r="G54" s="71"/>
      <c r="H54" s="71"/>
      <c r="I54" s="71"/>
      <c r="J54" s="73"/>
      <c r="K54" s="74"/>
      <c r="L54" s="75" t="s">
        <v>219</v>
      </c>
      <c r="M54" s="76" t="s">
        <v>220</v>
      </c>
      <c r="N54" s="120" t="s">
        <v>114</v>
      </c>
      <c r="O54" s="78" t="s">
        <v>101</v>
      </c>
      <c r="P54" s="70" t="s">
        <v>73</v>
      </c>
      <c r="Q54" s="79"/>
      <c r="R54" s="111" t="s">
        <v>42</v>
      </c>
      <c r="S54" s="81" t="s">
        <v>82</v>
      </c>
      <c r="T54" s="82" t="s">
        <v>78</v>
      </c>
      <c r="U54" s="107" t="s">
        <v>75</v>
      </c>
      <c r="V54" s="84" t="s">
        <v>74</v>
      </c>
      <c r="W54" s="70" t="s">
        <v>193</v>
      </c>
      <c r="X54" s="85" t="s">
        <v>217</v>
      </c>
      <c r="Y54" s="82" t="s">
        <v>195</v>
      </c>
      <c r="Z54" s="86" t="s">
        <v>221</v>
      </c>
      <c r="AA54" s="87">
        <v>7.4700000000000003E-2</v>
      </c>
      <c r="AB54" s="88"/>
      <c r="AC54" s="89"/>
      <c r="AD54" s="89"/>
      <c r="AE54" s="89"/>
      <c r="AF54" s="89"/>
      <c r="AG54" s="90"/>
      <c r="AH54" s="90"/>
      <c r="AI54" s="91"/>
      <c r="AJ54" s="92">
        <v>1</v>
      </c>
    </row>
    <row r="55" spans="1:37" ht="39.950000000000003" customHeight="1">
      <c r="A55" s="105">
        <v>49</v>
      </c>
      <c r="B55" s="70"/>
      <c r="C55" s="71"/>
      <c r="D55" s="71"/>
      <c r="E55" s="72"/>
      <c r="F55" s="72">
        <v>4</v>
      </c>
      <c r="G55" s="71"/>
      <c r="H55" s="71"/>
      <c r="I55" s="71"/>
      <c r="J55" s="73"/>
      <c r="K55" s="74"/>
      <c r="L55" s="75" t="s">
        <v>222</v>
      </c>
      <c r="M55" s="76" t="s">
        <v>223</v>
      </c>
      <c r="N55" s="120" t="s">
        <v>114</v>
      </c>
      <c r="O55" s="78" t="s">
        <v>90</v>
      </c>
      <c r="P55" s="70" t="s">
        <v>73</v>
      </c>
      <c r="Q55" s="79"/>
      <c r="R55" s="111" t="s">
        <v>42</v>
      </c>
      <c r="S55" s="81" t="s">
        <v>82</v>
      </c>
      <c r="T55" s="82" t="s">
        <v>78</v>
      </c>
      <c r="U55" s="107" t="s">
        <v>75</v>
      </c>
      <c r="V55" s="84" t="s">
        <v>74</v>
      </c>
      <c r="W55" s="78" t="s">
        <v>88</v>
      </c>
      <c r="X55" s="85" t="s">
        <v>77</v>
      </c>
      <c r="Y55" s="82" t="s">
        <v>78</v>
      </c>
      <c r="Z55" s="86" t="s">
        <v>78</v>
      </c>
      <c r="AA55" s="87">
        <f>AA56+AA57*AJ57+AA58</f>
        <v>0.44979999999999998</v>
      </c>
      <c r="AB55" s="88"/>
      <c r="AC55" s="89"/>
      <c r="AD55" s="89"/>
      <c r="AE55" s="89"/>
      <c r="AF55" s="89"/>
      <c r="AG55" s="90"/>
      <c r="AH55" s="90"/>
      <c r="AI55" s="91"/>
      <c r="AJ55" s="92">
        <v>1</v>
      </c>
    </row>
    <row r="56" spans="1:37" ht="39.950000000000003" customHeight="1">
      <c r="A56" s="105">
        <v>50</v>
      </c>
      <c r="B56" s="70"/>
      <c r="C56" s="71"/>
      <c r="D56" s="71"/>
      <c r="E56" s="72"/>
      <c r="F56" s="72"/>
      <c r="G56" s="71">
        <v>5</v>
      </c>
      <c r="H56" s="71"/>
      <c r="I56" s="71"/>
      <c r="J56" s="73"/>
      <c r="K56" s="74"/>
      <c r="L56" s="75" t="s">
        <v>224</v>
      </c>
      <c r="M56" s="76" t="s">
        <v>225</v>
      </c>
      <c r="N56" s="120" t="s">
        <v>114</v>
      </c>
      <c r="O56" s="78" t="s">
        <v>101</v>
      </c>
      <c r="P56" s="70" t="s">
        <v>73</v>
      </c>
      <c r="Q56" s="79"/>
      <c r="R56" s="111" t="s">
        <v>42</v>
      </c>
      <c r="S56" s="81" t="s">
        <v>82</v>
      </c>
      <c r="T56" s="82" t="s">
        <v>78</v>
      </c>
      <c r="U56" s="107" t="s">
        <v>75</v>
      </c>
      <c r="V56" s="84" t="s">
        <v>74</v>
      </c>
      <c r="W56" s="70" t="s">
        <v>149</v>
      </c>
      <c r="X56" s="85" t="s">
        <v>226</v>
      </c>
      <c r="Y56" s="82" t="s">
        <v>227</v>
      </c>
      <c r="Z56" s="86" t="s">
        <v>228</v>
      </c>
      <c r="AA56" s="87">
        <v>0.3508</v>
      </c>
      <c r="AB56" s="88"/>
      <c r="AC56" s="89"/>
      <c r="AD56" s="89"/>
      <c r="AE56" s="89"/>
      <c r="AF56" s="89"/>
      <c r="AG56" s="90"/>
      <c r="AH56" s="90"/>
      <c r="AI56" s="91"/>
      <c r="AJ56" s="92">
        <v>1</v>
      </c>
    </row>
    <row r="57" spans="1:37" ht="39.950000000000003" customHeight="1">
      <c r="A57" s="105">
        <v>51</v>
      </c>
      <c r="B57" s="70"/>
      <c r="C57" s="71"/>
      <c r="D57" s="71"/>
      <c r="E57" s="72"/>
      <c r="F57" s="72"/>
      <c r="G57" s="71">
        <v>5</v>
      </c>
      <c r="H57" s="71"/>
      <c r="I57" s="71"/>
      <c r="J57" s="73"/>
      <c r="K57" s="74"/>
      <c r="L57" s="75" t="s">
        <v>229</v>
      </c>
      <c r="M57" s="76" t="s">
        <v>230</v>
      </c>
      <c r="N57" s="120" t="s">
        <v>114</v>
      </c>
      <c r="O57" s="78" t="s">
        <v>101</v>
      </c>
      <c r="P57" s="70" t="s">
        <v>73</v>
      </c>
      <c r="Q57" s="79"/>
      <c r="R57" s="111" t="s">
        <v>42</v>
      </c>
      <c r="S57" s="81" t="s">
        <v>82</v>
      </c>
      <c r="T57" s="82" t="s">
        <v>78</v>
      </c>
      <c r="U57" s="107" t="s">
        <v>75</v>
      </c>
      <c r="V57" s="84" t="s">
        <v>74</v>
      </c>
      <c r="W57" s="70" t="s">
        <v>115</v>
      </c>
      <c r="X57" s="85" t="s">
        <v>231</v>
      </c>
      <c r="Y57" s="82" t="s">
        <v>117</v>
      </c>
      <c r="Z57" s="86" t="s">
        <v>232</v>
      </c>
      <c r="AA57" s="87">
        <v>3.7400000000000003E-2</v>
      </c>
      <c r="AB57" s="88"/>
      <c r="AC57" s="89"/>
      <c r="AD57" s="89"/>
      <c r="AE57" s="89"/>
      <c r="AF57" s="89"/>
      <c r="AG57" s="90"/>
      <c r="AH57" s="90"/>
      <c r="AI57" s="91"/>
      <c r="AJ57" s="92">
        <v>2</v>
      </c>
    </row>
    <row r="58" spans="1:37" s="174" customFormat="1" ht="39.950000000000003" customHeight="1">
      <c r="A58" s="105">
        <v>52</v>
      </c>
      <c r="B58" s="70"/>
      <c r="C58" s="71"/>
      <c r="D58" s="71"/>
      <c r="E58" s="129"/>
      <c r="F58" s="72"/>
      <c r="G58" s="71">
        <v>5</v>
      </c>
      <c r="H58" s="71"/>
      <c r="I58" s="71"/>
      <c r="J58" s="73"/>
      <c r="K58" s="74"/>
      <c r="L58" s="81" t="s">
        <v>439</v>
      </c>
      <c r="M58" s="76" t="s">
        <v>234</v>
      </c>
      <c r="N58" s="120" t="s">
        <v>114</v>
      </c>
      <c r="O58" s="78" t="s">
        <v>101</v>
      </c>
      <c r="P58" s="70" t="s">
        <v>73</v>
      </c>
      <c r="Q58" s="79"/>
      <c r="R58" s="80" t="s">
        <v>42</v>
      </c>
      <c r="S58" s="81" t="s">
        <v>82</v>
      </c>
      <c r="T58" s="82" t="s">
        <v>78</v>
      </c>
      <c r="U58" s="107" t="s">
        <v>75</v>
      </c>
      <c r="V58" s="84" t="s">
        <v>74</v>
      </c>
      <c r="W58" s="70" t="s">
        <v>193</v>
      </c>
      <c r="X58" s="85" t="s">
        <v>194</v>
      </c>
      <c r="Y58" s="82" t="s">
        <v>195</v>
      </c>
      <c r="Z58" s="86" t="s">
        <v>78</v>
      </c>
      <c r="AA58" s="87">
        <v>2.4199999999999999E-2</v>
      </c>
      <c r="AB58" s="89" t="s">
        <v>78</v>
      </c>
      <c r="AC58" s="89"/>
      <c r="AD58" s="89"/>
      <c r="AE58" s="89"/>
      <c r="AF58" s="89"/>
      <c r="AG58" s="90"/>
      <c r="AH58" s="90"/>
      <c r="AI58" s="144"/>
      <c r="AJ58" s="76">
        <v>1</v>
      </c>
      <c r="AK58" s="153"/>
    </row>
    <row r="59" spans="1:37" ht="39.950000000000003" customHeight="1">
      <c r="A59" s="105">
        <v>53</v>
      </c>
      <c r="B59" s="70"/>
      <c r="C59" s="71"/>
      <c r="D59" s="71"/>
      <c r="E59" s="72"/>
      <c r="F59" s="72">
        <v>4</v>
      </c>
      <c r="G59" s="71"/>
      <c r="H59" s="71"/>
      <c r="I59" s="71"/>
      <c r="J59" s="73"/>
      <c r="K59" s="74"/>
      <c r="L59" s="75" t="s">
        <v>235</v>
      </c>
      <c r="M59" s="76" t="s">
        <v>236</v>
      </c>
      <c r="N59" s="77" t="s">
        <v>114</v>
      </c>
      <c r="O59" s="78" t="s">
        <v>101</v>
      </c>
      <c r="P59" s="70" t="s">
        <v>73</v>
      </c>
      <c r="Q59" s="79"/>
      <c r="R59" s="111" t="s">
        <v>90</v>
      </c>
      <c r="S59" s="81" t="s">
        <v>82</v>
      </c>
      <c r="T59" s="82" t="s">
        <v>78</v>
      </c>
      <c r="U59" s="107" t="s">
        <v>75</v>
      </c>
      <c r="V59" s="84" t="s">
        <v>74</v>
      </c>
      <c r="W59" s="70" t="s">
        <v>237</v>
      </c>
      <c r="X59" s="85" t="s">
        <v>238</v>
      </c>
      <c r="Y59" s="82" t="s">
        <v>239</v>
      </c>
      <c r="Z59" s="86" t="s">
        <v>240</v>
      </c>
      <c r="AA59" s="87">
        <v>0.14000000000000001</v>
      </c>
      <c r="AB59" s="88"/>
      <c r="AC59" s="89"/>
      <c r="AD59" s="89"/>
      <c r="AE59" s="89"/>
      <c r="AF59" s="89"/>
      <c r="AG59" s="90"/>
      <c r="AH59" s="90"/>
      <c r="AI59" s="91"/>
      <c r="AJ59" s="92">
        <v>1</v>
      </c>
    </row>
    <row r="60" spans="1:37" ht="39.950000000000003" customHeight="1">
      <c r="A60" s="105">
        <v>54</v>
      </c>
      <c r="B60" s="70"/>
      <c r="C60" s="71"/>
      <c r="D60" s="71"/>
      <c r="E60" s="72">
        <v>3</v>
      </c>
      <c r="F60" s="72"/>
      <c r="G60" s="71"/>
      <c r="H60" s="71"/>
      <c r="I60" s="71"/>
      <c r="J60" s="73"/>
      <c r="K60" s="74"/>
      <c r="L60" s="75" t="s">
        <v>241</v>
      </c>
      <c r="M60" s="76" t="s">
        <v>242</v>
      </c>
      <c r="N60" s="77" t="s">
        <v>243</v>
      </c>
      <c r="O60" s="78" t="s">
        <v>90</v>
      </c>
      <c r="P60" s="70" t="s">
        <v>73</v>
      </c>
      <c r="Q60" s="79"/>
      <c r="R60" s="111" t="s">
        <v>42</v>
      </c>
      <c r="S60" s="75" t="s">
        <v>241</v>
      </c>
      <c r="T60" s="82" t="s">
        <v>42</v>
      </c>
      <c r="U60" s="84" t="s">
        <v>74</v>
      </c>
      <c r="V60" s="107" t="s">
        <v>75</v>
      </c>
      <c r="W60" s="78" t="s">
        <v>88</v>
      </c>
      <c r="X60" s="85" t="s">
        <v>77</v>
      </c>
      <c r="Y60" s="82" t="s">
        <v>78</v>
      </c>
      <c r="Z60" s="86" t="s">
        <v>78</v>
      </c>
      <c r="AA60" s="87">
        <v>1.3844000000000001</v>
      </c>
      <c r="AB60" s="88" t="s">
        <v>244</v>
      </c>
      <c r="AC60" s="89"/>
      <c r="AD60" s="89"/>
      <c r="AE60" s="89"/>
      <c r="AF60" s="89"/>
      <c r="AG60" s="90"/>
      <c r="AH60" s="90"/>
      <c r="AI60" s="91"/>
      <c r="AJ60" s="92">
        <v>2</v>
      </c>
    </row>
    <row r="61" spans="1:37" ht="39.950000000000003" customHeight="1">
      <c r="A61" s="105">
        <v>55</v>
      </c>
      <c r="B61" s="70"/>
      <c r="C61" s="71"/>
      <c r="D61" s="71"/>
      <c r="E61" s="72">
        <v>3</v>
      </c>
      <c r="F61" s="72"/>
      <c r="G61" s="71"/>
      <c r="H61" s="71"/>
      <c r="I61" s="71"/>
      <c r="J61" s="73"/>
      <c r="K61" s="74"/>
      <c r="L61" s="75" t="s">
        <v>245</v>
      </c>
      <c r="M61" s="76" t="s">
        <v>246</v>
      </c>
      <c r="N61" s="77" t="s">
        <v>114</v>
      </c>
      <c r="O61" s="78" t="s">
        <v>101</v>
      </c>
      <c r="P61" s="70" t="s">
        <v>73</v>
      </c>
      <c r="Q61" s="79"/>
      <c r="R61" s="111" t="s">
        <v>42</v>
      </c>
      <c r="S61" s="81" t="s">
        <v>82</v>
      </c>
      <c r="T61" s="82" t="s">
        <v>78</v>
      </c>
      <c r="U61" s="107" t="s">
        <v>75</v>
      </c>
      <c r="V61" s="84" t="s">
        <v>74</v>
      </c>
      <c r="W61" s="70" t="s">
        <v>149</v>
      </c>
      <c r="X61" s="85" t="s">
        <v>247</v>
      </c>
      <c r="Y61" s="82" t="s">
        <v>195</v>
      </c>
      <c r="Z61" s="86" t="s">
        <v>248</v>
      </c>
      <c r="AA61" s="87">
        <v>0.1328</v>
      </c>
      <c r="AB61" s="88" t="s">
        <v>244</v>
      </c>
      <c r="AC61" s="89"/>
      <c r="AD61" s="89"/>
      <c r="AE61" s="89"/>
      <c r="AF61" s="89"/>
      <c r="AG61" s="90"/>
      <c r="AH61" s="90"/>
      <c r="AI61" s="91"/>
      <c r="AJ61" s="92">
        <v>1</v>
      </c>
    </row>
    <row r="62" spans="1:37" ht="39.950000000000003" customHeight="1">
      <c r="A62" s="105">
        <v>56</v>
      </c>
      <c r="B62" s="70"/>
      <c r="C62" s="71"/>
      <c r="D62" s="71"/>
      <c r="E62" s="72">
        <v>3</v>
      </c>
      <c r="F62" s="72"/>
      <c r="G62" s="71"/>
      <c r="H62" s="71"/>
      <c r="I62" s="71"/>
      <c r="J62" s="73"/>
      <c r="K62" s="74"/>
      <c r="L62" s="75" t="s">
        <v>249</v>
      </c>
      <c r="M62" s="76" t="s">
        <v>250</v>
      </c>
      <c r="N62" s="120" t="s">
        <v>114</v>
      </c>
      <c r="O62" s="78" t="s">
        <v>90</v>
      </c>
      <c r="P62" s="70" t="s">
        <v>73</v>
      </c>
      <c r="Q62" s="79"/>
      <c r="R62" s="111" t="s">
        <v>42</v>
      </c>
      <c r="S62" s="81" t="s">
        <v>82</v>
      </c>
      <c r="T62" s="82" t="s">
        <v>78</v>
      </c>
      <c r="U62" s="107" t="s">
        <v>75</v>
      </c>
      <c r="V62" s="84" t="s">
        <v>74</v>
      </c>
      <c r="W62" s="78" t="s">
        <v>88</v>
      </c>
      <c r="X62" s="85" t="s">
        <v>77</v>
      </c>
      <c r="Y62" s="82" t="s">
        <v>78</v>
      </c>
      <c r="Z62" s="86" t="s">
        <v>78</v>
      </c>
      <c r="AA62" s="87">
        <f>AA63+AA64*AJ64+AA65*AJ65+AA66</f>
        <v>0.64529999999999998</v>
      </c>
      <c r="AB62" s="88" t="s">
        <v>244</v>
      </c>
      <c r="AC62" s="89"/>
      <c r="AD62" s="89"/>
      <c r="AE62" s="89"/>
      <c r="AF62" s="89"/>
      <c r="AG62" s="90"/>
      <c r="AH62" s="90"/>
      <c r="AI62" s="91"/>
      <c r="AJ62" s="92">
        <v>1</v>
      </c>
    </row>
    <row r="63" spans="1:37" ht="39.950000000000003" customHeight="1">
      <c r="A63" s="105">
        <v>57</v>
      </c>
      <c r="B63" s="70"/>
      <c r="C63" s="71"/>
      <c r="D63" s="71"/>
      <c r="E63" s="72"/>
      <c r="F63" s="72">
        <v>4</v>
      </c>
      <c r="G63" s="71"/>
      <c r="H63" s="71"/>
      <c r="I63" s="71"/>
      <c r="J63" s="73"/>
      <c r="K63" s="74"/>
      <c r="L63" s="75" t="s">
        <v>251</v>
      </c>
      <c r="M63" s="76" t="s">
        <v>252</v>
      </c>
      <c r="N63" s="120" t="s">
        <v>114</v>
      </c>
      <c r="O63" s="78" t="s">
        <v>101</v>
      </c>
      <c r="P63" s="70" t="s">
        <v>73</v>
      </c>
      <c r="Q63" s="79"/>
      <c r="R63" s="111" t="s">
        <v>42</v>
      </c>
      <c r="S63" s="81" t="s">
        <v>82</v>
      </c>
      <c r="T63" s="82" t="s">
        <v>78</v>
      </c>
      <c r="U63" s="107" t="s">
        <v>75</v>
      </c>
      <c r="V63" s="84" t="s">
        <v>74</v>
      </c>
      <c r="W63" s="70" t="s">
        <v>149</v>
      </c>
      <c r="X63" s="85" t="s">
        <v>253</v>
      </c>
      <c r="Y63" s="82" t="s">
        <v>227</v>
      </c>
      <c r="Z63" s="86" t="s">
        <v>254</v>
      </c>
      <c r="AA63" s="87">
        <v>0.3427</v>
      </c>
      <c r="AB63" s="89" t="s">
        <v>78</v>
      </c>
      <c r="AC63" s="89"/>
      <c r="AD63" s="89"/>
      <c r="AE63" s="89"/>
      <c r="AF63" s="89"/>
      <c r="AG63" s="90"/>
      <c r="AH63" s="90"/>
      <c r="AI63" s="91"/>
      <c r="AJ63" s="92">
        <v>1</v>
      </c>
    </row>
    <row r="64" spans="1:37" ht="39.950000000000003" customHeight="1">
      <c r="A64" s="105">
        <v>58</v>
      </c>
      <c r="B64" s="70"/>
      <c r="C64" s="71"/>
      <c r="D64" s="71"/>
      <c r="E64" s="72"/>
      <c r="F64" s="72">
        <v>4</v>
      </c>
      <c r="G64" s="71"/>
      <c r="H64" s="71"/>
      <c r="I64" s="71"/>
      <c r="J64" s="73"/>
      <c r="K64" s="74"/>
      <c r="L64" s="75" t="s">
        <v>255</v>
      </c>
      <c r="M64" s="76" t="s">
        <v>256</v>
      </c>
      <c r="N64" s="120" t="s">
        <v>114</v>
      </c>
      <c r="O64" s="78" t="s">
        <v>101</v>
      </c>
      <c r="P64" s="70" t="s">
        <v>73</v>
      </c>
      <c r="Q64" s="79"/>
      <c r="R64" s="111" t="s">
        <v>42</v>
      </c>
      <c r="S64" s="81" t="s">
        <v>82</v>
      </c>
      <c r="T64" s="82" t="s">
        <v>78</v>
      </c>
      <c r="U64" s="107" t="s">
        <v>75</v>
      </c>
      <c r="V64" s="84" t="s">
        <v>74</v>
      </c>
      <c r="W64" s="70" t="s">
        <v>115</v>
      </c>
      <c r="X64" s="85" t="s">
        <v>257</v>
      </c>
      <c r="Y64" s="82" t="s">
        <v>117</v>
      </c>
      <c r="Z64" s="86" t="s">
        <v>258</v>
      </c>
      <c r="AA64" s="87">
        <v>0.1009</v>
      </c>
      <c r="AB64" s="89" t="s">
        <v>78</v>
      </c>
      <c r="AC64" s="89"/>
      <c r="AD64" s="89"/>
      <c r="AE64" s="89"/>
      <c r="AF64" s="89"/>
      <c r="AG64" s="90"/>
      <c r="AH64" s="90"/>
      <c r="AI64" s="91"/>
      <c r="AJ64" s="92">
        <v>2</v>
      </c>
    </row>
    <row r="65" spans="1:36" ht="39.950000000000003" customHeight="1">
      <c r="A65" s="105">
        <v>59</v>
      </c>
      <c r="B65" s="70"/>
      <c r="C65" s="71"/>
      <c r="D65" s="71"/>
      <c r="E65" s="72"/>
      <c r="F65" s="72">
        <v>4</v>
      </c>
      <c r="G65" s="71"/>
      <c r="H65" s="71"/>
      <c r="I65" s="71"/>
      <c r="J65" s="73"/>
      <c r="K65" s="74"/>
      <c r="L65" s="75" t="s">
        <v>229</v>
      </c>
      <c r="M65" s="76" t="s">
        <v>230</v>
      </c>
      <c r="N65" s="120" t="s">
        <v>114</v>
      </c>
      <c r="O65" s="78" t="s">
        <v>101</v>
      </c>
      <c r="P65" s="70" t="s">
        <v>73</v>
      </c>
      <c r="Q65" s="79"/>
      <c r="R65" s="111" t="s">
        <v>42</v>
      </c>
      <c r="S65" s="81" t="s">
        <v>82</v>
      </c>
      <c r="T65" s="82" t="s">
        <v>78</v>
      </c>
      <c r="U65" s="107" t="s">
        <v>75</v>
      </c>
      <c r="V65" s="84" t="s">
        <v>74</v>
      </c>
      <c r="W65" s="70" t="s">
        <v>115</v>
      </c>
      <c r="X65" s="85" t="s">
        <v>231</v>
      </c>
      <c r="Y65" s="82" t="s">
        <v>117</v>
      </c>
      <c r="Z65" s="86" t="s">
        <v>232</v>
      </c>
      <c r="AA65" s="87">
        <v>3.7400000000000003E-2</v>
      </c>
      <c r="AB65" s="89" t="s">
        <v>78</v>
      </c>
      <c r="AC65" s="89"/>
      <c r="AD65" s="89"/>
      <c r="AE65" s="89"/>
      <c r="AF65" s="89"/>
      <c r="AG65" s="90"/>
      <c r="AH65" s="90"/>
      <c r="AI65" s="91"/>
      <c r="AJ65" s="92">
        <v>2</v>
      </c>
    </row>
    <row r="66" spans="1:36" ht="39.950000000000003" customHeight="1">
      <c r="A66" s="105">
        <v>60</v>
      </c>
      <c r="B66" s="70"/>
      <c r="C66" s="71"/>
      <c r="D66" s="71"/>
      <c r="E66" s="72"/>
      <c r="F66" s="72">
        <v>4</v>
      </c>
      <c r="G66" s="71"/>
      <c r="H66" s="71"/>
      <c r="I66" s="71"/>
      <c r="J66" s="73"/>
      <c r="K66" s="74"/>
      <c r="L66" s="75" t="s">
        <v>259</v>
      </c>
      <c r="M66" s="76" t="s">
        <v>260</v>
      </c>
      <c r="N66" s="120" t="s">
        <v>114</v>
      </c>
      <c r="O66" s="78" t="s">
        <v>101</v>
      </c>
      <c r="P66" s="70" t="s">
        <v>73</v>
      </c>
      <c r="Q66" s="79"/>
      <c r="R66" s="111" t="s">
        <v>42</v>
      </c>
      <c r="S66" s="81" t="s">
        <v>82</v>
      </c>
      <c r="T66" s="82" t="s">
        <v>78</v>
      </c>
      <c r="U66" s="107" t="s">
        <v>75</v>
      </c>
      <c r="V66" s="84" t="s">
        <v>74</v>
      </c>
      <c r="W66" s="70" t="s">
        <v>115</v>
      </c>
      <c r="X66" s="85" t="s">
        <v>261</v>
      </c>
      <c r="Y66" s="82" t="s">
        <v>187</v>
      </c>
      <c r="Z66" s="86" t="s">
        <v>262</v>
      </c>
      <c r="AA66" s="87">
        <v>2.5999999999999999E-2</v>
      </c>
      <c r="AB66" s="89" t="s">
        <v>78</v>
      </c>
      <c r="AC66" s="89"/>
      <c r="AD66" s="89"/>
      <c r="AE66" s="89"/>
      <c r="AF66" s="89"/>
      <c r="AG66" s="90"/>
      <c r="AH66" s="90"/>
      <c r="AI66" s="91"/>
      <c r="AJ66" s="92">
        <v>1</v>
      </c>
    </row>
    <row r="67" spans="1:36" ht="39.950000000000003" customHeight="1">
      <c r="A67" s="105">
        <v>62</v>
      </c>
      <c r="B67" s="70"/>
      <c r="C67" s="71">
        <v>1</v>
      </c>
      <c r="D67" s="156"/>
      <c r="E67" s="156"/>
      <c r="F67" s="71"/>
      <c r="G67" s="156"/>
      <c r="H67" s="71"/>
      <c r="I67" s="71"/>
      <c r="J67" s="73"/>
      <c r="K67" s="73"/>
      <c r="L67" s="81" t="s">
        <v>266</v>
      </c>
      <c r="M67" s="76" t="s">
        <v>267</v>
      </c>
      <c r="N67" s="157" t="s">
        <v>268</v>
      </c>
      <c r="O67" s="125" t="s">
        <v>101</v>
      </c>
      <c r="P67" s="70" t="s">
        <v>73</v>
      </c>
      <c r="Q67" s="126"/>
      <c r="R67" s="111" t="s">
        <v>42</v>
      </c>
      <c r="S67" s="81" t="s">
        <v>266</v>
      </c>
      <c r="T67" s="111" t="s">
        <v>42</v>
      </c>
      <c r="U67" s="84" t="s">
        <v>74</v>
      </c>
      <c r="V67" s="136" t="s">
        <v>75</v>
      </c>
      <c r="W67" s="78" t="s">
        <v>88</v>
      </c>
      <c r="X67" s="85" t="s">
        <v>77</v>
      </c>
      <c r="Y67" s="82" t="s">
        <v>78</v>
      </c>
      <c r="Z67" s="81" t="s">
        <v>78</v>
      </c>
      <c r="AA67" s="87">
        <f>AA68+AA78+AA85*AJ85</f>
        <v>7.4664000000000001</v>
      </c>
      <c r="AB67" s="89" t="s">
        <v>244</v>
      </c>
      <c r="AC67" s="84"/>
      <c r="AD67" s="84"/>
      <c r="AE67" s="84"/>
      <c r="AF67" s="84"/>
      <c r="AG67" s="90"/>
      <c r="AH67" s="90"/>
      <c r="AI67" s="144"/>
      <c r="AJ67" s="158">
        <v>1</v>
      </c>
    </row>
    <row r="68" spans="1:36" s="68" customFormat="1" ht="39.950000000000003" customHeight="1">
      <c r="A68" s="44">
        <v>63</v>
      </c>
      <c r="B68" s="45"/>
      <c r="C68" s="46"/>
      <c r="D68" s="183">
        <v>2</v>
      </c>
      <c r="E68" s="183"/>
      <c r="F68" s="46"/>
      <c r="G68" s="183"/>
      <c r="H68" s="46"/>
      <c r="I68" s="46"/>
      <c r="J68" s="48"/>
      <c r="K68" s="48"/>
      <c r="L68" s="56" t="s">
        <v>449</v>
      </c>
      <c r="M68" s="51" t="s">
        <v>270</v>
      </c>
      <c r="N68" s="184" t="s">
        <v>268</v>
      </c>
      <c r="O68" s="178" t="s">
        <v>101</v>
      </c>
      <c r="P68" s="45" t="s">
        <v>73</v>
      </c>
      <c r="Q68" s="185"/>
      <c r="R68" s="179" t="s">
        <v>42</v>
      </c>
      <c r="S68" s="56" t="s">
        <v>269</v>
      </c>
      <c r="T68" s="179" t="s">
        <v>42</v>
      </c>
      <c r="U68" s="59" t="s">
        <v>74</v>
      </c>
      <c r="V68" s="180" t="s">
        <v>75</v>
      </c>
      <c r="W68" s="53" t="s">
        <v>88</v>
      </c>
      <c r="X68" s="60" t="s">
        <v>77</v>
      </c>
      <c r="Y68" s="57" t="s">
        <v>78</v>
      </c>
      <c r="Z68" s="56" t="s">
        <v>78</v>
      </c>
      <c r="AA68" s="62">
        <f>AA69+AA70+AA71+AA72*AJ72+AA73+AA74</f>
        <v>3.4390000000000001</v>
      </c>
      <c r="AB68" s="64" t="s">
        <v>78</v>
      </c>
      <c r="AC68" s="59"/>
      <c r="AD68" s="59"/>
      <c r="AE68" s="59"/>
      <c r="AF68" s="59"/>
      <c r="AG68" s="65"/>
      <c r="AH68" s="65"/>
      <c r="AI68" s="181"/>
      <c r="AJ68" s="186">
        <v>1</v>
      </c>
    </row>
    <row r="69" spans="1:36" ht="39.950000000000003" customHeight="1">
      <c r="A69" s="105">
        <v>64</v>
      </c>
      <c r="B69" s="70"/>
      <c r="C69" s="71"/>
      <c r="D69" s="156"/>
      <c r="E69" s="156">
        <v>3</v>
      </c>
      <c r="F69" s="71"/>
      <c r="G69" s="156"/>
      <c r="H69" s="71"/>
      <c r="I69" s="71"/>
      <c r="J69" s="73"/>
      <c r="K69" s="73"/>
      <c r="L69" s="81" t="s">
        <v>271</v>
      </c>
      <c r="M69" s="76" t="s">
        <v>272</v>
      </c>
      <c r="N69" s="157" t="s">
        <v>268</v>
      </c>
      <c r="O69" s="125" t="s">
        <v>101</v>
      </c>
      <c r="P69" s="70" t="s">
        <v>73</v>
      </c>
      <c r="Q69" s="126"/>
      <c r="R69" s="111" t="s">
        <v>42</v>
      </c>
      <c r="S69" s="81" t="s">
        <v>271</v>
      </c>
      <c r="T69" s="111" t="s">
        <v>42</v>
      </c>
      <c r="U69" s="84" t="s">
        <v>74</v>
      </c>
      <c r="V69" s="136" t="s">
        <v>75</v>
      </c>
      <c r="W69" s="70" t="s">
        <v>149</v>
      </c>
      <c r="X69" s="159" t="s">
        <v>511</v>
      </c>
      <c r="Y69" s="82" t="s">
        <v>187</v>
      </c>
      <c r="Z69" s="81" t="s">
        <v>273</v>
      </c>
      <c r="AA69" s="87">
        <v>0.94699999999999995</v>
      </c>
      <c r="AB69" s="89" t="s">
        <v>78</v>
      </c>
      <c r="AC69" s="84"/>
      <c r="AD69" s="84"/>
      <c r="AE69" s="84"/>
      <c r="AF69" s="84"/>
      <c r="AG69" s="90"/>
      <c r="AH69" s="90"/>
      <c r="AI69" s="144"/>
      <c r="AJ69" s="158">
        <v>1</v>
      </c>
    </row>
    <row r="70" spans="1:36" ht="39.950000000000003" customHeight="1">
      <c r="A70" s="105">
        <v>65</v>
      </c>
      <c r="B70" s="70"/>
      <c r="C70" s="71"/>
      <c r="D70" s="156"/>
      <c r="E70" s="156">
        <v>3</v>
      </c>
      <c r="F70" s="71"/>
      <c r="G70" s="156"/>
      <c r="H70" s="71"/>
      <c r="I70" s="71"/>
      <c r="J70" s="73"/>
      <c r="K70" s="73"/>
      <c r="L70" s="296" t="s">
        <v>500</v>
      </c>
      <c r="M70" s="297" t="s">
        <v>501</v>
      </c>
      <c r="N70" s="298" t="s">
        <v>268</v>
      </c>
      <c r="O70" s="299" t="s">
        <v>101</v>
      </c>
      <c r="P70" s="300" t="s">
        <v>73</v>
      </c>
      <c r="Q70" s="301"/>
      <c r="R70" s="111" t="s">
        <v>42</v>
      </c>
      <c r="S70" s="81" t="s">
        <v>274</v>
      </c>
      <c r="T70" s="111" t="s">
        <v>42</v>
      </c>
      <c r="U70" s="84" t="s">
        <v>74</v>
      </c>
      <c r="V70" s="136" t="s">
        <v>75</v>
      </c>
      <c r="W70" s="70" t="s">
        <v>149</v>
      </c>
      <c r="X70" s="159" t="s">
        <v>511</v>
      </c>
      <c r="Y70" s="82" t="s">
        <v>187</v>
      </c>
      <c r="Z70" s="81" t="s">
        <v>275</v>
      </c>
      <c r="AA70" s="87">
        <v>1.6984999999999999</v>
      </c>
      <c r="AB70" s="89" t="s">
        <v>78</v>
      </c>
      <c r="AC70" s="84"/>
      <c r="AD70" s="84"/>
      <c r="AE70" s="84"/>
      <c r="AF70" s="84"/>
      <c r="AG70" s="90"/>
      <c r="AH70" s="90"/>
      <c r="AI70" s="144"/>
      <c r="AJ70" s="158">
        <v>1</v>
      </c>
    </row>
    <row r="71" spans="1:36" ht="39.950000000000003" customHeight="1">
      <c r="A71" s="105">
        <v>66</v>
      </c>
      <c r="B71" s="70"/>
      <c r="C71" s="71"/>
      <c r="D71" s="156"/>
      <c r="E71" s="156">
        <v>3</v>
      </c>
      <c r="F71" s="71"/>
      <c r="G71" s="156"/>
      <c r="H71" s="71"/>
      <c r="I71" s="71"/>
      <c r="J71" s="73"/>
      <c r="K71" s="73"/>
      <c r="L71" s="81" t="s">
        <v>276</v>
      </c>
      <c r="M71" s="76" t="s">
        <v>277</v>
      </c>
      <c r="N71" s="157" t="s">
        <v>268</v>
      </c>
      <c r="O71" s="125" t="s">
        <v>101</v>
      </c>
      <c r="P71" s="70" t="s">
        <v>73</v>
      </c>
      <c r="Q71" s="126"/>
      <c r="R71" s="111" t="s">
        <v>42</v>
      </c>
      <c r="S71" s="81" t="s">
        <v>276</v>
      </c>
      <c r="T71" s="111" t="s">
        <v>42</v>
      </c>
      <c r="U71" s="84" t="s">
        <v>74</v>
      </c>
      <c r="V71" s="136" t="s">
        <v>75</v>
      </c>
      <c r="W71" s="70" t="s">
        <v>149</v>
      </c>
      <c r="X71" s="159" t="s">
        <v>511</v>
      </c>
      <c r="Y71" s="82" t="s">
        <v>187</v>
      </c>
      <c r="Z71" s="81" t="s">
        <v>278</v>
      </c>
      <c r="AA71" s="87">
        <v>0.46089999999999998</v>
      </c>
      <c r="AB71" s="89" t="s">
        <v>78</v>
      </c>
      <c r="AC71" s="84"/>
      <c r="AD71" s="84"/>
      <c r="AE71" s="84"/>
      <c r="AF71" s="84"/>
      <c r="AG71" s="90"/>
      <c r="AH71" s="90"/>
      <c r="AI71" s="144"/>
      <c r="AJ71" s="158">
        <v>1</v>
      </c>
    </row>
    <row r="72" spans="1:36" ht="39.950000000000003" customHeight="1">
      <c r="A72" s="105">
        <v>67</v>
      </c>
      <c r="B72" s="70"/>
      <c r="C72" s="71"/>
      <c r="D72" s="156"/>
      <c r="E72" s="156">
        <v>3</v>
      </c>
      <c r="F72" s="71"/>
      <c r="G72" s="156"/>
      <c r="H72" s="71"/>
      <c r="I72" s="71"/>
      <c r="J72" s="73"/>
      <c r="K72" s="73"/>
      <c r="L72" s="81" t="s">
        <v>279</v>
      </c>
      <c r="M72" s="76" t="s">
        <v>280</v>
      </c>
      <c r="N72" s="157" t="s">
        <v>281</v>
      </c>
      <c r="O72" s="125" t="s">
        <v>101</v>
      </c>
      <c r="P72" s="70" t="s">
        <v>73</v>
      </c>
      <c r="Q72" s="126"/>
      <c r="R72" s="111" t="s">
        <v>42</v>
      </c>
      <c r="S72" s="81" t="s">
        <v>279</v>
      </c>
      <c r="T72" s="111" t="s">
        <v>42</v>
      </c>
      <c r="U72" s="84" t="s">
        <v>74</v>
      </c>
      <c r="V72" s="136" t="s">
        <v>75</v>
      </c>
      <c r="W72" s="78" t="s">
        <v>282</v>
      </c>
      <c r="X72" s="85" t="s">
        <v>283</v>
      </c>
      <c r="Y72" s="82" t="s">
        <v>78</v>
      </c>
      <c r="Z72" s="81" t="s">
        <v>284</v>
      </c>
      <c r="AA72" s="87">
        <v>2.6800000000000001E-2</v>
      </c>
      <c r="AB72" s="89" t="s">
        <v>78</v>
      </c>
      <c r="AC72" s="84"/>
      <c r="AD72" s="84"/>
      <c r="AE72" s="84"/>
      <c r="AF72" s="84"/>
      <c r="AG72" s="90"/>
      <c r="AH72" s="90"/>
      <c r="AI72" s="144"/>
      <c r="AJ72" s="158">
        <v>3</v>
      </c>
    </row>
    <row r="73" spans="1:36" ht="39.950000000000003" customHeight="1">
      <c r="A73" s="105">
        <v>68</v>
      </c>
      <c r="B73" s="70"/>
      <c r="C73" s="71"/>
      <c r="D73" s="156"/>
      <c r="E73" s="156">
        <v>3</v>
      </c>
      <c r="F73" s="71"/>
      <c r="G73" s="156"/>
      <c r="H73" s="71"/>
      <c r="I73" s="71"/>
      <c r="J73" s="73"/>
      <c r="K73" s="73"/>
      <c r="L73" s="81" t="s">
        <v>285</v>
      </c>
      <c r="M73" s="76" t="s">
        <v>286</v>
      </c>
      <c r="N73" s="157" t="s">
        <v>281</v>
      </c>
      <c r="O73" s="125"/>
      <c r="P73" s="70" t="s">
        <v>73</v>
      </c>
      <c r="Q73" s="126"/>
      <c r="R73" s="111" t="s">
        <v>42</v>
      </c>
      <c r="S73" s="81" t="s">
        <v>285</v>
      </c>
      <c r="T73" s="111" t="s">
        <v>42</v>
      </c>
      <c r="U73" s="84" t="s">
        <v>74</v>
      </c>
      <c r="V73" s="136" t="s">
        <v>75</v>
      </c>
      <c r="W73" s="78" t="s">
        <v>282</v>
      </c>
      <c r="X73" s="85" t="s">
        <v>283</v>
      </c>
      <c r="Y73" s="82" t="s">
        <v>78</v>
      </c>
      <c r="Z73" s="81" t="s">
        <v>287</v>
      </c>
      <c r="AA73" s="87">
        <v>0.13489999999999999</v>
      </c>
      <c r="AB73" s="89" t="s">
        <v>78</v>
      </c>
      <c r="AC73" s="84"/>
      <c r="AD73" s="84"/>
      <c r="AE73" s="84"/>
      <c r="AF73" s="84"/>
      <c r="AG73" s="90"/>
      <c r="AH73" s="90"/>
      <c r="AI73" s="144"/>
      <c r="AJ73" s="158">
        <v>1</v>
      </c>
    </row>
    <row r="74" spans="1:36" ht="39.950000000000003" customHeight="1">
      <c r="A74" s="105">
        <v>69</v>
      </c>
      <c r="B74" s="70"/>
      <c r="C74" s="71"/>
      <c r="D74" s="156"/>
      <c r="E74" s="156">
        <v>3</v>
      </c>
      <c r="F74" s="71"/>
      <c r="G74" s="156"/>
      <c r="H74" s="71"/>
      <c r="I74" s="71"/>
      <c r="J74" s="73"/>
      <c r="K74" s="73"/>
      <c r="L74" s="81" t="s">
        <v>288</v>
      </c>
      <c r="M74" s="76" t="s">
        <v>289</v>
      </c>
      <c r="N74" s="157" t="s">
        <v>281</v>
      </c>
      <c r="O74" s="125"/>
      <c r="P74" s="70" t="s">
        <v>73</v>
      </c>
      <c r="Q74" s="126"/>
      <c r="R74" s="111" t="s">
        <v>42</v>
      </c>
      <c r="S74" s="81" t="s">
        <v>288</v>
      </c>
      <c r="T74" s="111" t="s">
        <v>42</v>
      </c>
      <c r="U74" s="84" t="s">
        <v>74</v>
      </c>
      <c r="V74" s="136" t="s">
        <v>75</v>
      </c>
      <c r="W74" s="78" t="s">
        <v>282</v>
      </c>
      <c r="X74" s="85" t="s">
        <v>283</v>
      </c>
      <c r="Y74" s="82" t="s">
        <v>78</v>
      </c>
      <c r="Z74" s="81" t="s">
        <v>287</v>
      </c>
      <c r="AA74" s="87">
        <v>0.1173</v>
      </c>
      <c r="AB74" s="89" t="s">
        <v>78</v>
      </c>
      <c r="AC74" s="84"/>
      <c r="AD74" s="84"/>
      <c r="AE74" s="84"/>
      <c r="AF74" s="84"/>
      <c r="AG74" s="90"/>
      <c r="AH74" s="90"/>
      <c r="AI74" s="144"/>
      <c r="AJ74" s="158">
        <v>1</v>
      </c>
    </row>
    <row r="75" spans="1:36" s="68" customFormat="1" ht="39.950000000000003" customHeight="1">
      <c r="A75" s="44">
        <v>70</v>
      </c>
      <c r="B75" s="45"/>
      <c r="C75" s="46"/>
      <c r="D75" s="183"/>
      <c r="E75" s="183">
        <v>3</v>
      </c>
      <c r="F75" s="46"/>
      <c r="G75" s="183"/>
      <c r="H75" s="46"/>
      <c r="I75" s="46"/>
      <c r="J75" s="48"/>
      <c r="K75" s="48"/>
      <c r="L75" s="193" t="s">
        <v>467</v>
      </c>
      <c r="M75" s="193" t="s">
        <v>466</v>
      </c>
      <c r="N75" s="193" t="s">
        <v>467</v>
      </c>
      <c r="O75" s="178"/>
      <c r="P75" s="45"/>
      <c r="Q75" s="185"/>
      <c r="R75" s="179" t="s">
        <v>42</v>
      </c>
      <c r="S75" s="193" t="s">
        <v>467</v>
      </c>
      <c r="T75" s="179" t="s">
        <v>42</v>
      </c>
      <c r="U75" s="59" t="s">
        <v>74</v>
      </c>
      <c r="V75" s="180" t="s">
        <v>75</v>
      </c>
      <c r="W75" s="53"/>
      <c r="X75" s="60"/>
      <c r="Y75" s="57"/>
      <c r="Z75" s="56"/>
      <c r="AA75" s="62">
        <v>1.6299999999999999E-2</v>
      </c>
      <c r="AB75" s="64"/>
      <c r="AC75" s="59"/>
      <c r="AD75" s="59"/>
      <c r="AE75" s="59"/>
      <c r="AF75" s="59"/>
      <c r="AG75" s="65"/>
      <c r="AH75" s="65"/>
      <c r="AI75" s="181"/>
      <c r="AJ75" s="186">
        <v>2</v>
      </c>
    </row>
    <row r="76" spans="1:36" s="68" customFormat="1" ht="39.950000000000003" customHeight="1">
      <c r="A76" s="44">
        <v>71</v>
      </c>
      <c r="B76" s="45"/>
      <c r="C76" s="46"/>
      <c r="D76" s="183"/>
      <c r="E76" s="183"/>
      <c r="F76" s="46">
        <v>4</v>
      </c>
      <c r="G76" s="183"/>
      <c r="H76" s="46"/>
      <c r="I76" s="46"/>
      <c r="J76" s="48"/>
      <c r="K76" s="48"/>
      <c r="L76" s="193" t="s">
        <v>469</v>
      </c>
      <c r="M76" s="193" t="s">
        <v>468</v>
      </c>
      <c r="N76" s="193" t="s">
        <v>469</v>
      </c>
      <c r="O76" s="178"/>
      <c r="P76" s="45"/>
      <c r="Q76" s="185"/>
      <c r="R76" s="179" t="s">
        <v>42</v>
      </c>
      <c r="S76" s="193" t="s">
        <v>469</v>
      </c>
      <c r="T76" s="179" t="s">
        <v>42</v>
      </c>
      <c r="U76" s="59" t="s">
        <v>74</v>
      </c>
      <c r="V76" s="180" t="s">
        <v>75</v>
      </c>
      <c r="W76" s="53"/>
      <c r="X76" s="60"/>
      <c r="Y76" s="57"/>
      <c r="Z76" s="56"/>
      <c r="AA76" s="62">
        <v>1.3899999999999999E-2</v>
      </c>
      <c r="AB76" s="64"/>
      <c r="AC76" s="59"/>
      <c r="AD76" s="59"/>
      <c r="AE76" s="59"/>
      <c r="AF76" s="59"/>
      <c r="AG76" s="65"/>
      <c r="AH76" s="65"/>
      <c r="AI76" s="181"/>
      <c r="AJ76" s="186">
        <v>1</v>
      </c>
    </row>
    <row r="77" spans="1:36" s="68" customFormat="1" ht="39.950000000000003" customHeight="1">
      <c r="A77" s="44"/>
      <c r="B77" s="45"/>
      <c r="C77" s="46"/>
      <c r="D77" s="183"/>
      <c r="E77" s="183"/>
      <c r="F77" s="46"/>
      <c r="G77" s="183"/>
      <c r="H77" s="46"/>
      <c r="I77" s="46"/>
      <c r="J77" s="48"/>
      <c r="K77" s="48"/>
      <c r="L77" s="193" t="s">
        <v>483</v>
      </c>
      <c r="M77" s="193" t="s">
        <v>482</v>
      </c>
      <c r="N77" s="193"/>
      <c r="O77" s="178"/>
      <c r="P77" s="45"/>
      <c r="Q77" s="185"/>
      <c r="R77" s="179" t="s">
        <v>42</v>
      </c>
      <c r="S77" s="81" t="s">
        <v>82</v>
      </c>
      <c r="T77" s="179" t="s">
        <v>42</v>
      </c>
      <c r="U77" s="59" t="s">
        <v>74</v>
      </c>
      <c r="V77" s="180" t="s">
        <v>75</v>
      </c>
      <c r="W77" s="53" t="s">
        <v>484</v>
      </c>
      <c r="X77" s="60"/>
      <c r="Y77" s="57"/>
      <c r="Z77" s="56"/>
      <c r="AA77" s="62">
        <v>2.3999999999999998E-3</v>
      </c>
      <c r="AB77" s="64"/>
      <c r="AC77" s="59"/>
      <c r="AD77" s="59"/>
      <c r="AE77" s="59"/>
      <c r="AF77" s="59"/>
      <c r="AG77" s="65"/>
      <c r="AH77" s="65"/>
      <c r="AI77" s="181"/>
      <c r="AJ77" s="186">
        <v>1</v>
      </c>
    </row>
    <row r="78" spans="1:36" ht="39.950000000000003" customHeight="1">
      <c r="A78" s="187">
        <v>72</v>
      </c>
      <c r="B78" s="70"/>
      <c r="C78" s="71"/>
      <c r="D78" s="156">
        <v>2</v>
      </c>
      <c r="E78" s="156"/>
      <c r="F78" s="71"/>
      <c r="G78" s="156"/>
      <c r="H78" s="71"/>
      <c r="I78" s="71"/>
      <c r="J78" s="73"/>
      <c r="K78" s="73"/>
      <c r="L78" s="81" t="s">
        <v>290</v>
      </c>
      <c r="M78" s="76" t="s">
        <v>291</v>
      </c>
      <c r="N78" s="157" t="s">
        <v>268</v>
      </c>
      <c r="O78" s="125" t="s">
        <v>101</v>
      </c>
      <c r="P78" s="70" t="s">
        <v>73</v>
      </c>
      <c r="Q78" s="126"/>
      <c r="R78" s="111" t="s">
        <v>42</v>
      </c>
      <c r="S78" s="81" t="s">
        <v>290</v>
      </c>
      <c r="T78" s="111" t="s">
        <v>42</v>
      </c>
      <c r="U78" s="84" t="s">
        <v>74</v>
      </c>
      <c r="V78" s="136" t="s">
        <v>75</v>
      </c>
      <c r="W78" s="78" t="s">
        <v>88</v>
      </c>
      <c r="X78" s="85" t="s">
        <v>77</v>
      </c>
      <c r="Y78" s="82" t="s">
        <v>78</v>
      </c>
      <c r="Z78" s="81" t="s">
        <v>78</v>
      </c>
      <c r="AA78" s="87">
        <f>AA79+AA80+AA81+AA82*AJ82+AA83+AA84</f>
        <v>3.4514</v>
      </c>
      <c r="AB78" s="89" t="s">
        <v>78</v>
      </c>
      <c r="AC78" s="84"/>
      <c r="AD78" s="84"/>
      <c r="AE78" s="84"/>
      <c r="AF78" s="84"/>
      <c r="AG78" s="90"/>
      <c r="AH78" s="90"/>
      <c r="AI78" s="144"/>
      <c r="AJ78" s="158">
        <v>1</v>
      </c>
    </row>
    <row r="79" spans="1:36" ht="39.950000000000003" customHeight="1">
      <c r="A79" s="187">
        <v>73</v>
      </c>
      <c r="B79" s="70"/>
      <c r="C79" s="71"/>
      <c r="D79" s="156"/>
      <c r="E79" s="156">
        <v>3</v>
      </c>
      <c r="F79" s="71"/>
      <c r="G79" s="156"/>
      <c r="H79" s="71"/>
      <c r="I79" s="71"/>
      <c r="J79" s="73"/>
      <c r="K79" s="73"/>
      <c r="L79" s="296" t="s">
        <v>508</v>
      </c>
      <c r="M79" s="297" t="s">
        <v>507</v>
      </c>
      <c r="N79" s="157" t="s">
        <v>268</v>
      </c>
      <c r="O79" s="125" t="s">
        <v>101</v>
      </c>
      <c r="P79" s="70" t="s">
        <v>73</v>
      </c>
      <c r="Q79" s="301"/>
      <c r="R79" s="111" t="s">
        <v>42</v>
      </c>
      <c r="S79" s="81" t="s">
        <v>271</v>
      </c>
      <c r="T79" s="111" t="s">
        <v>42</v>
      </c>
      <c r="U79" s="84" t="s">
        <v>74</v>
      </c>
      <c r="V79" s="136" t="s">
        <v>75</v>
      </c>
      <c r="W79" s="70" t="s">
        <v>149</v>
      </c>
      <c r="X79" s="159" t="s">
        <v>511</v>
      </c>
      <c r="Y79" s="82" t="s">
        <v>187</v>
      </c>
      <c r="Z79" s="81" t="s">
        <v>273</v>
      </c>
      <c r="AA79" s="87">
        <v>0.94699999999999995</v>
      </c>
      <c r="AB79" s="89" t="s">
        <v>78</v>
      </c>
      <c r="AC79" s="84"/>
      <c r="AD79" s="84"/>
      <c r="AE79" s="84"/>
      <c r="AF79" s="84"/>
      <c r="AG79" s="90"/>
      <c r="AH79" s="90"/>
      <c r="AI79" s="144"/>
      <c r="AJ79" s="158">
        <v>1</v>
      </c>
    </row>
    <row r="80" spans="1:36" ht="39.950000000000003" customHeight="1">
      <c r="A80" s="187">
        <v>74</v>
      </c>
      <c r="B80" s="70"/>
      <c r="C80" s="71"/>
      <c r="D80" s="156"/>
      <c r="E80" s="156">
        <v>3</v>
      </c>
      <c r="F80" s="71"/>
      <c r="G80" s="156"/>
      <c r="H80" s="71"/>
      <c r="I80" s="71"/>
      <c r="J80" s="73"/>
      <c r="K80" s="73"/>
      <c r="L80" s="296" t="s">
        <v>506</v>
      </c>
      <c r="M80" s="297" t="s">
        <v>502</v>
      </c>
      <c r="N80" s="298" t="s">
        <v>268</v>
      </c>
      <c r="O80" s="299" t="s">
        <v>101</v>
      </c>
      <c r="P80" s="300" t="s">
        <v>73</v>
      </c>
      <c r="Q80" s="301"/>
      <c r="R80" s="111" t="s">
        <v>42</v>
      </c>
      <c r="S80" s="81" t="s">
        <v>274</v>
      </c>
      <c r="T80" s="111" t="s">
        <v>42</v>
      </c>
      <c r="U80" s="84" t="s">
        <v>74</v>
      </c>
      <c r="V80" s="136" t="s">
        <v>75</v>
      </c>
      <c r="W80" s="70" t="s">
        <v>149</v>
      </c>
      <c r="X80" s="159" t="s">
        <v>511</v>
      </c>
      <c r="Y80" s="82" t="s">
        <v>187</v>
      </c>
      <c r="Z80" s="81" t="s">
        <v>275</v>
      </c>
      <c r="AA80" s="87">
        <v>1.6984999999999999</v>
      </c>
      <c r="AB80" s="89" t="s">
        <v>78</v>
      </c>
      <c r="AC80" s="84"/>
      <c r="AD80" s="84"/>
      <c r="AE80" s="84"/>
      <c r="AF80" s="84"/>
      <c r="AG80" s="90"/>
      <c r="AH80" s="90"/>
      <c r="AI80" s="144"/>
      <c r="AJ80" s="158">
        <v>1</v>
      </c>
    </row>
    <row r="81" spans="1:36" ht="39.950000000000003" customHeight="1">
      <c r="A81" s="187">
        <v>75</v>
      </c>
      <c r="B81" s="70"/>
      <c r="C81" s="71"/>
      <c r="D81" s="156"/>
      <c r="E81" s="156">
        <v>3</v>
      </c>
      <c r="F81" s="71"/>
      <c r="G81" s="156"/>
      <c r="H81" s="71"/>
      <c r="I81" s="71"/>
      <c r="J81" s="73"/>
      <c r="K81" s="73"/>
      <c r="L81" s="81" t="s">
        <v>276</v>
      </c>
      <c r="M81" s="76" t="s">
        <v>277</v>
      </c>
      <c r="N81" s="157" t="s">
        <v>268</v>
      </c>
      <c r="O81" s="125"/>
      <c r="P81" s="70" t="s">
        <v>73</v>
      </c>
      <c r="Q81" s="126"/>
      <c r="R81" s="111" t="s">
        <v>42</v>
      </c>
      <c r="S81" s="81" t="s">
        <v>276</v>
      </c>
      <c r="T81" s="111" t="s">
        <v>42</v>
      </c>
      <c r="U81" s="84" t="s">
        <v>74</v>
      </c>
      <c r="V81" s="136" t="s">
        <v>75</v>
      </c>
      <c r="W81" s="70" t="s">
        <v>149</v>
      </c>
      <c r="X81" s="159" t="s">
        <v>511</v>
      </c>
      <c r="Y81" s="82" t="s">
        <v>187</v>
      </c>
      <c r="Z81" s="81" t="s">
        <v>278</v>
      </c>
      <c r="AA81" s="87">
        <v>0.46089999999999998</v>
      </c>
      <c r="AB81" s="89" t="s">
        <v>78</v>
      </c>
      <c r="AC81" s="84"/>
      <c r="AD81" s="84"/>
      <c r="AE81" s="84"/>
      <c r="AF81" s="84"/>
      <c r="AG81" s="90"/>
      <c r="AH81" s="90"/>
      <c r="AI81" s="144"/>
      <c r="AJ81" s="158">
        <v>1</v>
      </c>
    </row>
    <row r="82" spans="1:36" ht="39.950000000000003" customHeight="1">
      <c r="A82" s="187">
        <v>76</v>
      </c>
      <c r="B82" s="70"/>
      <c r="C82" s="71"/>
      <c r="D82" s="156"/>
      <c r="E82" s="156">
        <v>3</v>
      </c>
      <c r="F82" s="71"/>
      <c r="G82" s="156"/>
      <c r="H82" s="71"/>
      <c r="I82" s="71"/>
      <c r="J82" s="73"/>
      <c r="K82" s="73"/>
      <c r="L82" s="81" t="s">
        <v>279</v>
      </c>
      <c r="M82" s="76" t="s">
        <v>280</v>
      </c>
      <c r="N82" s="157" t="s">
        <v>281</v>
      </c>
      <c r="O82" s="125" t="s">
        <v>101</v>
      </c>
      <c r="P82" s="70" t="s">
        <v>73</v>
      </c>
      <c r="Q82" s="126"/>
      <c r="R82" s="111" t="s">
        <v>42</v>
      </c>
      <c r="S82" s="81" t="s">
        <v>279</v>
      </c>
      <c r="T82" s="111" t="s">
        <v>42</v>
      </c>
      <c r="U82" s="84" t="s">
        <v>74</v>
      </c>
      <c r="V82" s="136" t="s">
        <v>75</v>
      </c>
      <c r="W82" s="78" t="s">
        <v>282</v>
      </c>
      <c r="X82" s="85" t="s">
        <v>283</v>
      </c>
      <c r="Y82" s="82" t="s">
        <v>78</v>
      </c>
      <c r="Z82" s="81" t="s">
        <v>284</v>
      </c>
      <c r="AA82" s="87">
        <v>2.6800000000000001E-2</v>
      </c>
      <c r="AB82" s="89" t="s">
        <v>78</v>
      </c>
      <c r="AC82" s="84"/>
      <c r="AD82" s="84"/>
      <c r="AE82" s="84"/>
      <c r="AF82" s="84"/>
      <c r="AG82" s="90"/>
      <c r="AH82" s="90"/>
      <c r="AI82" s="144"/>
      <c r="AJ82" s="158">
        <v>3</v>
      </c>
    </row>
    <row r="83" spans="1:36" ht="39.950000000000003" customHeight="1">
      <c r="A83" s="187">
        <v>77</v>
      </c>
      <c r="B83" s="70"/>
      <c r="C83" s="71"/>
      <c r="D83" s="156"/>
      <c r="E83" s="156">
        <v>3</v>
      </c>
      <c r="F83" s="71"/>
      <c r="G83" s="156"/>
      <c r="H83" s="71"/>
      <c r="I83" s="71"/>
      <c r="J83" s="73"/>
      <c r="K83" s="73"/>
      <c r="L83" s="81" t="s">
        <v>292</v>
      </c>
      <c r="M83" s="76" t="s">
        <v>293</v>
      </c>
      <c r="N83" s="157" t="s">
        <v>281</v>
      </c>
      <c r="O83" s="125" t="s">
        <v>101</v>
      </c>
      <c r="P83" s="70" t="s">
        <v>73</v>
      </c>
      <c r="Q83" s="126"/>
      <c r="R83" s="111" t="s">
        <v>42</v>
      </c>
      <c r="S83" s="81" t="s">
        <v>292</v>
      </c>
      <c r="T83" s="111" t="s">
        <v>42</v>
      </c>
      <c r="U83" s="84" t="s">
        <v>74</v>
      </c>
      <c r="V83" s="136" t="s">
        <v>75</v>
      </c>
      <c r="W83" s="78" t="s">
        <v>282</v>
      </c>
      <c r="X83" s="85" t="s">
        <v>283</v>
      </c>
      <c r="Y83" s="82" t="s">
        <v>78</v>
      </c>
      <c r="Z83" s="81" t="s">
        <v>287</v>
      </c>
      <c r="AA83" s="87">
        <v>0.14729999999999999</v>
      </c>
      <c r="AB83" s="89" t="s">
        <v>78</v>
      </c>
      <c r="AC83" s="84"/>
      <c r="AD83" s="84"/>
      <c r="AE83" s="84"/>
      <c r="AF83" s="84"/>
      <c r="AG83" s="90"/>
      <c r="AH83" s="90"/>
      <c r="AI83" s="144"/>
      <c r="AJ83" s="158">
        <v>1</v>
      </c>
    </row>
    <row r="84" spans="1:36" ht="39.950000000000003" customHeight="1">
      <c r="A84" s="187">
        <v>78</v>
      </c>
      <c r="B84" s="70"/>
      <c r="C84" s="71"/>
      <c r="D84" s="156"/>
      <c r="E84" s="156">
        <v>3</v>
      </c>
      <c r="F84" s="71"/>
      <c r="G84" s="156"/>
      <c r="H84" s="71"/>
      <c r="I84" s="71"/>
      <c r="J84" s="73"/>
      <c r="K84" s="73"/>
      <c r="L84" s="81" t="s">
        <v>288</v>
      </c>
      <c r="M84" s="76" t="s">
        <v>289</v>
      </c>
      <c r="N84" s="157" t="s">
        <v>281</v>
      </c>
      <c r="O84" s="125" t="s">
        <v>101</v>
      </c>
      <c r="P84" s="70" t="s">
        <v>73</v>
      </c>
      <c r="Q84" s="126"/>
      <c r="R84" s="111" t="s">
        <v>42</v>
      </c>
      <c r="S84" s="81" t="s">
        <v>288</v>
      </c>
      <c r="T84" s="111" t="s">
        <v>42</v>
      </c>
      <c r="U84" s="84" t="s">
        <v>74</v>
      </c>
      <c r="V84" s="136" t="s">
        <v>75</v>
      </c>
      <c r="W84" s="78" t="s">
        <v>282</v>
      </c>
      <c r="X84" s="85" t="s">
        <v>283</v>
      </c>
      <c r="Y84" s="82" t="s">
        <v>78</v>
      </c>
      <c r="Z84" s="81" t="s">
        <v>287</v>
      </c>
      <c r="AA84" s="87">
        <v>0.1173</v>
      </c>
      <c r="AB84" s="89" t="s">
        <v>78</v>
      </c>
      <c r="AC84" s="84"/>
      <c r="AD84" s="84"/>
      <c r="AE84" s="84"/>
      <c r="AF84" s="84"/>
      <c r="AG84" s="90"/>
      <c r="AH84" s="90"/>
      <c r="AI84" s="144"/>
      <c r="AJ84" s="158">
        <v>1</v>
      </c>
    </row>
    <row r="85" spans="1:36" s="175" customFormat="1" ht="39.950000000000003" customHeight="1">
      <c r="A85" s="187">
        <v>79</v>
      </c>
      <c r="B85" s="70"/>
      <c r="C85" s="71"/>
      <c r="D85" s="71">
        <v>2</v>
      </c>
      <c r="E85" s="72"/>
      <c r="F85" s="72"/>
      <c r="G85" s="71"/>
      <c r="H85" s="71"/>
      <c r="I85" s="71"/>
      <c r="J85" s="73"/>
      <c r="K85" s="74"/>
      <c r="L85" s="81" t="s">
        <v>294</v>
      </c>
      <c r="M85" s="76" t="s">
        <v>295</v>
      </c>
      <c r="N85" s="127" t="s">
        <v>268</v>
      </c>
      <c r="O85" s="125" t="s">
        <v>101</v>
      </c>
      <c r="P85" s="70" t="s">
        <v>73</v>
      </c>
      <c r="Q85" s="82"/>
      <c r="R85" s="111" t="s">
        <v>42</v>
      </c>
      <c r="S85" s="81" t="s">
        <v>296</v>
      </c>
      <c r="T85" s="82" t="s">
        <v>78</v>
      </c>
      <c r="U85" s="84" t="s">
        <v>74</v>
      </c>
      <c r="V85" s="136" t="s">
        <v>75</v>
      </c>
      <c r="W85" s="78" t="s">
        <v>193</v>
      </c>
      <c r="X85" s="159" t="s">
        <v>297</v>
      </c>
      <c r="Y85" s="122" t="s">
        <v>195</v>
      </c>
      <c r="Z85" s="81" t="s">
        <v>298</v>
      </c>
      <c r="AA85" s="87">
        <v>0.192</v>
      </c>
      <c r="AB85" s="89" t="s">
        <v>78</v>
      </c>
      <c r="AC85" s="84"/>
      <c r="AD85" s="84"/>
      <c r="AE85" s="84"/>
      <c r="AF85" s="84"/>
      <c r="AG85" s="90"/>
      <c r="AH85" s="90"/>
      <c r="AI85" s="144"/>
      <c r="AJ85" s="92">
        <v>3</v>
      </c>
    </row>
    <row r="86" spans="1:36" s="182" customFormat="1" ht="39.950000000000003" customHeight="1">
      <c r="A86" s="44">
        <v>80</v>
      </c>
      <c r="B86" s="45"/>
      <c r="C86" s="46">
        <v>1</v>
      </c>
      <c r="D86" s="46"/>
      <c r="E86" s="177"/>
      <c r="F86" s="47"/>
      <c r="G86" s="46"/>
      <c r="H86" s="46"/>
      <c r="I86" s="46"/>
      <c r="J86" s="48"/>
      <c r="K86" s="49"/>
      <c r="L86" s="56" t="s">
        <v>299</v>
      </c>
      <c r="M86" s="51" t="s">
        <v>300</v>
      </c>
      <c r="N86" s="52" t="s">
        <v>301</v>
      </c>
      <c r="O86" s="178" t="s">
        <v>101</v>
      </c>
      <c r="P86" s="45" t="s">
        <v>73</v>
      </c>
      <c r="Q86" s="54"/>
      <c r="R86" s="179" t="s">
        <v>42</v>
      </c>
      <c r="S86" s="56" t="s">
        <v>82</v>
      </c>
      <c r="T86" s="57" t="s">
        <v>78</v>
      </c>
      <c r="U86" s="180" t="s">
        <v>75</v>
      </c>
      <c r="V86" s="59" t="s">
        <v>74</v>
      </c>
      <c r="W86" s="53" t="s">
        <v>175</v>
      </c>
      <c r="X86" s="57" t="s">
        <v>497</v>
      </c>
      <c r="Y86" s="57" t="s">
        <v>78</v>
      </c>
      <c r="Z86" s="56" t="s">
        <v>78</v>
      </c>
      <c r="AA86" s="62">
        <v>2.3699999999999999E-2</v>
      </c>
      <c r="AB86" s="64" t="s">
        <v>302</v>
      </c>
      <c r="AC86" s="64"/>
      <c r="AD86" s="64"/>
      <c r="AE86" s="64"/>
      <c r="AF86" s="64"/>
      <c r="AG86" s="65"/>
      <c r="AH86" s="65"/>
      <c r="AI86" s="181"/>
      <c r="AJ86" s="67">
        <v>6</v>
      </c>
    </row>
    <row r="87" spans="1:36" s="175" customFormat="1" ht="39.950000000000003" customHeight="1">
      <c r="A87" s="187">
        <v>81</v>
      </c>
      <c r="B87" s="70"/>
      <c r="C87" s="71">
        <v>1</v>
      </c>
      <c r="D87" s="71"/>
      <c r="E87" s="129"/>
      <c r="F87" s="72"/>
      <c r="G87" s="71"/>
      <c r="H87" s="71"/>
      <c r="I87" s="71"/>
      <c r="J87" s="73"/>
      <c r="K87" s="74"/>
      <c r="L87" s="81" t="s">
        <v>304</v>
      </c>
      <c r="M87" s="162" t="s">
        <v>305</v>
      </c>
      <c r="N87" s="77" t="s">
        <v>306</v>
      </c>
      <c r="O87" s="125"/>
      <c r="P87" s="70" t="s">
        <v>73</v>
      </c>
      <c r="Q87" s="79"/>
      <c r="R87" s="111" t="s">
        <v>42</v>
      </c>
      <c r="S87" s="81" t="s">
        <v>82</v>
      </c>
      <c r="T87" s="82" t="s">
        <v>78</v>
      </c>
      <c r="U87" s="136" t="s">
        <v>75</v>
      </c>
      <c r="V87" s="84" t="s">
        <v>74</v>
      </c>
      <c r="W87" s="78" t="s">
        <v>175</v>
      </c>
      <c r="X87" s="82" t="s">
        <v>182</v>
      </c>
      <c r="Y87" s="82" t="s">
        <v>78</v>
      </c>
      <c r="Z87" s="81" t="s">
        <v>78</v>
      </c>
      <c r="AA87" s="87">
        <v>1.6999999999999999E-3</v>
      </c>
      <c r="AB87" s="89" t="s">
        <v>302</v>
      </c>
      <c r="AC87" s="89"/>
      <c r="AD87" s="89"/>
      <c r="AE87" s="89"/>
      <c r="AF87" s="89"/>
      <c r="AG87" s="90"/>
      <c r="AH87" s="90"/>
      <c r="AI87" s="144"/>
      <c r="AJ87" s="92">
        <v>6</v>
      </c>
    </row>
    <row r="88" spans="1:36" ht="39.950000000000003" customHeight="1">
      <c r="A88" s="187">
        <v>82</v>
      </c>
      <c r="B88" s="70"/>
      <c r="C88" s="71">
        <v>1</v>
      </c>
      <c r="D88" s="71"/>
      <c r="E88" s="72"/>
      <c r="F88" s="72"/>
      <c r="G88" s="71"/>
      <c r="H88" s="71"/>
      <c r="I88" s="71"/>
      <c r="J88" s="73"/>
      <c r="K88" s="74"/>
      <c r="L88" s="81" t="s">
        <v>477</v>
      </c>
      <c r="M88" s="76" t="s">
        <v>308</v>
      </c>
      <c r="N88" s="77" t="s">
        <v>268</v>
      </c>
      <c r="O88" s="78" t="s">
        <v>42</v>
      </c>
      <c r="P88" s="70" t="s">
        <v>73</v>
      </c>
      <c r="Q88" s="79"/>
      <c r="R88" s="111" t="s">
        <v>42</v>
      </c>
      <c r="S88" s="81" t="s">
        <v>82</v>
      </c>
      <c r="T88" s="82" t="s">
        <v>78</v>
      </c>
      <c r="U88" s="136" t="s">
        <v>74</v>
      </c>
      <c r="V88" s="84" t="s">
        <v>75</v>
      </c>
      <c r="W88" s="70" t="s">
        <v>88</v>
      </c>
      <c r="X88" s="85" t="s">
        <v>77</v>
      </c>
      <c r="Y88" s="85" t="s">
        <v>78</v>
      </c>
      <c r="Z88" s="76" t="s">
        <v>78</v>
      </c>
      <c r="AA88" s="87" t="e">
        <f>AA89+AA97</f>
        <v>#REF!</v>
      </c>
      <c r="AB88" s="89" t="s">
        <v>78</v>
      </c>
      <c r="AC88" s="89"/>
      <c r="AD88" s="89"/>
      <c r="AE88" s="89"/>
      <c r="AF88" s="89"/>
      <c r="AG88" s="90"/>
      <c r="AH88" s="90"/>
      <c r="AI88" s="144"/>
      <c r="AJ88" s="92">
        <v>1</v>
      </c>
    </row>
    <row r="89" spans="1:36" ht="39.950000000000003" customHeight="1">
      <c r="A89" s="187">
        <v>83</v>
      </c>
      <c r="B89" s="70"/>
      <c r="C89" s="71"/>
      <c r="D89" s="71">
        <v>2</v>
      </c>
      <c r="E89" s="71"/>
      <c r="F89" s="71"/>
      <c r="G89" s="156"/>
      <c r="H89" s="71"/>
      <c r="I89" s="71"/>
      <c r="J89" s="73"/>
      <c r="K89" s="73"/>
      <c r="L89" s="81" t="s">
        <v>309</v>
      </c>
      <c r="M89" s="76" t="s">
        <v>310</v>
      </c>
      <c r="N89" s="77" t="s">
        <v>268</v>
      </c>
      <c r="O89" s="125" t="s">
        <v>90</v>
      </c>
      <c r="P89" s="70" t="s">
        <v>73</v>
      </c>
      <c r="Q89" s="126"/>
      <c r="R89" s="111" t="s">
        <v>42</v>
      </c>
      <c r="S89" s="81" t="s">
        <v>82</v>
      </c>
      <c r="T89" s="82" t="s">
        <v>78</v>
      </c>
      <c r="U89" s="136" t="s">
        <v>74</v>
      </c>
      <c r="V89" s="84" t="s">
        <v>75</v>
      </c>
      <c r="W89" s="70" t="s">
        <v>88</v>
      </c>
      <c r="X89" s="85" t="s">
        <v>77</v>
      </c>
      <c r="Y89" s="85" t="s">
        <v>78</v>
      </c>
      <c r="Z89" s="76" t="s">
        <v>78</v>
      </c>
      <c r="AA89" s="87" t="e">
        <f>AA90+AA95+AA96*AJ96</f>
        <v>#REF!</v>
      </c>
      <c r="AB89" s="89" t="s">
        <v>78</v>
      </c>
      <c r="AC89" s="84"/>
      <c r="AD89" s="84"/>
      <c r="AE89" s="84"/>
      <c r="AF89" s="84"/>
      <c r="AG89" s="90"/>
      <c r="AH89" s="90"/>
      <c r="AI89" s="144"/>
      <c r="AJ89" s="92">
        <v>1</v>
      </c>
    </row>
    <row r="90" spans="1:36" ht="39.950000000000003" customHeight="1">
      <c r="A90" s="187">
        <v>84</v>
      </c>
      <c r="B90" s="70"/>
      <c r="C90" s="71"/>
      <c r="D90" s="71"/>
      <c r="E90" s="71">
        <v>3</v>
      </c>
      <c r="F90" s="71"/>
      <c r="G90" s="156"/>
      <c r="H90" s="71"/>
      <c r="I90" s="71"/>
      <c r="J90" s="73"/>
      <c r="K90" s="73"/>
      <c r="L90" s="81" t="s">
        <v>452</v>
      </c>
      <c r="M90" s="76" t="s">
        <v>478</v>
      </c>
      <c r="N90" s="77" t="s">
        <v>268</v>
      </c>
      <c r="O90" s="125" t="s">
        <v>101</v>
      </c>
      <c r="P90" s="70" t="s">
        <v>73</v>
      </c>
      <c r="Q90" s="126"/>
      <c r="R90" s="111" t="s">
        <v>42</v>
      </c>
      <c r="S90" s="81" t="s">
        <v>82</v>
      </c>
      <c r="T90" s="82" t="s">
        <v>78</v>
      </c>
      <c r="U90" s="107" t="s">
        <v>75</v>
      </c>
      <c r="V90" s="84" t="s">
        <v>74</v>
      </c>
      <c r="W90" s="70" t="s">
        <v>88</v>
      </c>
      <c r="X90" s="85" t="s">
        <v>77</v>
      </c>
      <c r="Y90" s="85" t="s">
        <v>78</v>
      </c>
      <c r="Z90" s="76" t="s">
        <v>78</v>
      </c>
      <c r="AA90" s="87" t="e">
        <f>AA91+AA92+AA93+#REF!+AA94</f>
        <v>#REF!</v>
      </c>
      <c r="AB90" s="89" t="s">
        <v>78</v>
      </c>
      <c r="AC90" s="84"/>
      <c r="AD90" s="84"/>
      <c r="AE90" s="84"/>
      <c r="AF90" s="84"/>
      <c r="AG90" s="90"/>
      <c r="AH90" s="90"/>
      <c r="AI90" s="144"/>
      <c r="AJ90" s="92">
        <v>1</v>
      </c>
    </row>
    <row r="91" spans="1:36" ht="39.950000000000003" customHeight="1">
      <c r="A91" s="187">
        <v>85</v>
      </c>
      <c r="B91" s="70"/>
      <c r="C91" s="71"/>
      <c r="D91" s="71"/>
      <c r="E91" s="71"/>
      <c r="F91" s="71">
        <v>4</v>
      </c>
      <c r="G91" s="156"/>
      <c r="H91" s="71"/>
      <c r="I91" s="71"/>
      <c r="J91" s="73"/>
      <c r="K91" s="73"/>
      <c r="L91" s="81" t="s">
        <v>454</v>
      </c>
      <c r="M91" s="76" t="s">
        <v>312</v>
      </c>
      <c r="N91" s="77" t="s">
        <v>268</v>
      </c>
      <c r="O91" s="125" t="s">
        <v>101</v>
      </c>
      <c r="P91" s="70" t="s">
        <v>73</v>
      </c>
      <c r="Q91" s="126"/>
      <c r="R91" s="111" t="s">
        <v>42</v>
      </c>
      <c r="S91" s="81" t="s">
        <v>82</v>
      </c>
      <c r="T91" s="82" t="s">
        <v>78</v>
      </c>
      <c r="U91" s="107" t="s">
        <v>75</v>
      </c>
      <c r="V91" s="84" t="s">
        <v>74</v>
      </c>
      <c r="W91" s="78" t="s">
        <v>313</v>
      </c>
      <c r="X91" s="85" t="s">
        <v>314</v>
      </c>
      <c r="Y91" s="85" t="s">
        <v>315</v>
      </c>
      <c r="Z91" s="76" t="s">
        <v>78</v>
      </c>
      <c r="AA91" s="87">
        <v>0.82779999999999998</v>
      </c>
      <c r="AB91" s="89" t="s">
        <v>78</v>
      </c>
      <c r="AC91" s="84"/>
      <c r="AD91" s="84"/>
      <c r="AE91" s="84"/>
      <c r="AF91" s="84"/>
      <c r="AG91" s="90"/>
      <c r="AH91" s="90"/>
      <c r="AI91" s="144"/>
      <c r="AJ91" s="92">
        <v>1</v>
      </c>
    </row>
    <row r="92" spans="1:36" ht="39.950000000000003" customHeight="1">
      <c r="A92" s="187">
        <v>86</v>
      </c>
      <c r="B92" s="70"/>
      <c r="C92" s="71"/>
      <c r="D92" s="71"/>
      <c r="E92" s="71"/>
      <c r="F92" s="71">
        <v>4</v>
      </c>
      <c r="G92" s="156"/>
      <c r="H92" s="71"/>
      <c r="I92" s="71"/>
      <c r="J92" s="73"/>
      <c r="K92" s="73"/>
      <c r="L92" s="75" t="s">
        <v>493</v>
      </c>
      <c r="M92" s="76" t="s">
        <v>494</v>
      </c>
      <c r="N92" s="77" t="s">
        <v>268</v>
      </c>
      <c r="O92" s="125" t="s">
        <v>101</v>
      </c>
      <c r="P92" s="70" t="s">
        <v>73</v>
      </c>
      <c r="Q92" s="126"/>
      <c r="R92" s="111" t="s">
        <v>42</v>
      </c>
      <c r="S92" s="81" t="s">
        <v>82</v>
      </c>
      <c r="T92" s="82" t="s">
        <v>78</v>
      </c>
      <c r="U92" s="107" t="s">
        <v>75</v>
      </c>
      <c r="V92" s="84" t="s">
        <v>74</v>
      </c>
      <c r="W92" s="78" t="s">
        <v>91</v>
      </c>
      <c r="X92" s="85" t="s">
        <v>496</v>
      </c>
      <c r="Y92" s="70" t="s">
        <v>93</v>
      </c>
      <c r="Z92" s="76" t="s">
        <v>78</v>
      </c>
      <c r="AA92" s="87">
        <v>2.1000000000000001E-2</v>
      </c>
      <c r="AB92" s="89" t="s">
        <v>78</v>
      </c>
      <c r="AC92" s="84"/>
      <c r="AD92" s="84"/>
      <c r="AE92" s="84"/>
      <c r="AF92" s="84"/>
      <c r="AG92" s="90"/>
      <c r="AH92" s="90"/>
      <c r="AI92" s="144"/>
      <c r="AJ92" s="92">
        <v>1</v>
      </c>
    </row>
    <row r="93" spans="1:36" ht="39.950000000000003" customHeight="1">
      <c r="A93" s="187">
        <v>87</v>
      </c>
      <c r="B93" s="70"/>
      <c r="C93" s="71"/>
      <c r="D93" s="156"/>
      <c r="E93" s="71"/>
      <c r="F93" s="71">
        <v>4</v>
      </c>
      <c r="G93" s="156"/>
      <c r="H93" s="71"/>
      <c r="I93" s="71"/>
      <c r="J93" s="73"/>
      <c r="K93" s="73"/>
      <c r="L93" s="75" t="s">
        <v>495</v>
      </c>
      <c r="M93" s="76" t="s">
        <v>489</v>
      </c>
      <c r="N93" s="77" t="s">
        <v>114</v>
      </c>
      <c r="O93" s="125" t="s">
        <v>101</v>
      </c>
      <c r="P93" s="70" t="s">
        <v>73</v>
      </c>
      <c r="Q93" s="126"/>
      <c r="R93" s="111" t="s">
        <v>42</v>
      </c>
      <c r="S93" s="81" t="s">
        <v>82</v>
      </c>
      <c r="T93" s="82" t="s">
        <v>78</v>
      </c>
      <c r="U93" s="136" t="s">
        <v>75</v>
      </c>
      <c r="V93" s="84" t="s">
        <v>74</v>
      </c>
      <c r="W93" s="78" t="s">
        <v>91</v>
      </c>
      <c r="X93" s="85" t="s">
        <v>496</v>
      </c>
      <c r="Y93" s="70" t="s">
        <v>93</v>
      </c>
      <c r="Z93" s="76" t="s">
        <v>317</v>
      </c>
      <c r="AA93" s="87">
        <v>7.1999999999999998E-3</v>
      </c>
      <c r="AB93" s="89" t="s">
        <v>78</v>
      </c>
      <c r="AC93" s="84"/>
      <c r="AD93" s="84"/>
      <c r="AE93" s="84"/>
      <c r="AF93" s="84"/>
      <c r="AG93" s="90"/>
      <c r="AH93" s="90"/>
      <c r="AI93" s="144"/>
      <c r="AJ93" s="92">
        <v>1</v>
      </c>
    </row>
    <row r="94" spans="1:36" ht="39.950000000000003" customHeight="1">
      <c r="A94" s="187">
        <v>89</v>
      </c>
      <c r="B94" s="70"/>
      <c r="C94" s="71"/>
      <c r="D94" s="156"/>
      <c r="E94" s="156"/>
      <c r="F94" s="71">
        <v>4</v>
      </c>
      <c r="G94" s="156"/>
      <c r="H94" s="71"/>
      <c r="I94" s="71"/>
      <c r="J94" s="73"/>
      <c r="K94" s="73"/>
      <c r="L94" s="81" t="s">
        <v>318</v>
      </c>
      <c r="M94" s="76" t="s">
        <v>319</v>
      </c>
      <c r="N94" s="77" t="s">
        <v>114</v>
      </c>
      <c r="O94" s="125" t="s">
        <v>101</v>
      </c>
      <c r="P94" s="70" t="s">
        <v>73</v>
      </c>
      <c r="Q94" s="85"/>
      <c r="R94" s="111" t="s">
        <v>42</v>
      </c>
      <c r="S94" s="81" t="s">
        <v>82</v>
      </c>
      <c r="T94" s="82" t="s">
        <v>78</v>
      </c>
      <c r="U94" s="136" t="s">
        <v>75</v>
      </c>
      <c r="V94" s="84" t="s">
        <v>74</v>
      </c>
      <c r="W94" s="78" t="s">
        <v>96</v>
      </c>
      <c r="X94" s="85" t="s">
        <v>78</v>
      </c>
      <c r="Y94" s="82" t="s">
        <v>97</v>
      </c>
      <c r="Z94" s="86" t="s">
        <v>78</v>
      </c>
      <c r="AA94" s="87">
        <v>0.05</v>
      </c>
      <c r="AB94" s="89" t="s">
        <v>78</v>
      </c>
      <c r="AC94" s="84"/>
      <c r="AD94" s="84"/>
      <c r="AE94" s="84"/>
      <c r="AF94" s="84"/>
      <c r="AG94" s="90"/>
      <c r="AH94" s="90"/>
      <c r="AI94" s="144"/>
      <c r="AJ94" s="92">
        <v>1</v>
      </c>
    </row>
    <row r="95" spans="1:36" s="102" customFormat="1" ht="39.950000000000003" customHeight="1">
      <c r="A95" s="187">
        <v>90</v>
      </c>
      <c r="B95" s="70"/>
      <c r="C95" s="71"/>
      <c r="D95" s="156"/>
      <c r="E95" s="71">
        <v>3</v>
      </c>
      <c r="F95" s="71"/>
      <c r="G95" s="156"/>
      <c r="H95" s="71"/>
      <c r="I95" s="71"/>
      <c r="J95" s="73"/>
      <c r="K95" s="73"/>
      <c r="L95" s="81" t="s">
        <v>320</v>
      </c>
      <c r="M95" s="76" t="s">
        <v>321</v>
      </c>
      <c r="N95" s="127" t="s">
        <v>322</v>
      </c>
      <c r="O95" s="125" t="s">
        <v>90</v>
      </c>
      <c r="P95" s="70" t="s">
        <v>73</v>
      </c>
      <c r="Q95" s="126"/>
      <c r="R95" s="111" t="s">
        <v>42</v>
      </c>
      <c r="S95" s="81" t="s">
        <v>82</v>
      </c>
      <c r="T95" s="82" t="s">
        <v>78</v>
      </c>
      <c r="U95" s="136" t="s">
        <v>74</v>
      </c>
      <c r="V95" s="84" t="s">
        <v>75</v>
      </c>
      <c r="W95" s="78" t="s">
        <v>88</v>
      </c>
      <c r="X95" s="85" t="s">
        <v>77</v>
      </c>
      <c r="Y95" s="85" t="s">
        <v>78</v>
      </c>
      <c r="Z95" s="76" t="s">
        <v>78</v>
      </c>
      <c r="AA95" s="87">
        <v>0.2</v>
      </c>
      <c r="AB95" s="89" t="s">
        <v>78</v>
      </c>
      <c r="AC95" s="84"/>
      <c r="AD95" s="84"/>
      <c r="AE95" s="84"/>
      <c r="AF95" s="84"/>
      <c r="AG95" s="90"/>
      <c r="AH95" s="90"/>
      <c r="AI95" s="144"/>
      <c r="AJ95" s="92">
        <v>1</v>
      </c>
    </row>
    <row r="96" spans="1:36" ht="39.950000000000003" customHeight="1">
      <c r="A96" s="187">
        <v>91</v>
      </c>
      <c r="B96" s="70"/>
      <c r="C96" s="71"/>
      <c r="D96" s="156"/>
      <c r="E96" s="156">
        <v>3</v>
      </c>
      <c r="F96" s="71"/>
      <c r="G96" s="156"/>
      <c r="H96" s="71"/>
      <c r="I96" s="71"/>
      <c r="J96" s="73"/>
      <c r="K96" s="73"/>
      <c r="L96" s="81" t="s">
        <v>102</v>
      </c>
      <c r="M96" s="76" t="s">
        <v>103</v>
      </c>
      <c r="N96" s="77" t="s">
        <v>78</v>
      </c>
      <c r="O96" s="125" t="s">
        <v>101</v>
      </c>
      <c r="P96" s="70" t="s">
        <v>73</v>
      </c>
      <c r="Q96" s="85" t="s">
        <v>78</v>
      </c>
      <c r="R96" s="111" t="s">
        <v>42</v>
      </c>
      <c r="S96" s="81" t="s">
        <v>82</v>
      </c>
      <c r="T96" s="82" t="s">
        <v>78</v>
      </c>
      <c r="U96" s="136" t="s">
        <v>75</v>
      </c>
      <c r="V96" s="84" t="s">
        <v>74</v>
      </c>
      <c r="W96" s="85" t="s">
        <v>78</v>
      </c>
      <c r="X96" s="85" t="s">
        <v>78</v>
      </c>
      <c r="Y96" s="85" t="s">
        <v>78</v>
      </c>
      <c r="Z96" s="76" t="s">
        <v>78</v>
      </c>
      <c r="AA96" s="87">
        <v>1E-3</v>
      </c>
      <c r="AB96" s="89" t="s">
        <v>78</v>
      </c>
      <c r="AC96" s="84"/>
      <c r="AD96" s="84"/>
      <c r="AE96" s="84"/>
      <c r="AF96" s="84"/>
      <c r="AG96" s="90"/>
      <c r="AH96" s="90"/>
      <c r="AI96" s="144"/>
      <c r="AJ96" s="92">
        <v>26</v>
      </c>
    </row>
    <row r="97" spans="1:36" ht="39.950000000000003" customHeight="1">
      <c r="A97" s="187">
        <v>92</v>
      </c>
      <c r="B97" s="106"/>
      <c r="C97" s="71"/>
      <c r="D97" s="71"/>
      <c r="E97" s="71">
        <v>3</v>
      </c>
      <c r="F97" s="71"/>
      <c r="G97" s="71"/>
      <c r="H97" s="71"/>
      <c r="I97" s="71"/>
      <c r="J97" s="106"/>
      <c r="K97" s="106"/>
      <c r="L97" s="81" t="s">
        <v>323</v>
      </c>
      <c r="M97" s="75" t="s">
        <v>324</v>
      </c>
      <c r="N97" s="77" t="s">
        <v>114</v>
      </c>
      <c r="O97" s="125" t="s">
        <v>101</v>
      </c>
      <c r="P97" s="70" t="s">
        <v>73</v>
      </c>
      <c r="Q97" s="84"/>
      <c r="R97" s="111" t="s">
        <v>42</v>
      </c>
      <c r="S97" s="81" t="s">
        <v>82</v>
      </c>
      <c r="T97" s="82" t="s">
        <v>78</v>
      </c>
      <c r="U97" s="136" t="s">
        <v>75</v>
      </c>
      <c r="V97" s="84" t="s">
        <v>74</v>
      </c>
      <c r="W97" s="78" t="s">
        <v>88</v>
      </c>
      <c r="X97" s="85" t="s">
        <v>77</v>
      </c>
      <c r="Y97" s="82" t="s">
        <v>78</v>
      </c>
      <c r="Z97" s="86" t="s">
        <v>78</v>
      </c>
      <c r="AA97" s="87">
        <f>AA98+AA99+AA100+AA101+AA102+AA103+AA104+AA105+AA107*AJ107+AA106+AA108*AJ108</f>
        <v>1.3482999999999998</v>
      </c>
      <c r="AB97" s="89" t="s">
        <v>244</v>
      </c>
      <c r="AC97" s="106"/>
      <c r="AD97" s="106"/>
      <c r="AE97" s="106"/>
      <c r="AF97" s="106"/>
      <c r="AG97" s="90" t="s">
        <v>78</v>
      </c>
      <c r="AH97" s="90"/>
      <c r="AI97" s="144"/>
      <c r="AJ97" s="92">
        <v>1</v>
      </c>
    </row>
    <row r="98" spans="1:36" ht="39.950000000000003" customHeight="1">
      <c r="A98" s="187">
        <v>93</v>
      </c>
      <c r="B98" s="70"/>
      <c r="C98" s="71"/>
      <c r="D98" s="156"/>
      <c r="E98" s="156"/>
      <c r="F98" s="71">
        <v>4</v>
      </c>
      <c r="G98" s="156"/>
      <c r="H98" s="71"/>
      <c r="I98" s="71"/>
      <c r="J98" s="73"/>
      <c r="K98" s="73"/>
      <c r="L98" s="81" t="s">
        <v>325</v>
      </c>
      <c r="M98" s="76" t="s">
        <v>326</v>
      </c>
      <c r="N98" s="77" t="s">
        <v>114</v>
      </c>
      <c r="O98" s="125" t="s">
        <v>101</v>
      </c>
      <c r="P98" s="70" t="s">
        <v>73</v>
      </c>
      <c r="Q98" s="126"/>
      <c r="R98" s="111" t="s">
        <v>42</v>
      </c>
      <c r="S98" s="81" t="s">
        <v>82</v>
      </c>
      <c r="T98" s="82" t="s">
        <v>78</v>
      </c>
      <c r="U98" s="136" t="s">
        <v>75</v>
      </c>
      <c r="V98" s="84" t="s">
        <v>74</v>
      </c>
      <c r="W98" s="78" t="s">
        <v>193</v>
      </c>
      <c r="X98" s="85" t="s">
        <v>210</v>
      </c>
      <c r="Y98" s="122" t="s">
        <v>195</v>
      </c>
      <c r="Z98" s="86" t="s">
        <v>327</v>
      </c>
      <c r="AA98" s="87">
        <v>0.32040000000000002</v>
      </c>
      <c r="AB98" s="89" t="s">
        <v>78</v>
      </c>
      <c r="AC98" s="89"/>
      <c r="AD98" s="89"/>
      <c r="AE98" s="89"/>
      <c r="AF98" s="89"/>
      <c r="AG98" s="90" t="s">
        <v>78</v>
      </c>
      <c r="AH98" s="90"/>
      <c r="AI98" s="144"/>
      <c r="AJ98" s="92">
        <v>1</v>
      </c>
    </row>
    <row r="99" spans="1:36" s="102" customFormat="1" ht="39.950000000000003" customHeight="1">
      <c r="A99" s="187">
        <v>94</v>
      </c>
      <c r="B99" s="70"/>
      <c r="C99" s="71"/>
      <c r="D99" s="156"/>
      <c r="E99" s="156"/>
      <c r="F99" s="71">
        <v>4</v>
      </c>
      <c r="G99" s="156"/>
      <c r="H99" s="71"/>
      <c r="I99" s="71"/>
      <c r="J99" s="73"/>
      <c r="K99" s="73"/>
      <c r="L99" s="81" t="s">
        <v>328</v>
      </c>
      <c r="M99" s="76" t="s">
        <v>329</v>
      </c>
      <c r="N99" s="77" t="s">
        <v>114</v>
      </c>
      <c r="O99" s="125" t="s">
        <v>101</v>
      </c>
      <c r="P99" s="70" t="s">
        <v>73</v>
      </c>
      <c r="Q99" s="126"/>
      <c r="R99" s="111" t="s">
        <v>42</v>
      </c>
      <c r="S99" s="81" t="s">
        <v>82</v>
      </c>
      <c r="T99" s="82" t="s">
        <v>78</v>
      </c>
      <c r="U99" s="136" t="s">
        <v>75</v>
      </c>
      <c r="V99" s="84" t="s">
        <v>74</v>
      </c>
      <c r="W99" s="78" t="s">
        <v>193</v>
      </c>
      <c r="X99" s="85" t="s">
        <v>210</v>
      </c>
      <c r="Y99" s="122" t="s">
        <v>195</v>
      </c>
      <c r="Z99" s="86" t="s">
        <v>327</v>
      </c>
      <c r="AA99" s="87">
        <v>0.30620000000000003</v>
      </c>
      <c r="AB99" s="89" t="s">
        <v>78</v>
      </c>
      <c r="AC99" s="89"/>
      <c r="AD99" s="89"/>
      <c r="AE99" s="89"/>
      <c r="AF99" s="89"/>
      <c r="AG99" s="90" t="s">
        <v>78</v>
      </c>
      <c r="AH99" s="90"/>
      <c r="AI99" s="144"/>
      <c r="AJ99" s="92">
        <v>1</v>
      </c>
    </row>
    <row r="100" spans="1:36" s="102" customFormat="1" ht="39.950000000000003" customHeight="1">
      <c r="A100" s="187">
        <v>95</v>
      </c>
      <c r="B100" s="70"/>
      <c r="C100" s="71"/>
      <c r="D100" s="156"/>
      <c r="E100" s="156"/>
      <c r="F100" s="71">
        <v>4</v>
      </c>
      <c r="G100" s="156"/>
      <c r="H100" s="71"/>
      <c r="I100" s="71"/>
      <c r="J100" s="73"/>
      <c r="K100" s="73"/>
      <c r="L100" s="81" t="s">
        <v>330</v>
      </c>
      <c r="M100" s="76" t="s">
        <v>331</v>
      </c>
      <c r="N100" s="77" t="s">
        <v>114</v>
      </c>
      <c r="O100" s="125" t="s">
        <v>101</v>
      </c>
      <c r="P100" s="70" t="s">
        <v>73</v>
      </c>
      <c r="Q100" s="79"/>
      <c r="R100" s="111" t="s">
        <v>42</v>
      </c>
      <c r="S100" s="81" t="s">
        <v>82</v>
      </c>
      <c r="T100" s="82" t="s">
        <v>78</v>
      </c>
      <c r="U100" s="136" t="s">
        <v>75</v>
      </c>
      <c r="V100" s="84" t="s">
        <v>74</v>
      </c>
      <c r="W100" s="78" t="s">
        <v>193</v>
      </c>
      <c r="X100" s="85" t="s">
        <v>210</v>
      </c>
      <c r="Y100" s="122" t="s">
        <v>195</v>
      </c>
      <c r="Z100" s="86" t="s">
        <v>332</v>
      </c>
      <c r="AA100" s="87">
        <v>0.18859999999999999</v>
      </c>
      <c r="AB100" s="89" t="s">
        <v>78</v>
      </c>
      <c r="AC100" s="90"/>
      <c r="AD100" s="90"/>
      <c r="AE100" s="90"/>
      <c r="AF100" s="90"/>
      <c r="AG100" s="90" t="s">
        <v>78</v>
      </c>
      <c r="AH100" s="90"/>
      <c r="AI100" s="144"/>
      <c r="AJ100" s="92">
        <v>1</v>
      </c>
    </row>
    <row r="101" spans="1:36" ht="39.950000000000003" customHeight="1">
      <c r="A101" s="187">
        <v>96</v>
      </c>
      <c r="B101" s="70"/>
      <c r="C101" s="71"/>
      <c r="D101" s="156"/>
      <c r="E101" s="156"/>
      <c r="F101" s="71">
        <v>4</v>
      </c>
      <c r="G101" s="156"/>
      <c r="H101" s="71"/>
      <c r="I101" s="71"/>
      <c r="J101" s="73"/>
      <c r="K101" s="73"/>
      <c r="L101" s="81" t="s">
        <v>333</v>
      </c>
      <c r="M101" s="76" t="s">
        <v>334</v>
      </c>
      <c r="N101" s="77" t="s">
        <v>114</v>
      </c>
      <c r="O101" s="125" t="s">
        <v>101</v>
      </c>
      <c r="P101" s="70" t="s">
        <v>73</v>
      </c>
      <c r="Q101" s="126"/>
      <c r="R101" s="111" t="s">
        <v>42</v>
      </c>
      <c r="S101" s="81" t="s">
        <v>82</v>
      </c>
      <c r="T101" s="82" t="s">
        <v>78</v>
      </c>
      <c r="U101" s="136" t="s">
        <v>75</v>
      </c>
      <c r="V101" s="84" t="s">
        <v>74</v>
      </c>
      <c r="W101" s="78" t="s">
        <v>193</v>
      </c>
      <c r="X101" s="85" t="s">
        <v>194</v>
      </c>
      <c r="Y101" s="122" t="s">
        <v>195</v>
      </c>
      <c r="Z101" s="86" t="s">
        <v>335</v>
      </c>
      <c r="AA101" s="87">
        <v>7.7899999999999997E-2</v>
      </c>
      <c r="AB101" s="89" t="s">
        <v>78</v>
      </c>
      <c r="AC101" s="84"/>
      <c r="AD101" s="84"/>
      <c r="AE101" s="84"/>
      <c r="AF101" s="84"/>
      <c r="AG101" s="90" t="s">
        <v>78</v>
      </c>
      <c r="AH101" s="90"/>
      <c r="AI101" s="144"/>
      <c r="AJ101" s="92">
        <v>1</v>
      </c>
    </row>
    <row r="102" spans="1:36" ht="39.950000000000003" customHeight="1">
      <c r="A102" s="187">
        <v>97</v>
      </c>
      <c r="B102" s="70"/>
      <c r="C102" s="71"/>
      <c r="D102" s="156"/>
      <c r="E102" s="156"/>
      <c r="F102" s="71">
        <v>4</v>
      </c>
      <c r="G102" s="156"/>
      <c r="H102" s="71"/>
      <c r="I102" s="71"/>
      <c r="J102" s="73"/>
      <c r="K102" s="73"/>
      <c r="L102" s="81" t="s">
        <v>336</v>
      </c>
      <c r="M102" s="76" t="s">
        <v>337</v>
      </c>
      <c r="N102" s="77" t="s">
        <v>114</v>
      </c>
      <c r="O102" s="125" t="s">
        <v>101</v>
      </c>
      <c r="P102" s="70" t="s">
        <v>73</v>
      </c>
      <c r="Q102" s="126"/>
      <c r="R102" s="111" t="s">
        <v>42</v>
      </c>
      <c r="S102" s="81" t="s">
        <v>82</v>
      </c>
      <c r="T102" s="82" t="s">
        <v>78</v>
      </c>
      <c r="U102" s="136" t="s">
        <v>75</v>
      </c>
      <c r="V102" s="84" t="s">
        <v>74</v>
      </c>
      <c r="W102" s="78" t="s">
        <v>193</v>
      </c>
      <c r="X102" s="85" t="s">
        <v>194</v>
      </c>
      <c r="Y102" s="122" t="s">
        <v>195</v>
      </c>
      <c r="Z102" s="86" t="s">
        <v>338</v>
      </c>
      <c r="AA102" s="87">
        <v>8.0100000000000005E-2</v>
      </c>
      <c r="AB102" s="89" t="s">
        <v>78</v>
      </c>
      <c r="AC102" s="84"/>
      <c r="AD102" s="84"/>
      <c r="AE102" s="84"/>
      <c r="AF102" s="84"/>
      <c r="AG102" s="90"/>
      <c r="AH102" s="90"/>
      <c r="AI102" s="144"/>
      <c r="AJ102" s="92">
        <v>1</v>
      </c>
    </row>
    <row r="103" spans="1:36" ht="39.950000000000003" customHeight="1">
      <c r="A103" s="187">
        <v>98</v>
      </c>
      <c r="B103" s="70"/>
      <c r="C103" s="71"/>
      <c r="D103" s="156"/>
      <c r="E103" s="156"/>
      <c r="F103" s="71">
        <v>4</v>
      </c>
      <c r="G103" s="156"/>
      <c r="H103" s="71"/>
      <c r="I103" s="71"/>
      <c r="J103" s="73"/>
      <c r="K103" s="73"/>
      <c r="L103" s="81" t="s">
        <v>339</v>
      </c>
      <c r="M103" s="76" t="s">
        <v>340</v>
      </c>
      <c r="N103" s="77" t="s">
        <v>114</v>
      </c>
      <c r="O103" s="125" t="s">
        <v>101</v>
      </c>
      <c r="P103" s="70" t="s">
        <v>73</v>
      </c>
      <c r="Q103" s="126"/>
      <c r="R103" s="111" t="s">
        <v>42</v>
      </c>
      <c r="S103" s="81" t="s">
        <v>82</v>
      </c>
      <c r="T103" s="82" t="s">
        <v>78</v>
      </c>
      <c r="U103" s="136" t="s">
        <v>75</v>
      </c>
      <c r="V103" s="84" t="s">
        <v>74</v>
      </c>
      <c r="W103" s="78" t="s">
        <v>193</v>
      </c>
      <c r="X103" s="85" t="s">
        <v>194</v>
      </c>
      <c r="Y103" s="122" t="s">
        <v>195</v>
      </c>
      <c r="Z103" s="86" t="s">
        <v>341</v>
      </c>
      <c r="AA103" s="87">
        <v>5.0500000000000003E-2</v>
      </c>
      <c r="AB103" s="89" t="s">
        <v>78</v>
      </c>
      <c r="AC103" s="84"/>
      <c r="AD103" s="84"/>
      <c r="AE103" s="84"/>
      <c r="AF103" s="84"/>
      <c r="AG103" s="90"/>
      <c r="AH103" s="90"/>
      <c r="AI103" s="144"/>
      <c r="AJ103" s="92">
        <v>1</v>
      </c>
    </row>
    <row r="104" spans="1:36" ht="39.950000000000003" customHeight="1">
      <c r="A104" s="187">
        <v>99</v>
      </c>
      <c r="B104" s="70"/>
      <c r="C104" s="71"/>
      <c r="D104" s="156"/>
      <c r="E104" s="156"/>
      <c r="F104" s="71">
        <v>4</v>
      </c>
      <c r="G104" s="156"/>
      <c r="H104" s="71"/>
      <c r="I104" s="71"/>
      <c r="J104" s="73"/>
      <c r="K104" s="73"/>
      <c r="L104" s="81" t="s">
        <v>342</v>
      </c>
      <c r="M104" s="76" t="s">
        <v>343</v>
      </c>
      <c r="N104" s="77" t="s">
        <v>114</v>
      </c>
      <c r="O104" s="125" t="s">
        <v>101</v>
      </c>
      <c r="P104" s="70" t="s">
        <v>73</v>
      </c>
      <c r="Q104" s="126"/>
      <c r="R104" s="111" t="s">
        <v>42</v>
      </c>
      <c r="S104" s="81" t="s">
        <v>82</v>
      </c>
      <c r="T104" s="82" t="s">
        <v>78</v>
      </c>
      <c r="U104" s="136" t="s">
        <v>75</v>
      </c>
      <c r="V104" s="84" t="s">
        <v>74</v>
      </c>
      <c r="W104" s="78" t="s">
        <v>193</v>
      </c>
      <c r="X104" s="85" t="s">
        <v>194</v>
      </c>
      <c r="Y104" s="122" t="s">
        <v>195</v>
      </c>
      <c r="Z104" s="86" t="s">
        <v>341</v>
      </c>
      <c r="AA104" s="87">
        <v>5.0500000000000003E-2</v>
      </c>
      <c r="AB104" s="89" t="s">
        <v>78</v>
      </c>
      <c r="AC104" s="84"/>
      <c r="AD104" s="84"/>
      <c r="AE104" s="84"/>
      <c r="AF104" s="84"/>
      <c r="AG104" s="90"/>
      <c r="AH104" s="90"/>
      <c r="AI104" s="144"/>
      <c r="AJ104" s="92">
        <v>1</v>
      </c>
    </row>
    <row r="105" spans="1:36" s="102" customFormat="1" ht="39.950000000000003" customHeight="1">
      <c r="A105" s="187">
        <v>100</v>
      </c>
      <c r="B105" s="106"/>
      <c r="C105" s="71"/>
      <c r="D105" s="71"/>
      <c r="E105" s="71"/>
      <c r="F105" s="71">
        <v>4</v>
      </c>
      <c r="G105" s="71"/>
      <c r="H105" s="71"/>
      <c r="I105" s="71"/>
      <c r="J105" s="106"/>
      <c r="K105" s="106"/>
      <c r="L105" s="81" t="s">
        <v>344</v>
      </c>
      <c r="M105" s="76" t="s">
        <v>345</v>
      </c>
      <c r="N105" s="77" t="s">
        <v>114</v>
      </c>
      <c r="O105" s="125" t="s">
        <v>101</v>
      </c>
      <c r="P105" s="70" t="s">
        <v>73</v>
      </c>
      <c r="Q105" s="84"/>
      <c r="R105" s="111" t="s">
        <v>42</v>
      </c>
      <c r="S105" s="81" t="s">
        <v>82</v>
      </c>
      <c r="T105" s="82" t="s">
        <v>78</v>
      </c>
      <c r="U105" s="136" t="s">
        <v>75</v>
      </c>
      <c r="V105" s="84" t="s">
        <v>74</v>
      </c>
      <c r="W105" s="78" t="s">
        <v>193</v>
      </c>
      <c r="X105" s="85" t="s">
        <v>194</v>
      </c>
      <c r="Y105" s="122" t="s">
        <v>195</v>
      </c>
      <c r="Z105" s="86" t="s">
        <v>346</v>
      </c>
      <c r="AA105" s="87">
        <v>6.5299999999999997E-2</v>
      </c>
      <c r="AB105" s="89" t="s">
        <v>78</v>
      </c>
      <c r="AC105" s="106"/>
      <c r="AD105" s="106"/>
      <c r="AE105" s="106"/>
      <c r="AF105" s="106"/>
      <c r="AG105" s="90"/>
      <c r="AH105" s="90"/>
      <c r="AI105" s="144"/>
      <c r="AJ105" s="92">
        <v>1</v>
      </c>
    </row>
    <row r="106" spans="1:36" ht="39.950000000000003" customHeight="1">
      <c r="A106" s="187">
        <v>101</v>
      </c>
      <c r="B106" s="106"/>
      <c r="C106" s="71"/>
      <c r="D106" s="71"/>
      <c r="E106" s="71"/>
      <c r="F106" s="71">
        <v>4</v>
      </c>
      <c r="G106" s="71"/>
      <c r="H106" s="71"/>
      <c r="I106" s="71"/>
      <c r="J106" s="106"/>
      <c r="K106" s="106"/>
      <c r="L106" s="81" t="s">
        <v>347</v>
      </c>
      <c r="M106" s="76" t="s">
        <v>348</v>
      </c>
      <c r="N106" s="77" t="s">
        <v>114</v>
      </c>
      <c r="O106" s="125" t="s">
        <v>101</v>
      </c>
      <c r="P106" s="70" t="s">
        <v>73</v>
      </c>
      <c r="Q106" s="84"/>
      <c r="R106" s="111" t="s">
        <v>42</v>
      </c>
      <c r="S106" s="81" t="s">
        <v>82</v>
      </c>
      <c r="T106" s="82" t="s">
        <v>78</v>
      </c>
      <c r="U106" s="136" t="s">
        <v>75</v>
      </c>
      <c r="V106" s="84" t="s">
        <v>74</v>
      </c>
      <c r="W106" s="78" t="s">
        <v>193</v>
      </c>
      <c r="X106" s="85" t="s">
        <v>194</v>
      </c>
      <c r="Y106" s="122" t="s">
        <v>195</v>
      </c>
      <c r="Z106" s="86" t="s">
        <v>349</v>
      </c>
      <c r="AA106" s="87">
        <v>4.1000000000000002E-2</v>
      </c>
      <c r="AB106" s="89" t="s">
        <v>78</v>
      </c>
      <c r="AC106" s="106"/>
      <c r="AD106" s="106"/>
      <c r="AE106" s="106"/>
      <c r="AF106" s="106"/>
      <c r="AG106" s="90"/>
      <c r="AH106" s="90"/>
      <c r="AI106" s="144"/>
      <c r="AJ106" s="92">
        <v>1</v>
      </c>
    </row>
    <row r="107" spans="1:36" ht="39.950000000000003" customHeight="1">
      <c r="A107" s="187">
        <v>102</v>
      </c>
      <c r="B107" s="70"/>
      <c r="C107" s="71"/>
      <c r="D107" s="71"/>
      <c r="E107" s="72"/>
      <c r="F107" s="72">
        <v>4</v>
      </c>
      <c r="G107" s="71"/>
      <c r="H107" s="71"/>
      <c r="I107" s="71"/>
      <c r="J107" s="73"/>
      <c r="K107" s="74"/>
      <c r="L107" s="81" t="s">
        <v>203</v>
      </c>
      <c r="M107" s="76" t="s">
        <v>204</v>
      </c>
      <c r="N107" s="77" t="s">
        <v>114</v>
      </c>
      <c r="O107" s="78" t="s">
        <v>101</v>
      </c>
      <c r="P107" s="70" t="s">
        <v>73</v>
      </c>
      <c r="Q107" s="79"/>
      <c r="R107" s="111" t="s">
        <v>42</v>
      </c>
      <c r="S107" s="81" t="s">
        <v>82</v>
      </c>
      <c r="T107" s="82" t="s">
        <v>78</v>
      </c>
      <c r="U107" s="136" t="s">
        <v>75</v>
      </c>
      <c r="V107" s="84" t="s">
        <v>74</v>
      </c>
      <c r="W107" s="70" t="s">
        <v>193</v>
      </c>
      <c r="X107" s="85" t="s">
        <v>194</v>
      </c>
      <c r="Y107" s="82" t="s">
        <v>195</v>
      </c>
      <c r="Z107" s="86" t="s">
        <v>205</v>
      </c>
      <c r="AA107" s="87">
        <v>2.41E-2</v>
      </c>
      <c r="AB107" s="89" t="s">
        <v>78</v>
      </c>
      <c r="AC107" s="89"/>
      <c r="AD107" s="89"/>
      <c r="AE107" s="89"/>
      <c r="AF107" s="89"/>
      <c r="AG107" s="90"/>
      <c r="AH107" s="90"/>
      <c r="AI107" s="144"/>
      <c r="AJ107" s="92">
        <v>2</v>
      </c>
    </row>
    <row r="108" spans="1:36" ht="39.950000000000003" customHeight="1">
      <c r="A108" s="187">
        <v>103</v>
      </c>
      <c r="B108" s="70"/>
      <c r="C108" s="71"/>
      <c r="D108" s="156"/>
      <c r="E108" s="156"/>
      <c r="F108" s="71">
        <v>4</v>
      </c>
      <c r="G108" s="156"/>
      <c r="H108" s="71"/>
      <c r="I108" s="71"/>
      <c r="J108" s="73"/>
      <c r="K108" s="73"/>
      <c r="L108" s="81" t="s">
        <v>350</v>
      </c>
      <c r="M108" s="76" t="s">
        <v>351</v>
      </c>
      <c r="N108" s="77" t="s">
        <v>114</v>
      </c>
      <c r="O108" s="125" t="s">
        <v>101</v>
      </c>
      <c r="P108" s="70" t="s">
        <v>73</v>
      </c>
      <c r="Q108" s="126"/>
      <c r="R108" s="111" t="s">
        <v>42</v>
      </c>
      <c r="S108" s="81" t="s">
        <v>82</v>
      </c>
      <c r="T108" s="82" t="s">
        <v>78</v>
      </c>
      <c r="U108" s="136" t="s">
        <v>75</v>
      </c>
      <c r="V108" s="84" t="s">
        <v>74</v>
      </c>
      <c r="W108" s="78" t="s">
        <v>88</v>
      </c>
      <c r="X108" s="85" t="s">
        <v>77</v>
      </c>
      <c r="Y108" s="82" t="s">
        <v>78</v>
      </c>
      <c r="Z108" s="86" t="s">
        <v>78</v>
      </c>
      <c r="AA108" s="87">
        <f>AA109+AA110</f>
        <v>2.9899999999999999E-2</v>
      </c>
      <c r="AB108" s="89" t="s">
        <v>78</v>
      </c>
      <c r="AC108" s="84"/>
      <c r="AD108" s="84"/>
      <c r="AE108" s="84"/>
      <c r="AF108" s="84"/>
      <c r="AG108" s="90"/>
      <c r="AH108" s="90"/>
      <c r="AI108" s="144"/>
      <c r="AJ108" s="92">
        <v>4</v>
      </c>
    </row>
    <row r="109" spans="1:36" ht="39.950000000000003" customHeight="1">
      <c r="A109" s="187">
        <v>104</v>
      </c>
      <c r="B109" s="70"/>
      <c r="C109" s="71"/>
      <c r="D109" s="156"/>
      <c r="E109" s="156"/>
      <c r="F109" s="71"/>
      <c r="G109" s="156">
        <v>5</v>
      </c>
      <c r="H109" s="71"/>
      <c r="I109" s="71"/>
      <c r="J109" s="73"/>
      <c r="K109" s="73"/>
      <c r="L109" s="81" t="s">
        <v>352</v>
      </c>
      <c r="M109" s="76" t="s">
        <v>353</v>
      </c>
      <c r="N109" s="77" t="s">
        <v>114</v>
      </c>
      <c r="O109" s="125" t="s">
        <v>101</v>
      </c>
      <c r="P109" s="70" t="s">
        <v>73</v>
      </c>
      <c r="Q109" s="126"/>
      <c r="R109" s="111" t="s">
        <v>42</v>
      </c>
      <c r="S109" s="81" t="s">
        <v>82</v>
      </c>
      <c r="T109" s="82" t="s">
        <v>78</v>
      </c>
      <c r="U109" s="136" t="s">
        <v>75</v>
      </c>
      <c r="V109" s="84" t="s">
        <v>74</v>
      </c>
      <c r="W109" s="78" t="s">
        <v>115</v>
      </c>
      <c r="X109" s="85" t="s">
        <v>231</v>
      </c>
      <c r="Y109" s="82" t="s">
        <v>117</v>
      </c>
      <c r="Z109" s="86" t="s">
        <v>354</v>
      </c>
      <c r="AA109" s="87">
        <v>1.61E-2</v>
      </c>
      <c r="AB109" s="89" t="s">
        <v>78</v>
      </c>
      <c r="AC109" s="84"/>
      <c r="AD109" s="84"/>
      <c r="AE109" s="84"/>
      <c r="AF109" s="84"/>
      <c r="AG109" s="90"/>
      <c r="AH109" s="90"/>
      <c r="AI109" s="144"/>
      <c r="AJ109" s="92">
        <v>1</v>
      </c>
    </row>
    <row r="110" spans="1:36" ht="39.950000000000003" customHeight="1">
      <c r="A110" s="187">
        <v>105</v>
      </c>
      <c r="B110" s="70"/>
      <c r="C110" s="71"/>
      <c r="D110" s="156"/>
      <c r="E110" s="156"/>
      <c r="F110" s="71"/>
      <c r="G110" s="156">
        <v>5</v>
      </c>
      <c r="H110" s="71"/>
      <c r="I110" s="71"/>
      <c r="J110" s="73"/>
      <c r="K110" s="73"/>
      <c r="L110" s="81" t="s">
        <v>355</v>
      </c>
      <c r="M110" s="76" t="s">
        <v>356</v>
      </c>
      <c r="N110" s="77" t="s">
        <v>114</v>
      </c>
      <c r="O110" s="125" t="s">
        <v>101</v>
      </c>
      <c r="P110" s="70" t="s">
        <v>73</v>
      </c>
      <c r="Q110" s="126"/>
      <c r="R110" s="111" t="s">
        <v>42</v>
      </c>
      <c r="S110" s="81" t="s">
        <v>82</v>
      </c>
      <c r="T110" s="82" t="s">
        <v>78</v>
      </c>
      <c r="U110" s="136" t="s">
        <v>75</v>
      </c>
      <c r="V110" s="84" t="s">
        <v>74</v>
      </c>
      <c r="W110" s="78" t="s">
        <v>115</v>
      </c>
      <c r="X110" s="85" t="s">
        <v>182</v>
      </c>
      <c r="Y110" s="82" t="s">
        <v>78</v>
      </c>
      <c r="Z110" s="86" t="s">
        <v>78</v>
      </c>
      <c r="AA110" s="87">
        <v>1.38E-2</v>
      </c>
      <c r="AB110" s="89" t="s">
        <v>78</v>
      </c>
      <c r="AC110" s="84"/>
      <c r="AD110" s="84"/>
      <c r="AE110" s="84"/>
      <c r="AF110" s="84"/>
      <c r="AG110" s="90"/>
      <c r="AH110" s="90"/>
      <c r="AI110" s="144"/>
      <c r="AJ110" s="92">
        <v>1</v>
      </c>
    </row>
    <row r="111" spans="1:36" ht="39.950000000000003" customHeight="1">
      <c r="A111" s="187">
        <v>106</v>
      </c>
      <c r="B111" s="70"/>
      <c r="C111" s="71">
        <v>1</v>
      </c>
      <c r="D111" s="156"/>
      <c r="E111" s="156"/>
      <c r="F111" s="71"/>
      <c r="G111" s="156"/>
      <c r="H111" s="71"/>
      <c r="I111" s="71"/>
      <c r="J111" s="73"/>
      <c r="K111" s="73"/>
      <c r="L111" s="81" t="s">
        <v>357</v>
      </c>
      <c r="M111" s="76" t="s">
        <v>358</v>
      </c>
      <c r="N111" s="164" t="s">
        <v>114</v>
      </c>
      <c r="O111" s="125" t="s">
        <v>101</v>
      </c>
      <c r="P111" s="70" t="s">
        <v>73</v>
      </c>
      <c r="Q111" s="126"/>
      <c r="R111" s="111" t="s">
        <v>42</v>
      </c>
      <c r="S111" s="81" t="s">
        <v>82</v>
      </c>
      <c r="T111" s="82" t="s">
        <v>78</v>
      </c>
      <c r="U111" s="136" t="s">
        <v>75</v>
      </c>
      <c r="V111" s="84" t="s">
        <v>74</v>
      </c>
      <c r="W111" s="78" t="s">
        <v>193</v>
      </c>
      <c r="X111" s="85" t="s">
        <v>217</v>
      </c>
      <c r="Y111" s="122" t="s">
        <v>195</v>
      </c>
      <c r="Z111" s="86" t="s">
        <v>359</v>
      </c>
      <c r="AA111" s="87">
        <v>4.2099999999999999E-2</v>
      </c>
      <c r="AB111" s="89" t="s">
        <v>78</v>
      </c>
      <c r="AC111" s="84"/>
      <c r="AD111" s="84"/>
      <c r="AE111" s="84"/>
      <c r="AF111" s="84"/>
      <c r="AG111" s="90"/>
      <c r="AH111" s="90"/>
      <c r="AI111" s="144"/>
      <c r="AJ111" s="92">
        <v>1</v>
      </c>
    </row>
    <row r="112" spans="1:36" ht="39.950000000000003" customHeight="1">
      <c r="A112" s="187">
        <v>107</v>
      </c>
      <c r="B112" s="70"/>
      <c r="C112" s="71">
        <v>1</v>
      </c>
      <c r="D112" s="156"/>
      <c r="E112" s="71"/>
      <c r="F112" s="156"/>
      <c r="G112" s="156"/>
      <c r="H112" s="71"/>
      <c r="I112" s="71"/>
      <c r="J112" s="73"/>
      <c r="K112" s="73"/>
      <c r="L112" s="81" t="s">
        <v>499</v>
      </c>
      <c r="M112" s="76" t="s">
        <v>360</v>
      </c>
      <c r="N112" s="164" t="s">
        <v>114</v>
      </c>
      <c r="O112" s="125" t="s">
        <v>101</v>
      </c>
      <c r="P112" s="70" t="s">
        <v>73</v>
      </c>
      <c r="Q112" s="126"/>
      <c r="R112" s="111" t="s">
        <v>42</v>
      </c>
      <c r="S112" s="81" t="s">
        <v>82</v>
      </c>
      <c r="T112" s="82" t="s">
        <v>78</v>
      </c>
      <c r="U112" s="136" t="s">
        <v>75</v>
      </c>
      <c r="V112" s="84" t="s">
        <v>74</v>
      </c>
      <c r="W112" s="78" t="s">
        <v>361</v>
      </c>
      <c r="X112" s="85" t="s">
        <v>362</v>
      </c>
      <c r="Y112" s="82" t="s">
        <v>78</v>
      </c>
      <c r="Z112" s="81" t="s">
        <v>78</v>
      </c>
      <c r="AA112" s="87">
        <v>0.17219999999999999</v>
      </c>
      <c r="AB112" s="89" t="s">
        <v>78</v>
      </c>
      <c r="AC112" s="84"/>
      <c r="AD112" s="84"/>
      <c r="AE112" s="84"/>
      <c r="AF112" s="84"/>
      <c r="AG112" s="90"/>
      <c r="AH112" s="90"/>
      <c r="AI112" s="144"/>
      <c r="AJ112" s="92">
        <v>1</v>
      </c>
    </row>
    <row r="113" spans="1:36" ht="39.950000000000003" customHeight="1">
      <c r="A113" s="187">
        <v>108</v>
      </c>
      <c r="B113" s="70"/>
      <c r="C113" s="71">
        <v>1</v>
      </c>
      <c r="D113" s="71"/>
      <c r="E113" s="71"/>
      <c r="F113" s="156"/>
      <c r="G113" s="156"/>
      <c r="H113" s="71"/>
      <c r="I113" s="71"/>
      <c r="J113" s="73"/>
      <c r="K113" s="73"/>
      <c r="L113" s="81" t="s">
        <v>363</v>
      </c>
      <c r="M113" s="76" t="s">
        <v>364</v>
      </c>
      <c r="N113" s="164" t="s">
        <v>114</v>
      </c>
      <c r="O113" s="78" t="s">
        <v>90</v>
      </c>
      <c r="P113" s="70" t="s">
        <v>73</v>
      </c>
      <c r="Q113" s="126"/>
      <c r="R113" s="111" t="s">
        <v>42</v>
      </c>
      <c r="S113" s="81" t="s">
        <v>82</v>
      </c>
      <c r="T113" s="82" t="s">
        <v>78</v>
      </c>
      <c r="U113" s="136" t="s">
        <v>75</v>
      </c>
      <c r="V113" s="84" t="s">
        <v>74</v>
      </c>
      <c r="W113" s="78" t="s">
        <v>361</v>
      </c>
      <c r="X113" s="85" t="s">
        <v>362</v>
      </c>
      <c r="Y113" s="82" t="s">
        <v>78</v>
      </c>
      <c r="Z113" s="81" t="s">
        <v>78</v>
      </c>
      <c r="AA113" s="87">
        <v>8.0699999999999994E-2</v>
      </c>
      <c r="AB113" s="89" t="s">
        <v>78</v>
      </c>
      <c r="AC113" s="84"/>
      <c r="AD113" s="84"/>
      <c r="AE113" s="84"/>
      <c r="AF113" s="84"/>
      <c r="AG113" s="90"/>
      <c r="AH113" s="90"/>
      <c r="AI113" s="144"/>
      <c r="AJ113" s="92">
        <v>1</v>
      </c>
    </row>
    <row r="114" spans="1:36" ht="39.950000000000003" customHeight="1">
      <c r="A114" s="187">
        <v>109</v>
      </c>
      <c r="B114" s="70"/>
      <c r="C114" s="71">
        <v>1</v>
      </c>
      <c r="D114" s="71"/>
      <c r="E114" s="71"/>
      <c r="F114" s="156"/>
      <c r="G114" s="156"/>
      <c r="H114" s="71"/>
      <c r="I114" s="71"/>
      <c r="J114" s="73"/>
      <c r="K114" s="73"/>
      <c r="L114" s="81" t="s">
        <v>365</v>
      </c>
      <c r="M114" s="76" t="s">
        <v>366</v>
      </c>
      <c r="N114" s="157" t="s">
        <v>367</v>
      </c>
      <c r="O114" s="125" t="s">
        <v>101</v>
      </c>
      <c r="P114" s="70" t="s">
        <v>73</v>
      </c>
      <c r="Q114" s="126"/>
      <c r="R114" s="111" t="s">
        <v>42</v>
      </c>
      <c r="S114" s="81" t="s">
        <v>82</v>
      </c>
      <c r="T114" s="82" t="s">
        <v>78</v>
      </c>
      <c r="U114" s="136" t="s">
        <v>75</v>
      </c>
      <c r="V114" s="84" t="s">
        <v>74</v>
      </c>
      <c r="W114" s="78" t="s">
        <v>175</v>
      </c>
      <c r="X114" s="85" t="s">
        <v>368</v>
      </c>
      <c r="Y114" s="85" t="s">
        <v>78</v>
      </c>
      <c r="Z114" s="81" t="s">
        <v>78</v>
      </c>
      <c r="AA114" s="87">
        <v>1.2999999999999999E-3</v>
      </c>
      <c r="AB114" s="89" t="s">
        <v>78</v>
      </c>
      <c r="AC114" s="84"/>
      <c r="AD114" s="84"/>
      <c r="AE114" s="84"/>
      <c r="AF114" s="84"/>
      <c r="AG114" s="90"/>
      <c r="AH114" s="90"/>
      <c r="AI114" s="144"/>
      <c r="AJ114" s="92">
        <v>2</v>
      </c>
    </row>
    <row r="115" spans="1:36" ht="39.950000000000003" customHeight="1">
      <c r="A115" s="187">
        <v>110</v>
      </c>
      <c r="B115" s="70"/>
      <c r="C115" s="71">
        <v>1</v>
      </c>
      <c r="D115" s="71"/>
      <c r="E115" s="156"/>
      <c r="F115" s="71"/>
      <c r="G115" s="156"/>
      <c r="H115" s="71"/>
      <c r="I115" s="71"/>
      <c r="J115" s="73"/>
      <c r="K115" s="73"/>
      <c r="L115" s="81" t="s">
        <v>440</v>
      </c>
      <c r="M115" s="76" t="s">
        <v>441</v>
      </c>
      <c r="N115" s="157" t="s">
        <v>369</v>
      </c>
      <c r="O115" s="125" t="s">
        <v>101</v>
      </c>
      <c r="P115" s="70" t="s">
        <v>73</v>
      </c>
      <c r="Q115" s="126"/>
      <c r="R115" s="111" t="s">
        <v>42</v>
      </c>
      <c r="S115" s="81" t="s">
        <v>82</v>
      </c>
      <c r="T115" s="82" t="s">
        <v>78</v>
      </c>
      <c r="U115" s="136" t="s">
        <v>75</v>
      </c>
      <c r="V115" s="84" t="s">
        <v>74</v>
      </c>
      <c r="W115" s="78" t="s">
        <v>175</v>
      </c>
      <c r="X115" s="85" t="s">
        <v>448</v>
      </c>
      <c r="Y115" s="85" t="s">
        <v>78</v>
      </c>
      <c r="Z115" s="81" t="s">
        <v>78</v>
      </c>
      <c r="AA115" s="87">
        <v>2.3E-3</v>
      </c>
      <c r="AB115" s="89" t="s">
        <v>265</v>
      </c>
      <c r="AC115" s="84"/>
      <c r="AD115" s="84"/>
      <c r="AE115" s="84"/>
      <c r="AF115" s="84"/>
      <c r="AG115" s="90"/>
      <c r="AH115" s="90"/>
      <c r="AI115" s="144"/>
      <c r="AJ115" s="92">
        <v>4</v>
      </c>
    </row>
    <row r="116" spans="1:36" ht="39.950000000000003" customHeight="1">
      <c r="A116" s="187">
        <v>111</v>
      </c>
      <c r="B116" s="70"/>
      <c r="C116" s="71">
        <v>1</v>
      </c>
      <c r="D116" s="71"/>
      <c r="E116" s="156"/>
      <c r="F116" s="71"/>
      <c r="G116" s="156"/>
      <c r="H116" s="71"/>
      <c r="I116" s="71"/>
      <c r="J116" s="73"/>
      <c r="K116" s="73"/>
      <c r="L116" s="81" t="s">
        <v>370</v>
      </c>
      <c r="M116" s="76" t="s">
        <v>371</v>
      </c>
      <c r="N116" s="157" t="s">
        <v>372</v>
      </c>
      <c r="O116" s="125" t="s">
        <v>101</v>
      </c>
      <c r="P116" s="70" t="s">
        <v>73</v>
      </c>
      <c r="Q116" s="126"/>
      <c r="R116" s="111" t="s">
        <v>42</v>
      </c>
      <c r="S116" s="81" t="s">
        <v>82</v>
      </c>
      <c r="T116" s="82" t="s">
        <v>78</v>
      </c>
      <c r="U116" s="136" t="s">
        <v>75</v>
      </c>
      <c r="V116" s="84" t="s">
        <v>74</v>
      </c>
      <c r="W116" s="78" t="s">
        <v>91</v>
      </c>
      <c r="X116" s="85" t="s">
        <v>78</v>
      </c>
      <c r="Y116" s="122" t="s">
        <v>195</v>
      </c>
      <c r="Z116" s="81" t="s">
        <v>78</v>
      </c>
      <c r="AA116" s="87">
        <v>2.9999999999999997E-4</v>
      </c>
      <c r="AB116" s="89" t="s">
        <v>78</v>
      </c>
      <c r="AC116" s="84"/>
      <c r="AD116" s="84"/>
      <c r="AE116" s="84"/>
      <c r="AF116" s="84"/>
      <c r="AG116" s="90"/>
      <c r="AH116" s="90"/>
      <c r="AI116" s="144"/>
      <c r="AJ116" s="92">
        <v>1</v>
      </c>
    </row>
    <row r="117" spans="1:36" ht="39.950000000000003" customHeight="1">
      <c r="A117" s="187">
        <v>112</v>
      </c>
      <c r="B117" s="70"/>
      <c r="C117" s="71">
        <v>1</v>
      </c>
      <c r="D117" s="71"/>
      <c r="E117" s="156"/>
      <c r="F117" s="71"/>
      <c r="G117" s="156"/>
      <c r="H117" s="71"/>
      <c r="I117" s="71"/>
      <c r="J117" s="73"/>
      <c r="K117" s="73"/>
      <c r="L117" s="81" t="s">
        <v>373</v>
      </c>
      <c r="M117" s="76" t="s">
        <v>374</v>
      </c>
      <c r="N117" s="164" t="s">
        <v>114</v>
      </c>
      <c r="O117" s="125" t="s">
        <v>90</v>
      </c>
      <c r="P117" s="70" t="s">
        <v>73</v>
      </c>
      <c r="Q117" s="126"/>
      <c r="R117" s="111" t="s">
        <v>42</v>
      </c>
      <c r="S117" s="81" t="s">
        <v>82</v>
      </c>
      <c r="T117" s="82" t="s">
        <v>78</v>
      </c>
      <c r="U117" s="136" t="s">
        <v>75</v>
      </c>
      <c r="V117" s="84" t="s">
        <v>74</v>
      </c>
      <c r="W117" s="78" t="s">
        <v>361</v>
      </c>
      <c r="X117" s="85" t="s">
        <v>375</v>
      </c>
      <c r="Y117" s="82" t="s">
        <v>78</v>
      </c>
      <c r="Z117" s="81" t="s">
        <v>78</v>
      </c>
      <c r="AA117" s="87">
        <v>7.0699999999999999E-2</v>
      </c>
      <c r="AB117" s="89" t="s">
        <v>78</v>
      </c>
      <c r="AC117" s="82" t="s">
        <v>78</v>
      </c>
      <c r="AD117" s="82" t="s">
        <v>78</v>
      </c>
      <c r="AE117" s="82" t="s">
        <v>78</v>
      </c>
      <c r="AF117" s="82" t="s">
        <v>78</v>
      </c>
      <c r="AG117" s="82" t="s">
        <v>78</v>
      </c>
      <c r="AH117" s="82" t="s">
        <v>78</v>
      </c>
      <c r="AI117" s="144"/>
      <c r="AJ117" s="92">
        <v>1</v>
      </c>
    </row>
    <row r="118" spans="1:36" ht="39.950000000000003" customHeight="1">
      <c r="A118" s="187">
        <v>113</v>
      </c>
      <c r="B118" s="70"/>
      <c r="C118" s="71">
        <v>1</v>
      </c>
      <c r="D118" s="71"/>
      <c r="E118" s="129"/>
      <c r="F118" s="72"/>
      <c r="G118" s="71"/>
      <c r="H118" s="71"/>
      <c r="I118" s="71"/>
      <c r="J118" s="73"/>
      <c r="K118" s="74"/>
      <c r="L118" s="81" t="s">
        <v>263</v>
      </c>
      <c r="M118" s="76" t="s">
        <v>264</v>
      </c>
      <c r="N118" s="77" t="s">
        <v>303</v>
      </c>
      <c r="O118" s="125" t="s">
        <v>101</v>
      </c>
      <c r="P118" s="70" t="s">
        <v>73</v>
      </c>
      <c r="Q118" s="79"/>
      <c r="R118" s="111" t="s">
        <v>42</v>
      </c>
      <c r="S118" s="81" t="s">
        <v>82</v>
      </c>
      <c r="T118" s="82" t="s">
        <v>78</v>
      </c>
      <c r="U118" s="136" t="s">
        <v>75</v>
      </c>
      <c r="V118" s="84" t="s">
        <v>74</v>
      </c>
      <c r="W118" s="78" t="s">
        <v>175</v>
      </c>
      <c r="X118" s="82" t="s">
        <v>78</v>
      </c>
      <c r="Y118" s="82" t="s">
        <v>78</v>
      </c>
      <c r="Z118" s="81" t="s">
        <v>78</v>
      </c>
      <c r="AA118" s="87">
        <v>6.0000000000000001E-3</v>
      </c>
      <c r="AB118" s="89" t="s">
        <v>265</v>
      </c>
      <c r="AC118" s="89"/>
      <c r="AD118" s="89"/>
      <c r="AE118" s="89"/>
      <c r="AF118" s="89"/>
      <c r="AG118" s="90"/>
      <c r="AH118" s="90"/>
      <c r="AI118" s="144"/>
      <c r="AJ118" s="92">
        <v>12</v>
      </c>
    </row>
    <row r="119" spans="1:36" s="175" customFormat="1" ht="39.950000000000003" customHeight="1">
      <c r="A119" s="187">
        <v>114</v>
      </c>
      <c r="B119" s="70"/>
      <c r="C119" s="71">
        <v>1</v>
      </c>
      <c r="D119" s="71"/>
      <c r="E119" s="72"/>
      <c r="F119" s="72"/>
      <c r="G119" s="71"/>
      <c r="H119" s="71"/>
      <c r="I119" s="71"/>
      <c r="J119" s="73"/>
      <c r="K119" s="74"/>
      <c r="L119" s="75" t="s">
        <v>376</v>
      </c>
      <c r="M119" s="76" t="s">
        <v>377</v>
      </c>
      <c r="N119" s="127" t="s">
        <v>87</v>
      </c>
      <c r="O119" s="125" t="s">
        <v>101</v>
      </c>
      <c r="P119" s="70" t="s">
        <v>73</v>
      </c>
      <c r="Q119" s="82" t="s">
        <v>78</v>
      </c>
      <c r="R119" s="82" t="s">
        <v>78</v>
      </c>
      <c r="S119" s="81" t="s">
        <v>82</v>
      </c>
      <c r="T119" s="82" t="s">
        <v>78</v>
      </c>
      <c r="U119" s="136" t="s">
        <v>75</v>
      </c>
      <c r="V119" s="84" t="s">
        <v>74</v>
      </c>
      <c r="W119" s="165" t="s">
        <v>378</v>
      </c>
      <c r="X119" s="165" t="s">
        <v>378</v>
      </c>
      <c r="Y119" s="82" t="s">
        <v>78</v>
      </c>
      <c r="Z119" s="81" t="s">
        <v>78</v>
      </c>
      <c r="AA119" s="87">
        <v>0.02</v>
      </c>
      <c r="AB119" s="89" t="s">
        <v>78</v>
      </c>
      <c r="AC119" s="84"/>
      <c r="AD119" s="84"/>
      <c r="AE119" s="84"/>
      <c r="AF119" s="84"/>
      <c r="AG119" s="90"/>
      <c r="AH119" s="90"/>
      <c r="AI119" s="144"/>
      <c r="AJ119" s="92">
        <v>1</v>
      </c>
    </row>
    <row r="120" spans="1:36" s="182" customFormat="1" ht="39.950000000000003" customHeight="1">
      <c r="A120" s="44">
        <v>115</v>
      </c>
      <c r="B120" s="45">
        <v>0</v>
      </c>
      <c r="C120" s="46"/>
      <c r="D120" s="46"/>
      <c r="E120" s="47"/>
      <c r="F120" s="47"/>
      <c r="G120" s="46"/>
      <c r="H120" s="46"/>
      <c r="I120" s="46"/>
      <c r="J120" s="48"/>
      <c r="K120" s="49"/>
      <c r="L120" s="194" t="s">
        <v>458</v>
      </c>
      <c r="M120" s="194" t="s">
        <v>457</v>
      </c>
      <c r="N120" s="195"/>
      <c r="O120" s="178"/>
      <c r="P120" s="45"/>
      <c r="Q120" s="57" t="s">
        <v>78</v>
      </c>
      <c r="R120" s="57" t="s">
        <v>78</v>
      </c>
      <c r="S120" s="56" t="s">
        <v>82</v>
      </c>
      <c r="T120" s="57"/>
      <c r="U120" s="180" t="s">
        <v>74</v>
      </c>
      <c r="V120" s="180" t="s">
        <v>75</v>
      </c>
      <c r="W120" s="196"/>
      <c r="X120" s="196"/>
      <c r="Y120" s="57"/>
      <c r="Z120" s="56"/>
      <c r="AA120" s="62"/>
      <c r="AB120" s="64"/>
      <c r="AC120" s="59"/>
      <c r="AD120" s="59"/>
      <c r="AE120" s="59"/>
      <c r="AF120" s="59"/>
      <c r="AG120" s="65"/>
      <c r="AH120" s="65"/>
      <c r="AI120" s="181"/>
      <c r="AJ120" s="67">
        <v>5</v>
      </c>
    </row>
    <row r="121" spans="1:36" s="182" customFormat="1" ht="39.950000000000003" customHeight="1">
      <c r="A121" s="44">
        <v>116</v>
      </c>
      <c r="B121" s="45">
        <v>0</v>
      </c>
      <c r="C121" s="46"/>
      <c r="D121" s="46"/>
      <c r="E121" s="47"/>
      <c r="F121" s="47"/>
      <c r="G121" s="46"/>
      <c r="H121" s="46"/>
      <c r="I121" s="46"/>
      <c r="J121" s="48"/>
      <c r="K121" s="49"/>
      <c r="L121" s="194" t="s">
        <v>462</v>
      </c>
      <c r="M121" s="194" t="s">
        <v>461</v>
      </c>
      <c r="N121" s="195"/>
      <c r="O121" s="178"/>
      <c r="P121" s="45"/>
      <c r="Q121" s="57" t="s">
        <v>78</v>
      </c>
      <c r="R121" s="57" t="s">
        <v>78</v>
      </c>
      <c r="S121" s="56" t="s">
        <v>82</v>
      </c>
      <c r="T121" s="57"/>
      <c r="U121" s="180" t="s">
        <v>74</v>
      </c>
      <c r="V121" s="180" t="s">
        <v>75</v>
      </c>
      <c r="W121" s="196"/>
      <c r="X121" s="196"/>
      <c r="Y121" s="57"/>
      <c r="Z121" s="56"/>
      <c r="AA121" s="62"/>
      <c r="AB121" s="64"/>
      <c r="AC121" s="59"/>
      <c r="AD121" s="59"/>
      <c r="AE121" s="59"/>
      <c r="AF121" s="59"/>
      <c r="AG121" s="65"/>
      <c r="AH121" s="65"/>
      <c r="AI121" s="181"/>
      <c r="AJ121" s="67">
        <v>1</v>
      </c>
    </row>
    <row r="122" spans="1:36" s="182" customFormat="1" ht="39.950000000000003" customHeight="1">
      <c r="A122" s="44">
        <v>117</v>
      </c>
      <c r="B122" s="45"/>
      <c r="C122" s="46">
        <v>1</v>
      </c>
      <c r="D122" s="46"/>
      <c r="E122" s="47"/>
      <c r="F122" s="47"/>
      <c r="G122" s="46"/>
      <c r="H122" s="46"/>
      <c r="I122" s="46"/>
      <c r="J122" s="48"/>
      <c r="K122" s="49"/>
      <c r="L122" s="193" t="s">
        <v>474</v>
      </c>
      <c r="M122" s="193" t="s">
        <v>463</v>
      </c>
      <c r="N122" s="195"/>
      <c r="O122" s="178"/>
      <c r="P122" s="45"/>
      <c r="Q122" s="57" t="s">
        <v>78</v>
      </c>
      <c r="R122" s="57" t="s">
        <v>78</v>
      </c>
      <c r="S122" s="56" t="s">
        <v>82</v>
      </c>
      <c r="T122" s="57"/>
      <c r="U122" s="180" t="s">
        <v>74</v>
      </c>
      <c r="V122" s="180" t="s">
        <v>75</v>
      </c>
      <c r="W122" s="196" t="s">
        <v>459</v>
      </c>
      <c r="X122" s="196"/>
      <c r="Y122" s="57"/>
      <c r="Z122" s="56"/>
      <c r="AA122" s="62"/>
      <c r="AB122" s="64"/>
      <c r="AC122" s="59"/>
      <c r="AD122" s="59"/>
      <c r="AE122" s="59"/>
      <c r="AF122" s="59"/>
      <c r="AG122" s="65"/>
      <c r="AH122" s="65"/>
      <c r="AI122" s="181"/>
      <c r="AJ122" s="67">
        <v>1</v>
      </c>
    </row>
    <row r="123" spans="1:36" s="182" customFormat="1" ht="39.950000000000003" customHeight="1">
      <c r="A123" s="44">
        <v>118</v>
      </c>
      <c r="B123" s="45"/>
      <c r="C123" s="46">
        <v>1</v>
      </c>
      <c r="D123" s="46"/>
      <c r="E123" s="47"/>
      <c r="F123" s="47"/>
      <c r="G123" s="46"/>
      <c r="H123" s="46"/>
      <c r="I123" s="46"/>
      <c r="J123" s="48"/>
      <c r="K123" s="49"/>
      <c r="L123" s="193" t="s">
        <v>465</v>
      </c>
      <c r="M123" s="197" t="s">
        <v>464</v>
      </c>
      <c r="N123" s="195"/>
      <c r="O123" s="178"/>
      <c r="P123" s="45"/>
      <c r="Q123" s="57" t="s">
        <v>78</v>
      </c>
      <c r="R123" s="57" t="s">
        <v>78</v>
      </c>
      <c r="S123" s="56" t="s">
        <v>82</v>
      </c>
      <c r="T123" s="57"/>
      <c r="U123" s="180" t="s">
        <v>74</v>
      </c>
      <c r="V123" s="180" t="s">
        <v>75</v>
      </c>
      <c r="W123" s="196"/>
      <c r="X123" s="196"/>
      <c r="Y123" s="57"/>
      <c r="Z123" s="56"/>
      <c r="AA123" s="62"/>
      <c r="AB123" s="64"/>
      <c r="AC123" s="59"/>
      <c r="AD123" s="59"/>
      <c r="AE123" s="59"/>
      <c r="AF123" s="59"/>
      <c r="AG123" s="65"/>
      <c r="AH123" s="65"/>
      <c r="AI123" s="181"/>
      <c r="AJ123" s="67">
        <v>1</v>
      </c>
    </row>
    <row r="124" spans="1:36" s="182" customFormat="1" ht="39.950000000000003" customHeight="1">
      <c r="A124" s="44">
        <v>119</v>
      </c>
      <c r="B124" s="45">
        <v>0</v>
      </c>
      <c r="C124" s="46"/>
      <c r="D124" s="46"/>
      <c r="E124" s="47"/>
      <c r="F124" s="47"/>
      <c r="G124" s="46"/>
      <c r="H124" s="46"/>
      <c r="I124" s="46"/>
      <c r="J124" s="48"/>
      <c r="K124" s="49"/>
      <c r="L124" s="193" t="s">
        <v>480</v>
      </c>
      <c r="M124" s="197" t="s">
        <v>475</v>
      </c>
      <c r="N124" s="195"/>
      <c r="O124" s="178"/>
      <c r="P124" s="45"/>
      <c r="Q124" s="57"/>
      <c r="R124" s="57" t="s">
        <v>78</v>
      </c>
      <c r="S124" s="56" t="s">
        <v>82</v>
      </c>
      <c r="T124" s="57"/>
      <c r="U124" s="180" t="s">
        <v>74</v>
      </c>
      <c r="V124" s="180" t="s">
        <v>75</v>
      </c>
      <c r="W124" s="196"/>
      <c r="X124" s="196"/>
      <c r="Y124" s="57"/>
      <c r="Z124" s="56"/>
      <c r="AA124" s="62"/>
      <c r="AB124" s="64"/>
      <c r="AC124" s="59"/>
      <c r="AD124" s="59"/>
      <c r="AE124" s="59"/>
      <c r="AF124" s="59"/>
      <c r="AG124" s="65"/>
      <c r="AH124" s="65"/>
      <c r="AI124" s="181"/>
      <c r="AJ124" s="67">
        <v>1</v>
      </c>
    </row>
    <row r="125" spans="1:36" ht="15" customHeight="1">
      <c r="R125" s="95"/>
      <c r="T125" s="95"/>
      <c r="U125" s="95"/>
      <c r="V125" s="95"/>
      <c r="W125" s="95"/>
      <c r="X125" s="95"/>
      <c r="Y125" s="95"/>
    </row>
    <row r="126" spans="1:36" ht="15" customHeight="1">
      <c r="R126" s="95"/>
      <c r="T126" s="95"/>
      <c r="U126" s="95"/>
      <c r="V126" s="95"/>
      <c r="W126" s="95"/>
      <c r="X126" s="95"/>
      <c r="Y126" s="95"/>
    </row>
    <row r="127" spans="1:36" ht="15" customHeight="1">
      <c r="R127" s="95"/>
      <c r="T127" s="95"/>
      <c r="U127" s="95"/>
      <c r="V127" s="95"/>
      <c r="W127" s="95"/>
      <c r="X127" s="95"/>
      <c r="Y127" s="95"/>
    </row>
    <row r="128" spans="1:36" ht="15" customHeight="1">
      <c r="R128" s="95"/>
      <c r="T128" s="95"/>
      <c r="U128" s="95"/>
      <c r="V128" s="95"/>
      <c r="W128" s="95"/>
      <c r="X128" s="95"/>
      <c r="Y128" s="95"/>
    </row>
    <row r="129" spans="18:25" ht="15" customHeight="1">
      <c r="R129" s="95"/>
      <c r="T129" s="95"/>
      <c r="U129" s="95"/>
      <c r="V129" s="95"/>
      <c r="W129" s="95"/>
      <c r="X129" s="95"/>
      <c r="Y129" s="95"/>
    </row>
    <row r="130" spans="18:25" ht="15" customHeight="1">
      <c r="R130" s="95"/>
      <c r="T130" s="95"/>
      <c r="U130" s="95"/>
      <c r="V130" s="95"/>
      <c r="W130" s="95"/>
      <c r="X130" s="95"/>
      <c r="Y130" s="95"/>
    </row>
    <row r="131" spans="18:25" ht="15" customHeight="1">
      <c r="R131" s="95"/>
      <c r="T131" s="95"/>
      <c r="U131" s="95"/>
      <c r="V131" s="95"/>
      <c r="W131" s="95"/>
      <c r="X131" s="95"/>
      <c r="Y131" s="95"/>
    </row>
    <row r="132" spans="18:25" ht="15" customHeight="1">
      <c r="R132" s="95"/>
      <c r="T132" s="95"/>
      <c r="U132" s="95"/>
      <c r="V132" s="95"/>
      <c r="W132" s="95"/>
      <c r="X132" s="95"/>
      <c r="Y132" s="95"/>
    </row>
    <row r="133" spans="18:25" ht="15" customHeight="1">
      <c r="R133" s="95"/>
      <c r="T133" s="95"/>
      <c r="U133" s="95"/>
      <c r="V133" s="95"/>
      <c r="W133" s="95"/>
      <c r="X133" s="95"/>
      <c r="Y133" s="95"/>
    </row>
    <row r="134" spans="18:25" ht="15" customHeight="1">
      <c r="R134" s="95"/>
      <c r="T134" s="95"/>
      <c r="U134" s="95"/>
      <c r="V134" s="95"/>
      <c r="W134" s="95"/>
      <c r="X134" s="95"/>
      <c r="Y134" s="95"/>
    </row>
    <row r="135" spans="18:25" ht="15" customHeight="1">
      <c r="R135" s="95"/>
      <c r="T135" s="95"/>
      <c r="U135" s="95"/>
      <c r="V135" s="95"/>
      <c r="W135" s="95"/>
      <c r="X135" s="95"/>
      <c r="Y135" s="95"/>
    </row>
    <row r="136" spans="18:25" ht="15" customHeight="1">
      <c r="R136" s="95"/>
      <c r="T136" s="95"/>
      <c r="U136" s="95"/>
      <c r="V136" s="95"/>
      <c r="W136" s="95"/>
      <c r="X136" s="95"/>
      <c r="Y136" s="95"/>
    </row>
    <row r="137" spans="18:25" ht="15" customHeight="1">
      <c r="R137" s="95"/>
      <c r="T137" s="95"/>
      <c r="U137" s="95"/>
      <c r="V137" s="95"/>
      <c r="W137" s="95"/>
      <c r="X137" s="95"/>
      <c r="Y137" s="95"/>
    </row>
    <row r="138" spans="18:25">
      <c r="R138" s="95"/>
      <c r="T138" s="95"/>
      <c r="U138" s="95"/>
      <c r="V138" s="95"/>
      <c r="W138" s="95"/>
      <c r="X138" s="95"/>
      <c r="Y138" s="95"/>
    </row>
    <row r="139" spans="18:25">
      <c r="R139" s="95"/>
      <c r="T139" s="95"/>
      <c r="U139" s="95"/>
      <c r="V139" s="95"/>
      <c r="W139" s="95"/>
      <c r="X139" s="95"/>
      <c r="Y139" s="95"/>
    </row>
    <row r="140" spans="18:25">
      <c r="R140" s="95"/>
      <c r="T140" s="95"/>
      <c r="U140" s="95"/>
      <c r="V140" s="95"/>
      <c r="W140" s="95"/>
      <c r="X140" s="95"/>
      <c r="Y140" s="95"/>
    </row>
    <row r="141" spans="18:25">
      <c r="R141" s="95"/>
      <c r="T141" s="95"/>
      <c r="U141" s="95"/>
      <c r="V141" s="95"/>
      <c r="W141" s="95"/>
      <c r="X141" s="95"/>
      <c r="Y141" s="95"/>
    </row>
    <row r="142" spans="18:25">
      <c r="R142" s="95"/>
      <c r="T142" s="95"/>
      <c r="U142" s="95"/>
      <c r="V142" s="95"/>
      <c r="W142" s="95"/>
      <c r="X142" s="95"/>
      <c r="Y142" s="95"/>
    </row>
    <row r="143" spans="18:25">
      <c r="R143" s="95"/>
      <c r="T143" s="95"/>
      <c r="U143" s="95"/>
      <c r="V143" s="95"/>
      <c r="W143" s="95"/>
      <c r="X143" s="95"/>
      <c r="Y143" s="95"/>
    </row>
    <row r="144" spans="18:25">
      <c r="R144" s="95"/>
      <c r="T144" s="95"/>
      <c r="U144" s="95"/>
      <c r="V144" s="95"/>
      <c r="W144" s="95"/>
      <c r="X144" s="95"/>
      <c r="Y144" s="95"/>
    </row>
    <row r="145" spans="18:25">
      <c r="R145" s="95"/>
      <c r="T145" s="95"/>
      <c r="U145" s="95"/>
      <c r="V145" s="95"/>
      <c r="W145" s="95"/>
      <c r="X145" s="95"/>
      <c r="Y145" s="95"/>
    </row>
  </sheetData>
  <autoFilter ref="A8:AJ119" xr:uid="{00000000-0009-0000-0000-000002000000}"/>
  <mergeCells count="36">
    <mergeCell ref="AH7:AH8"/>
    <mergeCell ref="AI7:AI8"/>
    <mergeCell ref="AJ7:AJ8"/>
    <mergeCell ref="N1:AH6"/>
    <mergeCell ref="A5:M6"/>
    <mergeCell ref="AC7:AC8"/>
    <mergeCell ref="AD7:AD8"/>
    <mergeCell ref="AE7:AE8"/>
    <mergeCell ref="AF7:AF8"/>
    <mergeCell ref="AG7:AG8"/>
    <mergeCell ref="X7:X8"/>
    <mergeCell ref="Y7:Y8"/>
    <mergeCell ref="Z7:Z8"/>
    <mergeCell ref="AA7:AA8"/>
    <mergeCell ref="AB7:AB8"/>
    <mergeCell ref="S7:S8"/>
    <mergeCell ref="T7:T8"/>
    <mergeCell ref="U7:U8"/>
    <mergeCell ref="V7:V8"/>
    <mergeCell ref="W7:W8"/>
    <mergeCell ref="N7:N8"/>
    <mergeCell ref="O7:O8"/>
    <mergeCell ref="P7:P8"/>
    <mergeCell ref="Q7:Q8"/>
    <mergeCell ref="R7:R8"/>
    <mergeCell ref="A4:M4"/>
    <mergeCell ref="B7:K7"/>
    <mergeCell ref="A7:A8"/>
    <mergeCell ref="L7:L8"/>
    <mergeCell ref="M7:M8"/>
    <mergeCell ref="A1:E1"/>
    <mergeCell ref="F1:K1"/>
    <mergeCell ref="L1:M1"/>
    <mergeCell ref="A2:M2"/>
    <mergeCell ref="A3:K3"/>
    <mergeCell ref="L3:M3"/>
  </mergeCells>
  <phoneticPr fontId="26" type="noConversion"/>
  <conditionalFormatting sqref="K37">
    <cfRule type="duplicateValues" dxfId="237" priority="134"/>
    <cfRule type="duplicateValues" dxfId="236" priority="135"/>
    <cfRule type="duplicateValues" dxfId="235" priority="136"/>
  </conditionalFormatting>
  <conditionalFormatting sqref="K39">
    <cfRule type="duplicateValues" dxfId="234" priority="131"/>
    <cfRule type="duplicateValues" dxfId="233" priority="132"/>
    <cfRule type="duplicateValues" dxfId="232" priority="133"/>
  </conditionalFormatting>
  <conditionalFormatting sqref="K46">
    <cfRule type="duplicateValues" dxfId="231" priority="141"/>
    <cfRule type="duplicateValues" dxfId="230" priority="142"/>
  </conditionalFormatting>
  <conditionalFormatting sqref="K58">
    <cfRule type="duplicateValues" dxfId="229" priority="120"/>
    <cfRule type="duplicateValues" dxfId="228" priority="121"/>
    <cfRule type="duplicateValues" dxfId="227" priority="122"/>
  </conditionalFormatting>
  <conditionalFormatting sqref="U9:V58 U88:V118">
    <cfRule type="cellIs" dxfId="226" priority="123" operator="equal">
      <formula>"Y"</formula>
    </cfRule>
    <cfRule type="cellIs" dxfId="225" priority="124" operator="equal">
      <formula>"N"</formula>
    </cfRule>
  </conditionalFormatting>
  <conditionalFormatting sqref="K67">
    <cfRule type="duplicateValues" dxfId="224" priority="24"/>
  </conditionalFormatting>
  <conditionalFormatting sqref="U67">
    <cfRule type="cellIs" dxfId="223" priority="22" operator="equal">
      <formula>"Y"</formula>
    </cfRule>
    <cfRule type="cellIs" dxfId="222" priority="23" operator="equal">
      <formula>"N"</formula>
    </cfRule>
  </conditionalFormatting>
  <conditionalFormatting sqref="V67">
    <cfRule type="cellIs" dxfId="221" priority="20" operator="equal">
      <formula>"Y"</formula>
    </cfRule>
    <cfRule type="cellIs" dxfId="220" priority="21" operator="equal">
      <formula>"N"</formula>
    </cfRule>
  </conditionalFormatting>
  <conditionalFormatting sqref="K68">
    <cfRule type="duplicateValues" dxfId="219" priority="102"/>
  </conditionalFormatting>
  <conditionalFormatting sqref="U68">
    <cfRule type="cellIs" dxfId="218" priority="100" operator="equal">
      <formula>"Y"</formula>
    </cfRule>
    <cfRule type="cellIs" dxfId="217" priority="101" operator="equal">
      <formula>"N"</formula>
    </cfRule>
  </conditionalFormatting>
  <conditionalFormatting sqref="V68">
    <cfRule type="cellIs" dxfId="216" priority="98" operator="equal">
      <formula>"Y"</formula>
    </cfRule>
    <cfRule type="cellIs" dxfId="215" priority="99" operator="equal">
      <formula>"N"</formula>
    </cfRule>
  </conditionalFormatting>
  <conditionalFormatting sqref="K69">
    <cfRule type="duplicateValues" dxfId="214" priority="97"/>
  </conditionalFormatting>
  <conditionalFormatting sqref="U69">
    <cfRule type="cellIs" dxfId="213" priority="95" operator="equal">
      <formula>"Y"</formula>
    </cfRule>
    <cfRule type="cellIs" dxfId="212" priority="96" operator="equal">
      <formula>"N"</formula>
    </cfRule>
  </conditionalFormatting>
  <conditionalFormatting sqref="V69">
    <cfRule type="cellIs" dxfId="211" priority="93" operator="equal">
      <formula>"Y"</formula>
    </cfRule>
    <cfRule type="cellIs" dxfId="210" priority="94" operator="equal">
      <formula>"N"</formula>
    </cfRule>
  </conditionalFormatting>
  <conditionalFormatting sqref="K70">
    <cfRule type="duplicateValues" dxfId="209" priority="92"/>
  </conditionalFormatting>
  <conditionalFormatting sqref="U70">
    <cfRule type="cellIs" dxfId="208" priority="90" operator="equal">
      <formula>"Y"</formula>
    </cfRule>
    <cfRule type="cellIs" dxfId="207" priority="91" operator="equal">
      <formula>"N"</formula>
    </cfRule>
  </conditionalFormatting>
  <conditionalFormatting sqref="V70">
    <cfRule type="cellIs" dxfId="206" priority="88" operator="equal">
      <formula>"Y"</formula>
    </cfRule>
    <cfRule type="cellIs" dxfId="205" priority="89" operator="equal">
      <formula>"N"</formula>
    </cfRule>
  </conditionalFormatting>
  <conditionalFormatting sqref="K71">
    <cfRule type="duplicateValues" dxfId="204" priority="87"/>
  </conditionalFormatting>
  <conditionalFormatting sqref="U71">
    <cfRule type="cellIs" dxfId="203" priority="85" operator="equal">
      <formula>"Y"</formula>
    </cfRule>
    <cfRule type="cellIs" dxfId="202" priority="86" operator="equal">
      <formula>"N"</formula>
    </cfRule>
  </conditionalFormatting>
  <conditionalFormatting sqref="V71">
    <cfRule type="cellIs" dxfId="201" priority="83" operator="equal">
      <formula>"Y"</formula>
    </cfRule>
    <cfRule type="cellIs" dxfId="200" priority="84" operator="equal">
      <formula>"N"</formula>
    </cfRule>
  </conditionalFormatting>
  <conditionalFormatting sqref="U72">
    <cfRule type="cellIs" dxfId="199" priority="80" operator="equal">
      <formula>"Y"</formula>
    </cfRule>
    <cfRule type="cellIs" dxfId="198" priority="81" operator="equal">
      <formula>"N"</formula>
    </cfRule>
  </conditionalFormatting>
  <conditionalFormatting sqref="V72">
    <cfRule type="cellIs" dxfId="197" priority="78" operator="equal">
      <formula>"Y"</formula>
    </cfRule>
    <cfRule type="cellIs" dxfId="196" priority="79" operator="equal">
      <formula>"N"</formula>
    </cfRule>
  </conditionalFormatting>
  <conditionalFormatting sqref="U73">
    <cfRule type="cellIs" dxfId="195" priority="56" operator="equal">
      <formula>"Y"</formula>
    </cfRule>
    <cfRule type="cellIs" dxfId="194" priority="57" operator="equal">
      <formula>"N"</formula>
    </cfRule>
  </conditionalFormatting>
  <conditionalFormatting sqref="V73">
    <cfRule type="cellIs" dxfId="193" priority="54" operator="equal">
      <formula>"Y"</formula>
    </cfRule>
    <cfRule type="cellIs" dxfId="192" priority="55" operator="equal">
      <formula>"N"</formula>
    </cfRule>
  </conditionalFormatting>
  <conditionalFormatting sqref="K74:K77">
    <cfRule type="duplicateValues" dxfId="191" priority="44"/>
  </conditionalFormatting>
  <conditionalFormatting sqref="U74:U77">
    <cfRule type="cellIs" dxfId="190" priority="42" operator="equal">
      <formula>"Y"</formula>
    </cfRule>
    <cfRule type="cellIs" dxfId="189" priority="43" operator="equal">
      <formula>"N"</formula>
    </cfRule>
  </conditionalFormatting>
  <conditionalFormatting sqref="V74:V77">
    <cfRule type="cellIs" dxfId="188" priority="40" operator="equal">
      <formula>"Y"</formula>
    </cfRule>
    <cfRule type="cellIs" dxfId="187" priority="41" operator="equal">
      <formula>"N"</formula>
    </cfRule>
  </conditionalFormatting>
  <conditionalFormatting sqref="K78">
    <cfRule type="duplicateValues" dxfId="186" priority="77"/>
  </conditionalFormatting>
  <conditionalFormatting sqref="U78">
    <cfRule type="cellIs" dxfId="185" priority="75" operator="equal">
      <formula>"Y"</formula>
    </cfRule>
    <cfRule type="cellIs" dxfId="184" priority="76" operator="equal">
      <formula>"N"</formula>
    </cfRule>
  </conditionalFormatting>
  <conditionalFormatting sqref="V78">
    <cfRule type="cellIs" dxfId="183" priority="73" operator="equal">
      <formula>"Y"</formula>
    </cfRule>
    <cfRule type="cellIs" dxfId="182" priority="74" operator="equal">
      <formula>"N"</formula>
    </cfRule>
  </conditionalFormatting>
  <conditionalFormatting sqref="K79">
    <cfRule type="duplicateValues" dxfId="181" priority="72"/>
  </conditionalFormatting>
  <conditionalFormatting sqref="U79">
    <cfRule type="cellIs" dxfId="180" priority="70" operator="equal">
      <formula>"Y"</formula>
    </cfRule>
    <cfRule type="cellIs" dxfId="179" priority="71" operator="equal">
      <formula>"N"</formula>
    </cfRule>
  </conditionalFormatting>
  <conditionalFormatting sqref="V79">
    <cfRule type="cellIs" dxfId="178" priority="68" operator="equal">
      <formula>"Y"</formula>
    </cfRule>
    <cfRule type="cellIs" dxfId="177" priority="69" operator="equal">
      <formula>"N"</formula>
    </cfRule>
  </conditionalFormatting>
  <conditionalFormatting sqref="U80">
    <cfRule type="cellIs" dxfId="176" priority="65" operator="equal">
      <formula>"Y"</formula>
    </cfRule>
    <cfRule type="cellIs" dxfId="175" priority="66" operator="equal">
      <formula>"N"</formula>
    </cfRule>
  </conditionalFormatting>
  <conditionalFormatting sqref="V80">
    <cfRule type="cellIs" dxfId="174" priority="63" operator="equal">
      <formula>"Y"</formula>
    </cfRule>
    <cfRule type="cellIs" dxfId="173" priority="64" operator="equal">
      <formula>"N"</formula>
    </cfRule>
  </conditionalFormatting>
  <conditionalFormatting sqref="U81">
    <cfRule type="cellIs" dxfId="172" priority="52" operator="equal">
      <formula>"Y"</formula>
    </cfRule>
    <cfRule type="cellIs" dxfId="171" priority="53" operator="equal">
      <formula>"N"</formula>
    </cfRule>
  </conditionalFormatting>
  <conditionalFormatting sqref="V81">
    <cfRule type="cellIs" dxfId="170" priority="50" operator="equal">
      <formula>"Y"</formula>
    </cfRule>
    <cfRule type="cellIs" dxfId="169" priority="51" operator="equal">
      <formula>"N"</formula>
    </cfRule>
  </conditionalFormatting>
  <conditionalFormatting sqref="U82">
    <cfRule type="cellIs" dxfId="168" priority="47" operator="equal">
      <formula>"Y"</formula>
    </cfRule>
    <cfRule type="cellIs" dxfId="167" priority="48" operator="equal">
      <formula>"N"</formula>
    </cfRule>
  </conditionalFormatting>
  <conditionalFormatting sqref="V82">
    <cfRule type="cellIs" dxfId="166" priority="45" operator="equal">
      <formula>"Y"</formula>
    </cfRule>
    <cfRule type="cellIs" dxfId="165" priority="46" operator="equal">
      <formula>"N"</formula>
    </cfRule>
  </conditionalFormatting>
  <conditionalFormatting sqref="K83">
    <cfRule type="duplicateValues" dxfId="164" priority="9"/>
  </conditionalFormatting>
  <conditionalFormatting sqref="U83">
    <cfRule type="cellIs" dxfId="163" priority="7" operator="equal">
      <formula>"Y"</formula>
    </cfRule>
    <cfRule type="cellIs" dxfId="162" priority="8" operator="equal">
      <formula>"N"</formula>
    </cfRule>
  </conditionalFormatting>
  <conditionalFormatting sqref="V83">
    <cfRule type="cellIs" dxfId="161" priority="5" operator="equal">
      <formula>"Y"</formula>
    </cfRule>
    <cfRule type="cellIs" dxfId="160" priority="6" operator="equal">
      <formula>"N"</formula>
    </cfRule>
  </conditionalFormatting>
  <conditionalFormatting sqref="U84">
    <cfRule type="cellIs" dxfId="159" priority="38" operator="equal">
      <formula>"Y"</formula>
    </cfRule>
    <cfRule type="cellIs" dxfId="158" priority="39" operator="equal">
      <formula>"N"</formula>
    </cfRule>
  </conditionalFormatting>
  <conditionalFormatting sqref="V84">
    <cfRule type="cellIs" dxfId="157" priority="36" operator="equal">
      <formula>"Y"</formula>
    </cfRule>
    <cfRule type="cellIs" dxfId="156" priority="37" operator="equal">
      <formula>"N"</formula>
    </cfRule>
  </conditionalFormatting>
  <conditionalFormatting sqref="K85">
    <cfRule type="duplicateValues" dxfId="155" priority="29"/>
    <cfRule type="duplicateValues" dxfId="154" priority="30"/>
  </conditionalFormatting>
  <conditionalFormatting sqref="U85">
    <cfRule type="cellIs" dxfId="153" priority="27" operator="equal">
      <formula>"Y"</formula>
    </cfRule>
    <cfRule type="cellIs" dxfId="152" priority="28" operator="equal">
      <formula>"N"</formula>
    </cfRule>
  </conditionalFormatting>
  <conditionalFormatting sqref="V85">
    <cfRule type="cellIs" dxfId="151" priority="25" operator="equal">
      <formula>"Y"</formula>
    </cfRule>
    <cfRule type="cellIs" dxfId="150" priority="26" operator="equal">
      <formula>"N"</formula>
    </cfRule>
  </conditionalFormatting>
  <conditionalFormatting sqref="U86:V86">
    <cfRule type="cellIs" dxfId="149" priority="16" operator="equal">
      <formula>"Y"</formula>
    </cfRule>
    <cfRule type="cellIs" dxfId="148" priority="17" operator="equal">
      <formula>"N"</formula>
    </cfRule>
  </conditionalFormatting>
  <conditionalFormatting sqref="U87:V87">
    <cfRule type="cellIs" dxfId="147" priority="10" operator="equal">
      <formula>"Y"</formula>
    </cfRule>
    <cfRule type="cellIs" dxfId="146" priority="11" operator="equal">
      <formula>"N"</formula>
    </cfRule>
  </conditionalFormatting>
  <conditionalFormatting sqref="K88">
    <cfRule type="duplicateValues" dxfId="145" priority="154"/>
    <cfRule type="duplicateValues" dxfId="144" priority="155"/>
  </conditionalFormatting>
  <conditionalFormatting sqref="K107">
    <cfRule type="duplicateValues" dxfId="143" priority="153"/>
  </conditionalFormatting>
  <conditionalFormatting sqref="K118">
    <cfRule type="duplicateValues" dxfId="142" priority="159"/>
  </conditionalFormatting>
  <conditionalFormatting sqref="U119:V124">
    <cfRule type="cellIs" dxfId="141" priority="31" operator="equal">
      <formula>"Y"</formula>
    </cfRule>
    <cfRule type="cellIs" dxfId="140" priority="32" operator="equal">
      <formula>"N"</formula>
    </cfRule>
  </conditionalFormatting>
  <conditionalFormatting sqref="K42:K43">
    <cfRule type="duplicateValues" dxfId="139" priority="127"/>
    <cfRule type="duplicateValues" dxfId="138" priority="128"/>
    <cfRule type="duplicateValues" dxfId="137" priority="129"/>
    <cfRule type="duplicateValues" dxfId="136" priority="130"/>
  </conditionalFormatting>
  <conditionalFormatting sqref="K72:K73">
    <cfRule type="duplicateValues" dxfId="135" priority="82"/>
  </conditionalFormatting>
  <conditionalFormatting sqref="K80:K81">
    <cfRule type="duplicateValues" dxfId="134" priority="67"/>
  </conditionalFormatting>
  <conditionalFormatting sqref="K111:K118">
    <cfRule type="duplicateValues" dxfId="133" priority="160"/>
  </conditionalFormatting>
  <conditionalFormatting sqref="U59:V66">
    <cfRule type="cellIs" dxfId="132" priority="125" operator="equal">
      <formula>"Y"</formula>
    </cfRule>
    <cfRule type="cellIs" dxfId="131" priority="126" operator="equal">
      <formula>"N"</formula>
    </cfRule>
  </conditionalFormatting>
  <conditionalFormatting sqref="K82 K84">
    <cfRule type="duplicateValues" dxfId="130" priority="49"/>
  </conditionalFormatting>
  <conditionalFormatting sqref="K86:K87">
    <cfRule type="duplicateValues" dxfId="129" priority="18"/>
    <cfRule type="duplicateValues" dxfId="128" priority="19"/>
  </conditionalFormatting>
  <conditionalFormatting sqref="K40:K41 K13:K36 K38 K44:K45 K47:K57 K59:K66">
    <cfRule type="duplicateValues" dxfId="127" priority="509"/>
  </conditionalFormatting>
  <conditionalFormatting sqref="K17:K36 K40:K41 K44:K45 K38 K59:K66 K47:K57">
    <cfRule type="duplicateValues" dxfId="126" priority="515"/>
  </conditionalFormatting>
  <conditionalFormatting sqref="K119:K123">
    <cfRule type="duplicateValues" dxfId="125" priority="518"/>
    <cfRule type="duplicateValues" dxfId="124" priority="519"/>
  </conditionalFormatting>
  <conditionalFormatting sqref="K124">
    <cfRule type="duplicateValues" dxfId="123" priority="3"/>
    <cfRule type="duplicateValues" dxfId="122" priority="4"/>
  </conditionalFormatting>
  <conditionalFormatting sqref="K13:K16">
    <cfRule type="duplicateValues" dxfId="121" priority="520"/>
  </conditionalFormatting>
  <conditionalFormatting sqref="K88:K110">
    <cfRule type="duplicateValues" dxfId="120" priority="521"/>
  </conditionalFormatting>
  <dataValidations disablePrompts="1" count="1">
    <dataValidation type="list" allowBlank="1" showInputMessage="1" showErrorMessage="1" sqref="U9:V124" xr:uid="{00000000-0002-0000-0200-000000000000}">
      <formula1>"Y,N"</formula1>
    </dataValidation>
  </dataValidations>
  <printOptions horizontalCentered="1"/>
  <pageMargins left="0.39305555555555599" right="0.39305555555555599" top="0.39305555555555599" bottom="0.55000000000000004" header="0.31388888888888899" footer="0.31388888888888899"/>
  <pageSetup paperSize="8" scale="97" fitToHeight="0" orientation="landscape" r:id="rId1"/>
  <headerFooter>
    <oddFooter>&amp;C第 &amp;P 页，共 &amp;N 页</oddFooter>
  </headerFooter>
  <rowBreaks count="3" manualBreakCount="3">
    <brk id="63" max="35" man="1"/>
    <brk id="102" max="35" man="1"/>
    <brk id="119" max="35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E29"/>
  <sheetViews>
    <sheetView view="pageBreakPreview" zoomScale="84" zoomScaleNormal="70" zoomScaleSheetLayoutView="84" workbookViewId="0">
      <selection activeCell="Z15" sqref="Z12:AC15"/>
    </sheetView>
  </sheetViews>
  <sheetFormatPr defaultColWidth="9" defaultRowHeight="17.25"/>
  <cols>
    <col min="1" max="1" width="3.75" style="4" customWidth="1"/>
    <col min="2" max="2" width="6.25" style="4" customWidth="1"/>
    <col min="3" max="3" width="10.125" style="4" customWidth="1"/>
    <col min="4" max="4" width="9.75" style="4" customWidth="1"/>
    <col min="5" max="5" width="8.75" style="4" customWidth="1"/>
    <col min="6" max="6" width="15.25" style="4" customWidth="1"/>
    <col min="7" max="7" width="35.875" style="4" customWidth="1"/>
    <col min="8" max="8" width="4.875" style="4" customWidth="1"/>
    <col min="9" max="9" width="4.625" style="4" customWidth="1"/>
    <col min="10" max="10" width="8.5" style="4" customWidth="1"/>
    <col min="11" max="11" width="0.125" style="4" customWidth="1"/>
    <col min="12" max="12" width="31.5" style="4" customWidth="1"/>
    <col min="13" max="13" width="10.875" style="4" customWidth="1"/>
    <col min="14" max="14" width="3.5" style="4" customWidth="1"/>
    <col min="15" max="15" width="6.375" style="4" customWidth="1"/>
    <col min="16" max="16" width="5" style="4" customWidth="1"/>
    <col min="17" max="17" width="5.875" style="4" customWidth="1"/>
    <col min="18" max="18" width="7.875" style="4" customWidth="1"/>
    <col min="19" max="19" width="8.5" style="4" customWidth="1"/>
    <col min="20" max="20" width="6.125" style="4" customWidth="1"/>
    <col min="21" max="21" width="13.125" style="4" customWidth="1"/>
    <col min="22" max="22" width="28.625" style="4" customWidth="1"/>
    <col min="23" max="23" width="4.625" style="4" customWidth="1"/>
    <col min="24" max="24" width="8" style="4" customWidth="1"/>
    <col min="25" max="25" width="13" style="4" customWidth="1"/>
    <col min="26" max="26" width="11.625" style="4" customWidth="1"/>
    <col min="27" max="27" width="13.125" style="4" customWidth="1"/>
    <col min="28" max="28" width="10" style="4" customWidth="1"/>
    <col min="29" max="29" width="11.25" style="4" customWidth="1"/>
    <col min="30" max="250" width="9" style="4"/>
    <col min="251" max="251" width="3.125" style="4" customWidth="1"/>
    <col min="252" max="252" width="7.625" style="4" customWidth="1"/>
    <col min="253" max="253" width="4.125" style="4" customWidth="1"/>
    <col min="254" max="254" width="17" style="4" customWidth="1"/>
    <col min="255" max="255" width="3.625" style="4" customWidth="1"/>
    <col min="256" max="256" width="9.125" style="4" customWidth="1"/>
    <col min="257" max="257" width="3.625" style="4" customWidth="1"/>
    <col min="258" max="258" width="4.625" style="4" customWidth="1"/>
    <col min="259" max="259" width="9.625" style="4" customWidth="1"/>
    <col min="260" max="260" width="10.125" style="4" customWidth="1"/>
    <col min="261" max="261" width="10.25" style="4" customWidth="1"/>
    <col min="262" max="262" width="4.625" style="4" customWidth="1"/>
    <col min="263" max="263" width="5" style="4" customWidth="1"/>
    <col min="264" max="264" width="11.125" style="4" customWidth="1"/>
    <col min="265" max="265" width="16.125" style="4" customWidth="1"/>
    <col min="266" max="266" width="4.75" style="4" customWidth="1"/>
    <col min="267" max="267" width="3.625" style="4" customWidth="1"/>
    <col min="268" max="268" width="5.125" style="4" customWidth="1"/>
    <col min="269" max="269" width="3.125" style="4" customWidth="1"/>
    <col min="270" max="270" width="4.625" style="4" customWidth="1"/>
    <col min="271" max="271" width="5" style="4" customWidth="1"/>
    <col min="272" max="273" width="9.75" style="4" customWidth="1"/>
    <col min="274" max="275" width="7.875" style="4" customWidth="1"/>
    <col min="276" max="506" width="9" style="4"/>
    <col min="507" max="507" width="3.125" style="4" customWidth="1"/>
    <col min="508" max="508" width="7.625" style="4" customWidth="1"/>
    <col min="509" max="509" width="4.125" style="4" customWidth="1"/>
    <col min="510" max="510" width="17" style="4" customWidth="1"/>
    <col min="511" max="511" width="3.625" style="4" customWidth="1"/>
    <col min="512" max="512" width="9.125" style="4" customWidth="1"/>
    <col min="513" max="513" width="3.625" style="4" customWidth="1"/>
    <col min="514" max="514" width="4.625" style="4" customWidth="1"/>
    <col min="515" max="515" width="9.625" style="4" customWidth="1"/>
    <col min="516" max="516" width="10.125" style="4" customWidth="1"/>
    <col min="517" max="517" width="10.25" style="4" customWidth="1"/>
    <col min="518" max="518" width="4.625" style="4" customWidth="1"/>
    <col min="519" max="519" width="5" style="4" customWidth="1"/>
    <col min="520" max="520" width="11.125" style="4" customWidth="1"/>
    <col min="521" max="521" width="16.125" style="4" customWidth="1"/>
    <col min="522" max="522" width="4.75" style="4" customWidth="1"/>
    <col min="523" max="523" width="3.625" style="4" customWidth="1"/>
    <col min="524" max="524" width="5.125" style="4" customWidth="1"/>
    <col min="525" max="525" width="3.125" style="4" customWidth="1"/>
    <col min="526" max="526" width="4.625" style="4" customWidth="1"/>
    <col min="527" max="527" width="5" style="4" customWidth="1"/>
    <col min="528" max="529" width="9.75" style="4" customWidth="1"/>
    <col min="530" max="531" width="7.875" style="4" customWidth="1"/>
    <col min="532" max="762" width="9" style="4"/>
    <col min="763" max="763" width="3.125" style="4" customWidth="1"/>
    <col min="764" max="764" width="7.625" style="4" customWidth="1"/>
    <col min="765" max="765" width="4.125" style="4" customWidth="1"/>
    <col min="766" max="766" width="17" style="4" customWidth="1"/>
    <col min="767" max="767" width="3.625" style="4" customWidth="1"/>
    <col min="768" max="768" width="9.125" style="4" customWidth="1"/>
    <col min="769" max="769" width="3.625" style="4" customWidth="1"/>
    <col min="770" max="770" width="4.625" style="4" customWidth="1"/>
    <col min="771" max="771" width="9.625" style="4" customWidth="1"/>
    <col min="772" max="772" width="10.125" style="4" customWidth="1"/>
    <col min="773" max="773" width="10.25" style="4" customWidth="1"/>
    <col min="774" max="774" width="4.625" style="4" customWidth="1"/>
    <col min="775" max="775" width="5" style="4" customWidth="1"/>
    <col min="776" max="776" width="11.125" style="4" customWidth="1"/>
    <col min="777" max="777" width="16.125" style="4" customWidth="1"/>
    <col min="778" max="778" width="4.75" style="4" customWidth="1"/>
    <col min="779" max="779" width="3.625" style="4" customWidth="1"/>
    <col min="780" max="780" width="5.125" style="4" customWidth="1"/>
    <col min="781" max="781" width="3.125" style="4" customWidth="1"/>
    <col min="782" max="782" width="4.625" style="4" customWidth="1"/>
    <col min="783" max="783" width="5" style="4" customWidth="1"/>
    <col min="784" max="785" width="9.75" style="4" customWidth="1"/>
    <col min="786" max="787" width="7.875" style="4" customWidth="1"/>
    <col min="788" max="1018" width="9" style="4"/>
    <col min="1019" max="1019" width="3.125" style="4" customWidth="1"/>
    <col min="1020" max="1020" width="7.625" style="4" customWidth="1"/>
    <col min="1021" max="1021" width="4.125" style="4" customWidth="1"/>
    <col min="1022" max="1022" width="17" style="4" customWidth="1"/>
    <col min="1023" max="1023" width="3.625" style="4" customWidth="1"/>
    <col min="1024" max="1024" width="9.125" style="4" customWidth="1"/>
    <col min="1025" max="1025" width="3.625" style="4" customWidth="1"/>
    <col min="1026" max="1026" width="4.625" style="4" customWidth="1"/>
    <col min="1027" max="1027" width="9.625" style="4" customWidth="1"/>
    <col min="1028" max="1028" width="10.125" style="4" customWidth="1"/>
    <col min="1029" max="1029" width="10.25" style="4" customWidth="1"/>
    <col min="1030" max="1030" width="4.625" style="4" customWidth="1"/>
    <col min="1031" max="1031" width="5" style="4" customWidth="1"/>
    <col min="1032" max="1032" width="11.125" style="4" customWidth="1"/>
    <col min="1033" max="1033" width="16.125" style="4" customWidth="1"/>
    <col min="1034" max="1034" width="4.75" style="4" customWidth="1"/>
    <col min="1035" max="1035" width="3.625" style="4" customWidth="1"/>
    <col min="1036" max="1036" width="5.125" style="4" customWidth="1"/>
    <col min="1037" max="1037" width="3.125" style="4" customWidth="1"/>
    <col min="1038" max="1038" width="4.625" style="4" customWidth="1"/>
    <col min="1039" max="1039" width="5" style="4" customWidth="1"/>
    <col min="1040" max="1041" width="9.75" style="4" customWidth="1"/>
    <col min="1042" max="1043" width="7.875" style="4" customWidth="1"/>
    <col min="1044" max="1274" width="9" style="4"/>
    <col min="1275" max="1275" width="3.125" style="4" customWidth="1"/>
    <col min="1276" max="1276" width="7.625" style="4" customWidth="1"/>
    <col min="1277" max="1277" width="4.125" style="4" customWidth="1"/>
    <col min="1278" max="1278" width="17" style="4" customWidth="1"/>
    <col min="1279" max="1279" width="3.625" style="4" customWidth="1"/>
    <col min="1280" max="1280" width="9.125" style="4" customWidth="1"/>
    <col min="1281" max="1281" width="3.625" style="4" customWidth="1"/>
    <col min="1282" max="1282" width="4.625" style="4" customWidth="1"/>
    <col min="1283" max="1283" width="9.625" style="4" customWidth="1"/>
    <col min="1284" max="1284" width="10.125" style="4" customWidth="1"/>
    <col min="1285" max="1285" width="10.25" style="4" customWidth="1"/>
    <col min="1286" max="1286" width="4.625" style="4" customWidth="1"/>
    <col min="1287" max="1287" width="5" style="4" customWidth="1"/>
    <col min="1288" max="1288" width="11.125" style="4" customWidth="1"/>
    <col min="1289" max="1289" width="16.125" style="4" customWidth="1"/>
    <col min="1290" max="1290" width="4.75" style="4" customWidth="1"/>
    <col min="1291" max="1291" width="3.625" style="4" customWidth="1"/>
    <col min="1292" max="1292" width="5.125" style="4" customWidth="1"/>
    <col min="1293" max="1293" width="3.125" style="4" customWidth="1"/>
    <col min="1294" max="1294" width="4.625" style="4" customWidth="1"/>
    <col min="1295" max="1295" width="5" style="4" customWidth="1"/>
    <col min="1296" max="1297" width="9.75" style="4" customWidth="1"/>
    <col min="1298" max="1299" width="7.875" style="4" customWidth="1"/>
    <col min="1300" max="1530" width="9" style="4"/>
    <col min="1531" max="1531" width="3.125" style="4" customWidth="1"/>
    <col min="1532" max="1532" width="7.625" style="4" customWidth="1"/>
    <col min="1533" max="1533" width="4.125" style="4" customWidth="1"/>
    <col min="1534" max="1534" width="17" style="4" customWidth="1"/>
    <col min="1535" max="1535" width="3.625" style="4" customWidth="1"/>
    <col min="1536" max="1536" width="9.125" style="4" customWidth="1"/>
    <col min="1537" max="1537" width="3.625" style="4" customWidth="1"/>
    <col min="1538" max="1538" width="4.625" style="4" customWidth="1"/>
    <col min="1539" max="1539" width="9.625" style="4" customWidth="1"/>
    <col min="1540" max="1540" width="10.125" style="4" customWidth="1"/>
    <col min="1541" max="1541" width="10.25" style="4" customWidth="1"/>
    <col min="1542" max="1542" width="4.625" style="4" customWidth="1"/>
    <col min="1543" max="1543" width="5" style="4" customWidth="1"/>
    <col min="1544" max="1544" width="11.125" style="4" customWidth="1"/>
    <col min="1545" max="1545" width="16.125" style="4" customWidth="1"/>
    <col min="1546" max="1546" width="4.75" style="4" customWidth="1"/>
    <col min="1547" max="1547" width="3.625" style="4" customWidth="1"/>
    <col min="1548" max="1548" width="5.125" style="4" customWidth="1"/>
    <col min="1549" max="1549" width="3.125" style="4" customWidth="1"/>
    <col min="1550" max="1550" width="4.625" style="4" customWidth="1"/>
    <col min="1551" max="1551" width="5" style="4" customWidth="1"/>
    <col min="1552" max="1553" width="9.75" style="4" customWidth="1"/>
    <col min="1554" max="1555" width="7.875" style="4" customWidth="1"/>
    <col min="1556" max="1786" width="9" style="4"/>
    <col min="1787" max="1787" width="3.125" style="4" customWidth="1"/>
    <col min="1788" max="1788" width="7.625" style="4" customWidth="1"/>
    <col min="1789" max="1789" width="4.125" style="4" customWidth="1"/>
    <col min="1790" max="1790" width="17" style="4" customWidth="1"/>
    <col min="1791" max="1791" width="3.625" style="4" customWidth="1"/>
    <col min="1792" max="1792" width="9.125" style="4" customWidth="1"/>
    <col min="1793" max="1793" width="3.625" style="4" customWidth="1"/>
    <col min="1794" max="1794" width="4.625" style="4" customWidth="1"/>
    <col min="1795" max="1795" width="9.625" style="4" customWidth="1"/>
    <col min="1796" max="1796" width="10.125" style="4" customWidth="1"/>
    <col min="1797" max="1797" width="10.25" style="4" customWidth="1"/>
    <col min="1798" max="1798" width="4.625" style="4" customWidth="1"/>
    <col min="1799" max="1799" width="5" style="4" customWidth="1"/>
    <col min="1800" max="1800" width="11.125" style="4" customWidth="1"/>
    <col min="1801" max="1801" width="16.125" style="4" customWidth="1"/>
    <col min="1802" max="1802" width="4.75" style="4" customWidth="1"/>
    <col min="1803" max="1803" width="3.625" style="4" customWidth="1"/>
    <col min="1804" max="1804" width="5.125" style="4" customWidth="1"/>
    <col min="1805" max="1805" width="3.125" style="4" customWidth="1"/>
    <col min="1806" max="1806" width="4.625" style="4" customWidth="1"/>
    <col min="1807" max="1807" width="5" style="4" customWidth="1"/>
    <col min="1808" max="1809" width="9.75" style="4" customWidth="1"/>
    <col min="1810" max="1811" width="7.875" style="4" customWidth="1"/>
    <col min="1812" max="2042" width="9" style="4"/>
    <col min="2043" max="2043" width="3.125" style="4" customWidth="1"/>
    <col min="2044" max="2044" width="7.625" style="4" customWidth="1"/>
    <col min="2045" max="2045" width="4.125" style="4" customWidth="1"/>
    <col min="2046" max="2046" width="17" style="4" customWidth="1"/>
    <col min="2047" max="2047" width="3.625" style="4" customWidth="1"/>
    <col min="2048" max="2048" width="9.125" style="4" customWidth="1"/>
    <col min="2049" max="2049" width="3.625" style="4" customWidth="1"/>
    <col min="2050" max="2050" width="4.625" style="4" customWidth="1"/>
    <col min="2051" max="2051" width="9.625" style="4" customWidth="1"/>
    <col min="2052" max="2052" width="10.125" style="4" customWidth="1"/>
    <col min="2053" max="2053" width="10.25" style="4" customWidth="1"/>
    <col min="2054" max="2054" width="4.625" style="4" customWidth="1"/>
    <col min="2055" max="2055" width="5" style="4" customWidth="1"/>
    <col min="2056" max="2056" width="11.125" style="4" customWidth="1"/>
    <col min="2057" max="2057" width="16.125" style="4" customWidth="1"/>
    <col min="2058" max="2058" width="4.75" style="4" customWidth="1"/>
    <col min="2059" max="2059" width="3.625" style="4" customWidth="1"/>
    <col min="2060" max="2060" width="5.125" style="4" customWidth="1"/>
    <col min="2061" max="2061" width="3.125" style="4" customWidth="1"/>
    <col min="2062" max="2062" width="4.625" style="4" customWidth="1"/>
    <col min="2063" max="2063" width="5" style="4" customWidth="1"/>
    <col min="2064" max="2065" width="9.75" style="4" customWidth="1"/>
    <col min="2066" max="2067" width="7.875" style="4" customWidth="1"/>
    <col min="2068" max="2298" width="9" style="4"/>
    <col min="2299" max="2299" width="3.125" style="4" customWidth="1"/>
    <col min="2300" max="2300" width="7.625" style="4" customWidth="1"/>
    <col min="2301" max="2301" width="4.125" style="4" customWidth="1"/>
    <col min="2302" max="2302" width="17" style="4" customWidth="1"/>
    <col min="2303" max="2303" width="3.625" style="4" customWidth="1"/>
    <col min="2304" max="2304" width="9.125" style="4" customWidth="1"/>
    <col min="2305" max="2305" width="3.625" style="4" customWidth="1"/>
    <col min="2306" max="2306" width="4.625" style="4" customWidth="1"/>
    <col min="2307" max="2307" width="9.625" style="4" customWidth="1"/>
    <col min="2308" max="2308" width="10.125" style="4" customWidth="1"/>
    <col min="2309" max="2309" width="10.25" style="4" customWidth="1"/>
    <col min="2310" max="2310" width="4.625" style="4" customWidth="1"/>
    <col min="2311" max="2311" width="5" style="4" customWidth="1"/>
    <col min="2312" max="2312" width="11.125" style="4" customWidth="1"/>
    <col min="2313" max="2313" width="16.125" style="4" customWidth="1"/>
    <col min="2314" max="2314" width="4.75" style="4" customWidth="1"/>
    <col min="2315" max="2315" width="3.625" style="4" customWidth="1"/>
    <col min="2316" max="2316" width="5.125" style="4" customWidth="1"/>
    <col min="2317" max="2317" width="3.125" style="4" customWidth="1"/>
    <col min="2318" max="2318" width="4.625" style="4" customWidth="1"/>
    <col min="2319" max="2319" width="5" style="4" customWidth="1"/>
    <col min="2320" max="2321" width="9.75" style="4" customWidth="1"/>
    <col min="2322" max="2323" width="7.875" style="4" customWidth="1"/>
    <col min="2324" max="2554" width="9" style="4"/>
    <col min="2555" max="2555" width="3.125" style="4" customWidth="1"/>
    <col min="2556" max="2556" width="7.625" style="4" customWidth="1"/>
    <col min="2557" max="2557" width="4.125" style="4" customWidth="1"/>
    <col min="2558" max="2558" width="17" style="4" customWidth="1"/>
    <col min="2559" max="2559" width="3.625" style="4" customWidth="1"/>
    <col min="2560" max="2560" width="9.125" style="4" customWidth="1"/>
    <col min="2561" max="2561" width="3.625" style="4" customWidth="1"/>
    <col min="2562" max="2562" width="4.625" style="4" customWidth="1"/>
    <col min="2563" max="2563" width="9.625" style="4" customWidth="1"/>
    <col min="2564" max="2564" width="10.125" style="4" customWidth="1"/>
    <col min="2565" max="2565" width="10.25" style="4" customWidth="1"/>
    <col min="2566" max="2566" width="4.625" style="4" customWidth="1"/>
    <col min="2567" max="2567" width="5" style="4" customWidth="1"/>
    <col min="2568" max="2568" width="11.125" style="4" customWidth="1"/>
    <col min="2569" max="2569" width="16.125" style="4" customWidth="1"/>
    <col min="2570" max="2570" width="4.75" style="4" customWidth="1"/>
    <col min="2571" max="2571" width="3.625" style="4" customWidth="1"/>
    <col min="2572" max="2572" width="5.125" style="4" customWidth="1"/>
    <col min="2573" max="2573" width="3.125" style="4" customWidth="1"/>
    <col min="2574" max="2574" width="4.625" style="4" customWidth="1"/>
    <col min="2575" max="2575" width="5" style="4" customWidth="1"/>
    <col min="2576" max="2577" width="9.75" style="4" customWidth="1"/>
    <col min="2578" max="2579" width="7.875" style="4" customWidth="1"/>
    <col min="2580" max="2810" width="9" style="4"/>
    <col min="2811" max="2811" width="3.125" style="4" customWidth="1"/>
    <col min="2812" max="2812" width="7.625" style="4" customWidth="1"/>
    <col min="2813" max="2813" width="4.125" style="4" customWidth="1"/>
    <col min="2814" max="2814" width="17" style="4" customWidth="1"/>
    <col min="2815" max="2815" width="3.625" style="4" customWidth="1"/>
    <col min="2816" max="2816" width="9.125" style="4" customWidth="1"/>
    <col min="2817" max="2817" width="3.625" style="4" customWidth="1"/>
    <col min="2818" max="2818" width="4.625" style="4" customWidth="1"/>
    <col min="2819" max="2819" width="9.625" style="4" customWidth="1"/>
    <col min="2820" max="2820" width="10.125" style="4" customWidth="1"/>
    <col min="2821" max="2821" width="10.25" style="4" customWidth="1"/>
    <col min="2822" max="2822" width="4.625" style="4" customWidth="1"/>
    <col min="2823" max="2823" width="5" style="4" customWidth="1"/>
    <col min="2824" max="2824" width="11.125" style="4" customWidth="1"/>
    <col min="2825" max="2825" width="16.125" style="4" customWidth="1"/>
    <col min="2826" max="2826" width="4.75" style="4" customWidth="1"/>
    <col min="2827" max="2827" width="3.625" style="4" customWidth="1"/>
    <col min="2828" max="2828" width="5.125" style="4" customWidth="1"/>
    <col min="2829" max="2829" width="3.125" style="4" customWidth="1"/>
    <col min="2830" max="2830" width="4.625" style="4" customWidth="1"/>
    <col min="2831" max="2831" width="5" style="4" customWidth="1"/>
    <col min="2832" max="2833" width="9.75" style="4" customWidth="1"/>
    <col min="2834" max="2835" width="7.875" style="4" customWidth="1"/>
    <col min="2836" max="3066" width="9" style="4"/>
    <col min="3067" max="3067" width="3.125" style="4" customWidth="1"/>
    <col min="3068" max="3068" width="7.625" style="4" customWidth="1"/>
    <col min="3069" max="3069" width="4.125" style="4" customWidth="1"/>
    <col min="3070" max="3070" width="17" style="4" customWidth="1"/>
    <col min="3071" max="3071" width="3.625" style="4" customWidth="1"/>
    <col min="3072" max="3072" width="9.125" style="4" customWidth="1"/>
    <col min="3073" max="3073" width="3.625" style="4" customWidth="1"/>
    <col min="3074" max="3074" width="4.625" style="4" customWidth="1"/>
    <col min="3075" max="3075" width="9.625" style="4" customWidth="1"/>
    <col min="3076" max="3076" width="10.125" style="4" customWidth="1"/>
    <col min="3077" max="3077" width="10.25" style="4" customWidth="1"/>
    <col min="3078" max="3078" width="4.625" style="4" customWidth="1"/>
    <col min="3079" max="3079" width="5" style="4" customWidth="1"/>
    <col min="3080" max="3080" width="11.125" style="4" customWidth="1"/>
    <col min="3081" max="3081" width="16.125" style="4" customWidth="1"/>
    <col min="3082" max="3082" width="4.75" style="4" customWidth="1"/>
    <col min="3083" max="3083" width="3.625" style="4" customWidth="1"/>
    <col min="3084" max="3084" width="5.125" style="4" customWidth="1"/>
    <col min="3085" max="3085" width="3.125" style="4" customWidth="1"/>
    <col min="3086" max="3086" width="4.625" style="4" customWidth="1"/>
    <col min="3087" max="3087" width="5" style="4" customWidth="1"/>
    <col min="3088" max="3089" width="9.75" style="4" customWidth="1"/>
    <col min="3090" max="3091" width="7.875" style="4" customWidth="1"/>
    <col min="3092" max="3322" width="9" style="4"/>
    <col min="3323" max="3323" width="3.125" style="4" customWidth="1"/>
    <col min="3324" max="3324" width="7.625" style="4" customWidth="1"/>
    <col min="3325" max="3325" width="4.125" style="4" customWidth="1"/>
    <col min="3326" max="3326" width="17" style="4" customWidth="1"/>
    <col min="3327" max="3327" width="3.625" style="4" customWidth="1"/>
    <col min="3328" max="3328" width="9.125" style="4" customWidth="1"/>
    <col min="3329" max="3329" width="3.625" style="4" customWidth="1"/>
    <col min="3330" max="3330" width="4.625" style="4" customWidth="1"/>
    <col min="3331" max="3331" width="9.625" style="4" customWidth="1"/>
    <col min="3332" max="3332" width="10.125" style="4" customWidth="1"/>
    <col min="3333" max="3333" width="10.25" style="4" customWidth="1"/>
    <col min="3334" max="3334" width="4.625" style="4" customWidth="1"/>
    <col min="3335" max="3335" width="5" style="4" customWidth="1"/>
    <col min="3336" max="3336" width="11.125" style="4" customWidth="1"/>
    <col min="3337" max="3337" width="16.125" style="4" customWidth="1"/>
    <col min="3338" max="3338" width="4.75" style="4" customWidth="1"/>
    <col min="3339" max="3339" width="3.625" style="4" customWidth="1"/>
    <col min="3340" max="3340" width="5.125" style="4" customWidth="1"/>
    <col min="3341" max="3341" width="3.125" style="4" customWidth="1"/>
    <col min="3342" max="3342" width="4.625" style="4" customWidth="1"/>
    <col min="3343" max="3343" width="5" style="4" customWidth="1"/>
    <col min="3344" max="3345" width="9.75" style="4" customWidth="1"/>
    <col min="3346" max="3347" width="7.875" style="4" customWidth="1"/>
    <col min="3348" max="3578" width="9" style="4"/>
    <col min="3579" max="3579" width="3.125" style="4" customWidth="1"/>
    <col min="3580" max="3580" width="7.625" style="4" customWidth="1"/>
    <col min="3581" max="3581" width="4.125" style="4" customWidth="1"/>
    <col min="3582" max="3582" width="17" style="4" customWidth="1"/>
    <col min="3583" max="3583" width="3.625" style="4" customWidth="1"/>
    <col min="3584" max="3584" width="9.125" style="4" customWidth="1"/>
    <col min="3585" max="3585" width="3.625" style="4" customWidth="1"/>
    <col min="3586" max="3586" width="4.625" style="4" customWidth="1"/>
    <col min="3587" max="3587" width="9.625" style="4" customWidth="1"/>
    <col min="3588" max="3588" width="10.125" style="4" customWidth="1"/>
    <col min="3589" max="3589" width="10.25" style="4" customWidth="1"/>
    <col min="3590" max="3590" width="4.625" style="4" customWidth="1"/>
    <col min="3591" max="3591" width="5" style="4" customWidth="1"/>
    <col min="3592" max="3592" width="11.125" style="4" customWidth="1"/>
    <col min="3593" max="3593" width="16.125" style="4" customWidth="1"/>
    <col min="3594" max="3594" width="4.75" style="4" customWidth="1"/>
    <col min="3595" max="3595" width="3.625" style="4" customWidth="1"/>
    <col min="3596" max="3596" width="5.125" style="4" customWidth="1"/>
    <col min="3597" max="3597" width="3.125" style="4" customWidth="1"/>
    <col min="3598" max="3598" width="4.625" style="4" customWidth="1"/>
    <col min="3599" max="3599" width="5" style="4" customWidth="1"/>
    <col min="3600" max="3601" width="9.75" style="4" customWidth="1"/>
    <col min="3602" max="3603" width="7.875" style="4" customWidth="1"/>
    <col min="3604" max="3834" width="9" style="4"/>
    <col min="3835" max="3835" width="3.125" style="4" customWidth="1"/>
    <col min="3836" max="3836" width="7.625" style="4" customWidth="1"/>
    <col min="3837" max="3837" width="4.125" style="4" customWidth="1"/>
    <col min="3838" max="3838" width="17" style="4" customWidth="1"/>
    <col min="3839" max="3839" width="3.625" style="4" customWidth="1"/>
    <col min="3840" max="3840" width="9.125" style="4" customWidth="1"/>
    <col min="3841" max="3841" width="3.625" style="4" customWidth="1"/>
    <col min="3842" max="3842" width="4.625" style="4" customWidth="1"/>
    <col min="3843" max="3843" width="9.625" style="4" customWidth="1"/>
    <col min="3844" max="3844" width="10.125" style="4" customWidth="1"/>
    <col min="3845" max="3845" width="10.25" style="4" customWidth="1"/>
    <col min="3846" max="3846" width="4.625" style="4" customWidth="1"/>
    <col min="3847" max="3847" width="5" style="4" customWidth="1"/>
    <col min="3848" max="3848" width="11.125" style="4" customWidth="1"/>
    <col min="3849" max="3849" width="16.125" style="4" customWidth="1"/>
    <col min="3850" max="3850" width="4.75" style="4" customWidth="1"/>
    <col min="3851" max="3851" width="3.625" style="4" customWidth="1"/>
    <col min="3852" max="3852" width="5.125" style="4" customWidth="1"/>
    <col min="3853" max="3853" width="3.125" style="4" customWidth="1"/>
    <col min="3854" max="3854" width="4.625" style="4" customWidth="1"/>
    <col min="3855" max="3855" width="5" style="4" customWidth="1"/>
    <col min="3856" max="3857" width="9.75" style="4" customWidth="1"/>
    <col min="3858" max="3859" width="7.875" style="4" customWidth="1"/>
    <col min="3860" max="4090" width="9" style="4"/>
    <col min="4091" max="4091" width="3.125" style="4" customWidth="1"/>
    <col min="4092" max="4092" width="7.625" style="4" customWidth="1"/>
    <col min="4093" max="4093" width="4.125" style="4" customWidth="1"/>
    <col min="4094" max="4094" width="17" style="4" customWidth="1"/>
    <col min="4095" max="4095" width="3.625" style="4" customWidth="1"/>
    <col min="4096" max="4096" width="9.125" style="4" customWidth="1"/>
    <col min="4097" max="4097" width="3.625" style="4" customWidth="1"/>
    <col min="4098" max="4098" width="4.625" style="4" customWidth="1"/>
    <col min="4099" max="4099" width="9.625" style="4" customWidth="1"/>
    <col min="4100" max="4100" width="10.125" style="4" customWidth="1"/>
    <col min="4101" max="4101" width="10.25" style="4" customWidth="1"/>
    <col min="4102" max="4102" width="4.625" style="4" customWidth="1"/>
    <col min="4103" max="4103" width="5" style="4" customWidth="1"/>
    <col min="4104" max="4104" width="11.125" style="4" customWidth="1"/>
    <col min="4105" max="4105" width="16.125" style="4" customWidth="1"/>
    <col min="4106" max="4106" width="4.75" style="4" customWidth="1"/>
    <col min="4107" max="4107" width="3.625" style="4" customWidth="1"/>
    <col min="4108" max="4108" width="5.125" style="4" customWidth="1"/>
    <col min="4109" max="4109" width="3.125" style="4" customWidth="1"/>
    <col min="4110" max="4110" width="4.625" style="4" customWidth="1"/>
    <col min="4111" max="4111" width="5" style="4" customWidth="1"/>
    <col min="4112" max="4113" width="9.75" style="4" customWidth="1"/>
    <col min="4114" max="4115" width="7.875" style="4" customWidth="1"/>
    <col min="4116" max="4346" width="9" style="4"/>
    <col min="4347" max="4347" width="3.125" style="4" customWidth="1"/>
    <col min="4348" max="4348" width="7.625" style="4" customWidth="1"/>
    <col min="4349" max="4349" width="4.125" style="4" customWidth="1"/>
    <col min="4350" max="4350" width="17" style="4" customWidth="1"/>
    <col min="4351" max="4351" width="3.625" style="4" customWidth="1"/>
    <col min="4352" max="4352" width="9.125" style="4" customWidth="1"/>
    <col min="4353" max="4353" width="3.625" style="4" customWidth="1"/>
    <col min="4354" max="4354" width="4.625" style="4" customWidth="1"/>
    <col min="4355" max="4355" width="9.625" style="4" customWidth="1"/>
    <col min="4356" max="4356" width="10.125" style="4" customWidth="1"/>
    <col min="4357" max="4357" width="10.25" style="4" customWidth="1"/>
    <col min="4358" max="4358" width="4.625" style="4" customWidth="1"/>
    <col min="4359" max="4359" width="5" style="4" customWidth="1"/>
    <col min="4360" max="4360" width="11.125" style="4" customWidth="1"/>
    <col min="4361" max="4361" width="16.125" style="4" customWidth="1"/>
    <col min="4362" max="4362" width="4.75" style="4" customWidth="1"/>
    <col min="4363" max="4363" width="3.625" style="4" customWidth="1"/>
    <col min="4364" max="4364" width="5.125" style="4" customWidth="1"/>
    <col min="4365" max="4365" width="3.125" style="4" customWidth="1"/>
    <col min="4366" max="4366" width="4.625" style="4" customWidth="1"/>
    <col min="4367" max="4367" width="5" style="4" customWidth="1"/>
    <col min="4368" max="4369" width="9.75" style="4" customWidth="1"/>
    <col min="4370" max="4371" width="7.875" style="4" customWidth="1"/>
    <col min="4372" max="4602" width="9" style="4"/>
    <col min="4603" max="4603" width="3.125" style="4" customWidth="1"/>
    <col min="4604" max="4604" width="7.625" style="4" customWidth="1"/>
    <col min="4605" max="4605" width="4.125" style="4" customWidth="1"/>
    <col min="4606" max="4606" width="17" style="4" customWidth="1"/>
    <col min="4607" max="4607" width="3.625" style="4" customWidth="1"/>
    <col min="4608" max="4608" width="9.125" style="4" customWidth="1"/>
    <col min="4609" max="4609" width="3.625" style="4" customWidth="1"/>
    <col min="4610" max="4610" width="4.625" style="4" customWidth="1"/>
    <col min="4611" max="4611" width="9.625" style="4" customWidth="1"/>
    <col min="4612" max="4612" width="10.125" style="4" customWidth="1"/>
    <col min="4613" max="4613" width="10.25" style="4" customWidth="1"/>
    <col min="4614" max="4614" width="4.625" style="4" customWidth="1"/>
    <col min="4615" max="4615" width="5" style="4" customWidth="1"/>
    <col min="4616" max="4616" width="11.125" style="4" customWidth="1"/>
    <col min="4617" max="4617" width="16.125" style="4" customWidth="1"/>
    <col min="4618" max="4618" width="4.75" style="4" customWidth="1"/>
    <col min="4619" max="4619" width="3.625" style="4" customWidth="1"/>
    <col min="4620" max="4620" width="5.125" style="4" customWidth="1"/>
    <col min="4621" max="4621" width="3.125" style="4" customWidth="1"/>
    <col min="4622" max="4622" width="4.625" style="4" customWidth="1"/>
    <col min="4623" max="4623" width="5" style="4" customWidth="1"/>
    <col min="4624" max="4625" width="9.75" style="4" customWidth="1"/>
    <col min="4626" max="4627" width="7.875" style="4" customWidth="1"/>
    <col min="4628" max="4858" width="9" style="4"/>
    <col min="4859" max="4859" width="3.125" style="4" customWidth="1"/>
    <col min="4860" max="4860" width="7.625" style="4" customWidth="1"/>
    <col min="4861" max="4861" width="4.125" style="4" customWidth="1"/>
    <col min="4862" max="4862" width="17" style="4" customWidth="1"/>
    <col min="4863" max="4863" width="3.625" style="4" customWidth="1"/>
    <col min="4864" max="4864" width="9.125" style="4" customWidth="1"/>
    <col min="4865" max="4865" width="3.625" style="4" customWidth="1"/>
    <col min="4866" max="4866" width="4.625" style="4" customWidth="1"/>
    <col min="4867" max="4867" width="9.625" style="4" customWidth="1"/>
    <col min="4868" max="4868" width="10.125" style="4" customWidth="1"/>
    <col min="4869" max="4869" width="10.25" style="4" customWidth="1"/>
    <col min="4870" max="4870" width="4.625" style="4" customWidth="1"/>
    <col min="4871" max="4871" width="5" style="4" customWidth="1"/>
    <col min="4872" max="4872" width="11.125" style="4" customWidth="1"/>
    <col min="4873" max="4873" width="16.125" style="4" customWidth="1"/>
    <col min="4874" max="4874" width="4.75" style="4" customWidth="1"/>
    <col min="4875" max="4875" width="3.625" style="4" customWidth="1"/>
    <col min="4876" max="4876" width="5.125" style="4" customWidth="1"/>
    <col min="4877" max="4877" width="3.125" style="4" customWidth="1"/>
    <col min="4878" max="4878" width="4.625" style="4" customWidth="1"/>
    <col min="4879" max="4879" width="5" style="4" customWidth="1"/>
    <col min="4880" max="4881" width="9.75" style="4" customWidth="1"/>
    <col min="4882" max="4883" width="7.875" style="4" customWidth="1"/>
    <col min="4884" max="5114" width="9" style="4"/>
    <col min="5115" max="5115" width="3.125" style="4" customWidth="1"/>
    <col min="5116" max="5116" width="7.625" style="4" customWidth="1"/>
    <col min="5117" max="5117" width="4.125" style="4" customWidth="1"/>
    <col min="5118" max="5118" width="17" style="4" customWidth="1"/>
    <col min="5119" max="5119" width="3.625" style="4" customWidth="1"/>
    <col min="5120" max="5120" width="9.125" style="4" customWidth="1"/>
    <col min="5121" max="5121" width="3.625" style="4" customWidth="1"/>
    <col min="5122" max="5122" width="4.625" style="4" customWidth="1"/>
    <col min="5123" max="5123" width="9.625" style="4" customWidth="1"/>
    <col min="5124" max="5124" width="10.125" style="4" customWidth="1"/>
    <col min="5125" max="5125" width="10.25" style="4" customWidth="1"/>
    <col min="5126" max="5126" width="4.625" style="4" customWidth="1"/>
    <col min="5127" max="5127" width="5" style="4" customWidth="1"/>
    <col min="5128" max="5128" width="11.125" style="4" customWidth="1"/>
    <col min="5129" max="5129" width="16.125" style="4" customWidth="1"/>
    <col min="5130" max="5130" width="4.75" style="4" customWidth="1"/>
    <col min="5131" max="5131" width="3.625" style="4" customWidth="1"/>
    <col min="5132" max="5132" width="5.125" style="4" customWidth="1"/>
    <col min="5133" max="5133" width="3.125" style="4" customWidth="1"/>
    <col min="5134" max="5134" width="4.625" style="4" customWidth="1"/>
    <col min="5135" max="5135" width="5" style="4" customWidth="1"/>
    <col min="5136" max="5137" width="9.75" style="4" customWidth="1"/>
    <col min="5138" max="5139" width="7.875" style="4" customWidth="1"/>
    <col min="5140" max="5370" width="9" style="4"/>
    <col min="5371" max="5371" width="3.125" style="4" customWidth="1"/>
    <col min="5372" max="5372" width="7.625" style="4" customWidth="1"/>
    <col min="5373" max="5373" width="4.125" style="4" customWidth="1"/>
    <col min="5374" max="5374" width="17" style="4" customWidth="1"/>
    <col min="5375" max="5375" width="3.625" style="4" customWidth="1"/>
    <col min="5376" max="5376" width="9.125" style="4" customWidth="1"/>
    <col min="5377" max="5377" width="3.625" style="4" customWidth="1"/>
    <col min="5378" max="5378" width="4.625" style="4" customWidth="1"/>
    <col min="5379" max="5379" width="9.625" style="4" customWidth="1"/>
    <col min="5380" max="5380" width="10.125" style="4" customWidth="1"/>
    <col min="5381" max="5381" width="10.25" style="4" customWidth="1"/>
    <col min="5382" max="5382" width="4.625" style="4" customWidth="1"/>
    <col min="5383" max="5383" width="5" style="4" customWidth="1"/>
    <col min="5384" max="5384" width="11.125" style="4" customWidth="1"/>
    <col min="5385" max="5385" width="16.125" style="4" customWidth="1"/>
    <col min="5386" max="5386" width="4.75" style="4" customWidth="1"/>
    <col min="5387" max="5387" width="3.625" style="4" customWidth="1"/>
    <col min="5388" max="5388" width="5.125" style="4" customWidth="1"/>
    <col min="5389" max="5389" width="3.125" style="4" customWidth="1"/>
    <col min="5390" max="5390" width="4.625" style="4" customWidth="1"/>
    <col min="5391" max="5391" width="5" style="4" customWidth="1"/>
    <col min="5392" max="5393" width="9.75" style="4" customWidth="1"/>
    <col min="5394" max="5395" width="7.875" style="4" customWidth="1"/>
    <col min="5396" max="5626" width="9" style="4"/>
    <col min="5627" max="5627" width="3.125" style="4" customWidth="1"/>
    <col min="5628" max="5628" width="7.625" style="4" customWidth="1"/>
    <col min="5629" max="5629" width="4.125" style="4" customWidth="1"/>
    <col min="5630" max="5630" width="17" style="4" customWidth="1"/>
    <col min="5631" max="5631" width="3.625" style="4" customWidth="1"/>
    <col min="5632" max="5632" width="9.125" style="4" customWidth="1"/>
    <col min="5633" max="5633" width="3.625" style="4" customWidth="1"/>
    <col min="5634" max="5634" width="4.625" style="4" customWidth="1"/>
    <col min="5635" max="5635" width="9.625" style="4" customWidth="1"/>
    <col min="5636" max="5636" width="10.125" style="4" customWidth="1"/>
    <col min="5637" max="5637" width="10.25" style="4" customWidth="1"/>
    <col min="5638" max="5638" width="4.625" style="4" customWidth="1"/>
    <col min="5639" max="5639" width="5" style="4" customWidth="1"/>
    <col min="5640" max="5640" width="11.125" style="4" customWidth="1"/>
    <col min="5641" max="5641" width="16.125" style="4" customWidth="1"/>
    <col min="5642" max="5642" width="4.75" style="4" customWidth="1"/>
    <col min="5643" max="5643" width="3.625" style="4" customWidth="1"/>
    <col min="5644" max="5644" width="5.125" style="4" customWidth="1"/>
    <col min="5645" max="5645" width="3.125" style="4" customWidth="1"/>
    <col min="5646" max="5646" width="4.625" style="4" customWidth="1"/>
    <col min="5647" max="5647" width="5" style="4" customWidth="1"/>
    <col min="5648" max="5649" width="9.75" style="4" customWidth="1"/>
    <col min="5650" max="5651" width="7.875" style="4" customWidth="1"/>
    <col min="5652" max="5882" width="9" style="4"/>
    <col min="5883" max="5883" width="3.125" style="4" customWidth="1"/>
    <col min="5884" max="5884" width="7.625" style="4" customWidth="1"/>
    <col min="5885" max="5885" width="4.125" style="4" customWidth="1"/>
    <col min="5886" max="5886" width="17" style="4" customWidth="1"/>
    <col min="5887" max="5887" width="3.625" style="4" customWidth="1"/>
    <col min="5888" max="5888" width="9.125" style="4" customWidth="1"/>
    <col min="5889" max="5889" width="3.625" style="4" customWidth="1"/>
    <col min="5890" max="5890" width="4.625" style="4" customWidth="1"/>
    <col min="5891" max="5891" width="9.625" style="4" customWidth="1"/>
    <col min="5892" max="5892" width="10.125" style="4" customWidth="1"/>
    <col min="5893" max="5893" width="10.25" style="4" customWidth="1"/>
    <col min="5894" max="5894" width="4.625" style="4" customWidth="1"/>
    <col min="5895" max="5895" width="5" style="4" customWidth="1"/>
    <col min="5896" max="5896" width="11.125" style="4" customWidth="1"/>
    <col min="5897" max="5897" width="16.125" style="4" customWidth="1"/>
    <col min="5898" max="5898" width="4.75" style="4" customWidth="1"/>
    <col min="5899" max="5899" width="3.625" style="4" customWidth="1"/>
    <col min="5900" max="5900" width="5.125" style="4" customWidth="1"/>
    <col min="5901" max="5901" width="3.125" style="4" customWidth="1"/>
    <col min="5902" max="5902" width="4.625" style="4" customWidth="1"/>
    <col min="5903" max="5903" width="5" style="4" customWidth="1"/>
    <col min="5904" max="5905" width="9.75" style="4" customWidth="1"/>
    <col min="5906" max="5907" width="7.875" style="4" customWidth="1"/>
    <col min="5908" max="6138" width="9" style="4"/>
    <col min="6139" max="6139" width="3.125" style="4" customWidth="1"/>
    <col min="6140" max="6140" width="7.625" style="4" customWidth="1"/>
    <col min="6141" max="6141" width="4.125" style="4" customWidth="1"/>
    <col min="6142" max="6142" width="17" style="4" customWidth="1"/>
    <col min="6143" max="6143" width="3.625" style="4" customWidth="1"/>
    <col min="6144" max="6144" width="9.125" style="4" customWidth="1"/>
    <col min="6145" max="6145" width="3.625" style="4" customWidth="1"/>
    <col min="6146" max="6146" width="4.625" style="4" customWidth="1"/>
    <col min="6147" max="6147" width="9.625" style="4" customWidth="1"/>
    <col min="6148" max="6148" width="10.125" style="4" customWidth="1"/>
    <col min="6149" max="6149" width="10.25" style="4" customWidth="1"/>
    <col min="6150" max="6150" width="4.625" style="4" customWidth="1"/>
    <col min="6151" max="6151" width="5" style="4" customWidth="1"/>
    <col min="6152" max="6152" width="11.125" style="4" customWidth="1"/>
    <col min="6153" max="6153" width="16.125" style="4" customWidth="1"/>
    <col min="6154" max="6154" width="4.75" style="4" customWidth="1"/>
    <col min="6155" max="6155" width="3.625" style="4" customWidth="1"/>
    <col min="6156" max="6156" width="5.125" style="4" customWidth="1"/>
    <col min="6157" max="6157" width="3.125" style="4" customWidth="1"/>
    <col min="6158" max="6158" width="4.625" style="4" customWidth="1"/>
    <col min="6159" max="6159" width="5" style="4" customWidth="1"/>
    <col min="6160" max="6161" width="9.75" style="4" customWidth="1"/>
    <col min="6162" max="6163" width="7.875" style="4" customWidth="1"/>
    <col min="6164" max="6394" width="9" style="4"/>
    <col min="6395" max="6395" width="3.125" style="4" customWidth="1"/>
    <col min="6396" max="6396" width="7.625" style="4" customWidth="1"/>
    <col min="6397" max="6397" width="4.125" style="4" customWidth="1"/>
    <col min="6398" max="6398" width="17" style="4" customWidth="1"/>
    <col min="6399" max="6399" width="3.625" style="4" customWidth="1"/>
    <col min="6400" max="6400" width="9.125" style="4" customWidth="1"/>
    <col min="6401" max="6401" width="3.625" style="4" customWidth="1"/>
    <col min="6402" max="6402" width="4.625" style="4" customWidth="1"/>
    <col min="6403" max="6403" width="9.625" style="4" customWidth="1"/>
    <col min="6404" max="6404" width="10.125" style="4" customWidth="1"/>
    <col min="6405" max="6405" width="10.25" style="4" customWidth="1"/>
    <col min="6406" max="6406" width="4.625" style="4" customWidth="1"/>
    <col min="6407" max="6407" width="5" style="4" customWidth="1"/>
    <col min="6408" max="6408" width="11.125" style="4" customWidth="1"/>
    <col min="6409" max="6409" width="16.125" style="4" customWidth="1"/>
    <col min="6410" max="6410" width="4.75" style="4" customWidth="1"/>
    <col min="6411" max="6411" width="3.625" style="4" customWidth="1"/>
    <col min="6412" max="6412" width="5.125" style="4" customWidth="1"/>
    <col min="6413" max="6413" width="3.125" style="4" customWidth="1"/>
    <col min="6414" max="6414" width="4.625" style="4" customWidth="1"/>
    <col min="6415" max="6415" width="5" style="4" customWidth="1"/>
    <col min="6416" max="6417" width="9.75" style="4" customWidth="1"/>
    <col min="6418" max="6419" width="7.875" style="4" customWidth="1"/>
    <col min="6420" max="6650" width="9" style="4"/>
    <col min="6651" max="6651" width="3.125" style="4" customWidth="1"/>
    <col min="6652" max="6652" width="7.625" style="4" customWidth="1"/>
    <col min="6653" max="6653" width="4.125" style="4" customWidth="1"/>
    <col min="6654" max="6654" width="17" style="4" customWidth="1"/>
    <col min="6655" max="6655" width="3.625" style="4" customWidth="1"/>
    <col min="6656" max="6656" width="9.125" style="4" customWidth="1"/>
    <col min="6657" max="6657" width="3.625" style="4" customWidth="1"/>
    <col min="6658" max="6658" width="4.625" style="4" customWidth="1"/>
    <col min="6659" max="6659" width="9.625" style="4" customWidth="1"/>
    <col min="6660" max="6660" width="10.125" style="4" customWidth="1"/>
    <col min="6661" max="6661" width="10.25" style="4" customWidth="1"/>
    <col min="6662" max="6662" width="4.625" style="4" customWidth="1"/>
    <col min="6663" max="6663" width="5" style="4" customWidth="1"/>
    <col min="6664" max="6664" width="11.125" style="4" customWidth="1"/>
    <col min="6665" max="6665" width="16.125" style="4" customWidth="1"/>
    <col min="6666" max="6666" width="4.75" style="4" customWidth="1"/>
    <col min="6667" max="6667" width="3.625" style="4" customWidth="1"/>
    <col min="6668" max="6668" width="5.125" style="4" customWidth="1"/>
    <col min="6669" max="6669" width="3.125" style="4" customWidth="1"/>
    <col min="6670" max="6670" width="4.625" style="4" customWidth="1"/>
    <col min="6671" max="6671" width="5" style="4" customWidth="1"/>
    <col min="6672" max="6673" width="9.75" style="4" customWidth="1"/>
    <col min="6674" max="6675" width="7.875" style="4" customWidth="1"/>
    <col min="6676" max="6906" width="9" style="4"/>
    <col min="6907" max="6907" width="3.125" style="4" customWidth="1"/>
    <col min="6908" max="6908" width="7.625" style="4" customWidth="1"/>
    <col min="6909" max="6909" width="4.125" style="4" customWidth="1"/>
    <col min="6910" max="6910" width="17" style="4" customWidth="1"/>
    <col min="6911" max="6911" width="3.625" style="4" customWidth="1"/>
    <col min="6912" max="6912" width="9.125" style="4" customWidth="1"/>
    <col min="6913" max="6913" width="3.625" style="4" customWidth="1"/>
    <col min="6914" max="6914" width="4.625" style="4" customWidth="1"/>
    <col min="6915" max="6915" width="9.625" style="4" customWidth="1"/>
    <col min="6916" max="6916" width="10.125" style="4" customWidth="1"/>
    <col min="6917" max="6917" width="10.25" style="4" customWidth="1"/>
    <col min="6918" max="6918" width="4.625" style="4" customWidth="1"/>
    <col min="6919" max="6919" width="5" style="4" customWidth="1"/>
    <col min="6920" max="6920" width="11.125" style="4" customWidth="1"/>
    <col min="6921" max="6921" width="16.125" style="4" customWidth="1"/>
    <col min="6922" max="6922" width="4.75" style="4" customWidth="1"/>
    <col min="6923" max="6923" width="3.625" style="4" customWidth="1"/>
    <col min="6924" max="6924" width="5.125" style="4" customWidth="1"/>
    <col min="6925" max="6925" width="3.125" style="4" customWidth="1"/>
    <col min="6926" max="6926" width="4.625" style="4" customWidth="1"/>
    <col min="6927" max="6927" width="5" style="4" customWidth="1"/>
    <col min="6928" max="6929" width="9.75" style="4" customWidth="1"/>
    <col min="6930" max="6931" width="7.875" style="4" customWidth="1"/>
    <col min="6932" max="7162" width="9" style="4"/>
    <col min="7163" max="7163" width="3.125" style="4" customWidth="1"/>
    <col min="7164" max="7164" width="7.625" style="4" customWidth="1"/>
    <col min="7165" max="7165" width="4.125" style="4" customWidth="1"/>
    <col min="7166" max="7166" width="17" style="4" customWidth="1"/>
    <col min="7167" max="7167" width="3.625" style="4" customWidth="1"/>
    <col min="7168" max="7168" width="9.125" style="4" customWidth="1"/>
    <col min="7169" max="7169" width="3.625" style="4" customWidth="1"/>
    <col min="7170" max="7170" width="4.625" style="4" customWidth="1"/>
    <col min="7171" max="7171" width="9.625" style="4" customWidth="1"/>
    <col min="7172" max="7172" width="10.125" style="4" customWidth="1"/>
    <col min="7173" max="7173" width="10.25" style="4" customWidth="1"/>
    <col min="7174" max="7174" width="4.625" style="4" customWidth="1"/>
    <col min="7175" max="7175" width="5" style="4" customWidth="1"/>
    <col min="7176" max="7176" width="11.125" style="4" customWidth="1"/>
    <col min="7177" max="7177" width="16.125" style="4" customWidth="1"/>
    <col min="7178" max="7178" width="4.75" style="4" customWidth="1"/>
    <col min="7179" max="7179" width="3.625" style="4" customWidth="1"/>
    <col min="7180" max="7180" width="5.125" style="4" customWidth="1"/>
    <col min="7181" max="7181" width="3.125" style="4" customWidth="1"/>
    <col min="7182" max="7182" width="4.625" style="4" customWidth="1"/>
    <col min="7183" max="7183" width="5" style="4" customWidth="1"/>
    <col min="7184" max="7185" width="9.75" style="4" customWidth="1"/>
    <col min="7186" max="7187" width="7.875" style="4" customWidth="1"/>
    <col min="7188" max="7418" width="9" style="4"/>
    <col min="7419" max="7419" width="3.125" style="4" customWidth="1"/>
    <col min="7420" max="7420" width="7.625" style="4" customWidth="1"/>
    <col min="7421" max="7421" width="4.125" style="4" customWidth="1"/>
    <col min="7422" max="7422" width="17" style="4" customWidth="1"/>
    <col min="7423" max="7423" width="3.625" style="4" customWidth="1"/>
    <col min="7424" max="7424" width="9.125" style="4" customWidth="1"/>
    <col min="7425" max="7425" width="3.625" style="4" customWidth="1"/>
    <col min="7426" max="7426" width="4.625" style="4" customWidth="1"/>
    <col min="7427" max="7427" width="9.625" style="4" customWidth="1"/>
    <col min="7428" max="7428" width="10.125" style="4" customWidth="1"/>
    <col min="7429" max="7429" width="10.25" style="4" customWidth="1"/>
    <col min="7430" max="7430" width="4.625" style="4" customWidth="1"/>
    <col min="7431" max="7431" width="5" style="4" customWidth="1"/>
    <col min="7432" max="7432" width="11.125" style="4" customWidth="1"/>
    <col min="7433" max="7433" width="16.125" style="4" customWidth="1"/>
    <col min="7434" max="7434" width="4.75" style="4" customWidth="1"/>
    <col min="7435" max="7435" width="3.625" style="4" customWidth="1"/>
    <col min="7436" max="7436" width="5.125" style="4" customWidth="1"/>
    <col min="7437" max="7437" width="3.125" style="4" customWidth="1"/>
    <col min="7438" max="7438" width="4.625" style="4" customWidth="1"/>
    <col min="7439" max="7439" width="5" style="4" customWidth="1"/>
    <col min="7440" max="7441" width="9.75" style="4" customWidth="1"/>
    <col min="7442" max="7443" width="7.875" style="4" customWidth="1"/>
    <col min="7444" max="7674" width="9" style="4"/>
    <col min="7675" max="7675" width="3.125" style="4" customWidth="1"/>
    <col min="7676" max="7676" width="7.625" style="4" customWidth="1"/>
    <col min="7677" max="7677" width="4.125" style="4" customWidth="1"/>
    <col min="7678" max="7678" width="17" style="4" customWidth="1"/>
    <col min="7679" max="7679" width="3.625" style="4" customWidth="1"/>
    <col min="7680" max="7680" width="9.125" style="4" customWidth="1"/>
    <col min="7681" max="7681" width="3.625" style="4" customWidth="1"/>
    <col min="7682" max="7682" width="4.625" style="4" customWidth="1"/>
    <col min="7683" max="7683" width="9.625" style="4" customWidth="1"/>
    <col min="7684" max="7684" width="10.125" style="4" customWidth="1"/>
    <col min="7685" max="7685" width="10.25" style="4" customWidth="1"/>
    <col min="7686" max="7686" width="4.625" style="4" customWidth="1"/>
    <col min="7687" max="7687" width="5" style="4" customWidth="1"/>
    <col min="7688" max="7688" width="11.125" style="4" customWidth="1"/>
    <col min="7689" max="7689" width="16.125" style="4" customWidth="1"/>
    <col min="7690" max="7690" width="4.75" style="4" customWidth="1"/>
    <col min="7691" max="7691" width="3.625" style="4" customWidth="1"/>
    <col min="7692" max="7692" width="5.125" style="4" customWidth="1"/>
    <col min="7693" max="7693" width="3.125" style="4" customWidth="1"/>
    <col min="7694" max="7694" width="4.625" style="4" customWidth="1"/>
    <col min="7695" max="7695" width="5" style="4" customWidth="1"/>
    <col min="7696" max="7697" width="9.75" style="4" customWidth="1"/>
    <col min="7698" max="7699" width="7.875" style="4" customWidth="1"/>
    <col min="7700" max="7930" width="9" style="4"/>
    <col min="7931" max="7931" width="3.125" style="4" customWidth="1"/>
    <col min="7932" max="7932" width="7.625" style="4" customWidth="1"/>
    <col min="7933" max="7933" width="4.125" style="4" customWidth="1"/>
    <col min="7934" max="7934" width="17" style="4" customWidth="1"/>
    <col min="7935" max="7935" width="3.625" style="4" customWidth="1"/>
    <col min="7936" max="7936" width="9.125" style="4" customWidth="1"/>
    <col min="7937" max="7937" width="3.625" style="4" customWidth="1"/>
    <col min="7938" max="7938" width="4.625" style="4" customWidth="1"/>
    <col min="7939" max="7939" width="9.625" style="4" customWidth="1"/>
    <col min="7940" max="7940" width="10.125" style="4" customWidth="1"/>
    <col min="7941" max="7941" width="10.25" style="4" customWidth="1"/>
    <col min="7942" max="7942" width="4.625" style="4" customWidth="1"/>
    <col min="7943" max="7943" width="5" style="4" customWidth="1"/>
    <col min="7944" max="7944" width="11.125" style="4" customWidth="1"/>
    <col min="7945" max="7945" width="16.125" style="4" customWidth="1"/>
    <col min="7946" max="7946" width="4.75" style="4" customWidth="1"/>
    <col min="7947" max="7947" width="3.625" style="4" customWidth="1"/>
    <col min="7948" max="7948" width="5.125" style="4" customWidth="1"/>
    <col min="7949" max="7949" width="3.125" style="4" customWidth="1"/>
    <col min="7950" max="7950" width="4.625" style="4" customWidth="1"/>
    <col min="7951" max="7951" width="5" style="4" customWidth="1"/>
    <col min="7952" max="7953" width="9.75" style="4" customWidth="1"/>
    <col min="7954" max="7955" width="7.875" style="4" customWidth="1"/>
    <col min="7956" max="8186" width="9" style="4"/>
    <col min="8187" max="8187" width="3.125" style="4" customWidth="1"/>
    <col min="8188" max="8188" width="7.625" style="4" customWidth="1"/>
    <col min="8189" max="8189" width="4.125" style="4" customWidth="1"/>
    <col min="8190" max="8190" width="17" style="4" customWidth="1"/>
    <col min="8191" max="8191" width="3.625" style="4" customWidth="1"/>
    <col min="8192" max="8192" width="9.125" style="4" customWidth="1"/>
    <col min="8193" max="8193" width="3.625" style="4" customWidth="1"/>
    <col min="8194" max="8194" width="4.625" style="4" customWidth="1"/>
    <col min="8195" max="8195" width="9.625" style="4" customWidth="1"/>
    <col min="8196" max="8196" width="10.125" style="4" customWidth="1"/>
    <col min="8197" max="8197" width="10.25" style="4" customWidth="1"/>
    <col min="8198" max="8198" width="4.625" style="4" customWidth="1"/>
    <col min="8199" max="8199" width="5" style="4" customWidth="1"/>
    <col min="8200" max="8200" width="11.125" style="4" customWidth="1"/>
    <col min="8201" max="8201" width="16.125" style="4" customWidth="1"/>
    <col min="8202" max="8202" width="4.75" style="4" customWidth="1"/>
    <col min="8203" max="8203" width="3.625" style="4" customWidth="1"/>
    <col min="8204" max="8204" width="5.125" style="4" customWidth="1"/>
    <col min="8205" max="8205" width="3.125" style="4" customWidth="1"/>
    <col min="8206" max="8206" width="4.625" style="4" customWidth="1"/>
    <col min="8207" max="8207" width="5" style="4" customWidth="1"/>
    <col min="8208" max="8209" width="9.75" style="4" customWidth="1"/>
    <col min="8210" max="8211" width="7.875" style="4" customWidth="1"/>
    <col min="8212" max="8442" width="9" style="4"/>
    <col min="8443" max="8443" width="3.125" style="4" customWidth="1"/>
    <col min="8444" max="8444" width="7.625" style="4" customWidth="1"/>
    <col min="8445" max="8445" width="4.125" style="4" customWidth="1"/>
    <col min="8446" max="8446" width="17" style="4" customWidth="1"/>
    <col min="8447" max="8447" width="3.625" style="4" customWidth="1"/>
    <col min="8448" max="8448" width="9.125" style="4" customWidth="1"/>
    <col min="8449" max="8449" width="3.625" style="4" customWidth="1"/>
    <col min="8450" max="8450" width="4.625" style="4" customWidth="1"/>
    <col min="8451" max="8451" width="9.625" style="4" customWidth="1"/>
    <col min="8452" max="8452" width="10.125" style="4" customWidth="1"/>
    <col min="8453" max="8453" width="10.25" style="4" customWidth="1"/>
    <col min="8454" max="8454" width="4.625" style="4" customWidth="1"/>
    <col min="8455" max="8455" width="5" style="4" customWidth="1"/>
    <col min="8456" max="8456" width="11.125" style="4" customWidth="1"/>
    <col min="8457" max="8457" width="16.125" style="4" customWidth="1"/>
    <col min="8458" max="8458" width="4.75" style="4" customWidth="1"/>
    <col min="8459" max="8459" width="3.625" style="4" customWidth="1"/>
    <col min="8460" max="8460" width="5.125" style="4" customWidth="1"/>
    <col min="8461" max="8461" width="3.125" style="4" customWidth="1"/>
    <col min="8462" max="8462" width="4.625" style="4" customWidth="1"/>
    <col min="8463" max="8463" width="5" style="4" customWidth="1"/>
    <col min="8464" max="8465" width="9.75" style="4" customWidth="1"/>
    <col min="8466" max="8467" width="7.875" style="4" customWidth="1"/>
    <col min="8468" max="8698" width="9" style="4"/>
    <col min="8699" max="8699" width="3.125" style="4" customWidth="1"/>
    <col min="8700" max="8700" width="7.625" style="4" customWidth="1"/>
    <col min="8701" max="8701" width="4.125" style="4" customWidth="1"/>
    <col min="8702" max="8702" width="17" style="4" customWidth="1"/>
    <col min="8703" max="8703" width="3.625" style="4" customWidth="1"/>
    <col min="8704" max="8704" width="9.125" style="4" customWidth="1"/>
    <col min="8705" max="8705" width="3.625" style="4" customWidth="1"/>
    <col min="8706" max="8706" width="4.625" style="4" customWidth="1"/>
    <col min="8707" max="8707" width="9.625" style="4" customWidth="1"/>
    <col min="8708" max="8708" width="10.125" style="4" customWidth="1"/>
    <col min="8709" max="8709" width="10.25" style="4" customWidth="1"/>
    <col min="8710" max="8710" width="4.625" style="4" customWidth="1"/>
    <col min="8711" max="8711" width="5" style="4" customWidth="1"/>
    <col min="8712" max="8712" width="11.125" style="4" customWidth="1"/>
    <col min="8713" max="8713" width="16.125" style="4" customWidth="1"/>
    <col min="8714" max="8714" width="4.75" style="4" customWidth="1"/>
    <col min="8715" max="8715" width="3.625" style="4" customWidth="1"/>
    <col min="8716" max="8716" width="5.125" style="4" customWidth="1"/>
    <col min="8717" max="8717" width="3.125" style="4" customWidth="1"/>
    <col min="8718" max="8718" width="4.625" style="4" customWidth="1"/>
    <col min="8719" max="8719" width="5" style="4" customWidth="1"/>
    <col min="8720" max="8721" width="9.75" style="4" customWidth="1"/>
    <col min="8722" max="8723" width="7.875" style="4" customWidth="1"/>
    <col min="8724" max="8954" width="9" style="4"/>
    <col min="8955" max="8955" width="3.125" style="4" customWidth="1"/>
    <col min="8956" max="8956" width="7.625" style="4" customWidth="1"/>
    <col min="8957" max="8957" width="4.125" style="4" customWidth="1"/>
    <col min="8958" max="8958" width="17" style="4" customWidth="1"/>
    <col min="8959" max="8959" width="3.625" style="4" customWidth="1"/>
    <col min="8960" max="8960" width="9.125" style="4" customWidth="1"/>
    <col min="8961" max="8961" width="3.625" style="4" customWidth="1"/>
    <col min="8962" max="8962" width="4.625" style="4" customWidth="1"/>
    <col min="8963" max="8963" width="9.625" style="4" customWidth="1"/>
    <col min="8964" max="8964" width="10.125" style="4" customWidth="1"/>
    <col min="8965" max="8965" width="10.25" style="4" customWidth="1"/>
    <col min="8966" max="8966" width="4.625" style="4" customWidth="1"/>
    <col min="8967" max="8967" width="5" style="4" customWidth="1"/>
    <col min="8968" max="8968" width="11.125" style="4" customWidth="1"/>
    <col min="8969" max="8969" width="16.125" style="4" customWidth="1"/>
    <col min="8970" max="8970" width="4.75" style="4" customWidth="1"/>
    <col min="8971" max="8971" width="3.625" style="4" customWidth="1"/>
    <col min="8972" max="8972" width="5.125" style="4" customWidth="1"/>
    <col min="8973" max="8973" width="3.125" style="4" customWidth="1"/>
    <col min="8974" max="8974" width="4.625" style="4" customWidth="1"/>
    <col min="8975" max="8975" width="5" style="4" customWidth="1"/>
    <col min="8976" max="8977" width="9.75" style="4" customWidth="1"/>
    <col min="8978" max="8979" width="7.875" style="4" customWidth="1"/>
    <col min="8980" max="9210" width="9" style="4"/>
    <col min="9211" max="9211" width="3.125" style="4" customWidth="1"/>
    <col min="9212" max="9212" width="7.625" style="4" customWidth="1"/>
    <col min="9213" max="9213" width="4.125" style="4" customWidth="1"/>
    <col min="9214" max="9214" width="17" style="4" customWidth="1"/>
    <col min="9215" max="9215" width="3.625" style="4" customWidth="1"/>
    <col min="9216" max="9216" width="9.125" style="4" customWidth="1"/>
    <col min="9217" max="9217" width="3.625" style="4" customWidth="1"/>
    <col min="9218" max="9218" width="4.625" style="4" customWidth="1"/>
    <col min="9219" max="9219" width="9.625" style="4" customWidth="1"/>
    <col min="9220" max="9220" width="10.125" style="4" customWidth="1"/>
    <col min="9221" max="9221" width="10.25" style="4" customWidth="1"/>
    <col min="9222" max="9222" width="4.625" style="4" customWidth="1"/>
    <col min="9223" max="9223" width="5" style="4" customWidth="1"/>
    <col min="9224" max="9224" width="11.125" style="4" customWidth="1"/>
    <col min="9225" max="9225" width="16.125" style="4" customWidth="1"/>
    <col min="9226" max="9226" width="4.75" style="4" customWidth="1"/>
    <col min="9227" max="9227" width="3.625" style="4" customWidth="1"/>
    <col min="9228" max="9228" width="5.125" style="4" customWidth="1"/>
    <col min="9229" max="9229" width="3.125" style="4" customWidth="1"/>
    <col min="9230" max="9230" width="4.625" style="4" customWidth="1"/>
    <col min="9231" max="9231" width="5" style="4" customWidth="1"/>
    <col min="9232" max="9233" width="9.75" style="4" customWidth="1"/>
    <col min="9234" max="9235" width="7.875" style="4" customWidth="1"/>
    <col min="9236" max="9466" width="9" style="4"/>
    <col min="9467" max="9467" width="3.125" style="4" customWidth="1"/>
    <col min="9468" max="9468" width="7.625" style="4" customWidth="1"/>
    <col min="9469" max="9469" width="4.125" style="4" customWidth="1"/>
    <col min="9470" max="9470" width="17" style="4" customWidth="1"/>
    <col min="9471" max="9471" width="3.625" style="4" customWidth="1"/>
    <col min="9472" max="9472" width="9.125" style="4" customWidth="1"/>
    <col min="9473" max="9473" width="3.625" style="4" customWidth="1"/>
    <col min="9474" max="9474" width="4.625" style="4" customWidth="1"/>
    <col min="9475" max="9475" width="9.625" style="4" customWidth="1"/>
    <col min="9476" max="9476" width="10.125" style="4" customWidth="1"/>
    <col min="9477" max="9477" width="10.25" style="4" customWidth="1"/>
    <col min="9478" max="9478" width="4.625" style="4" customWidth="1"/>
    <col min="9479" max="9479" width="5" style="4" customWidth="1"/>
    <col min="9480" max="9480" width="11.125" style="4" customWidth="1"/>
    <col min="9481" max="9481" width="16.125" style="4" customWidth="1"/>
    <col min="9482" max="9482" width="4.75" style="4" customWidth="1"/>
    <col min="9483" max="9483" width="3.625" style="4" customWidth="1"/>
    <col min="9484" max="9484" width="5.125" style="4" customWidth="1"/>
    <col min="9485" max="9485" width="3.125" style="4" customWidth="1"/>
    <col min="9486" max="9486" width="4.625" style="4" customWidth="1"/>
    <col min="9487" max="9487" width="5" style="4" customWidth="1"/>
    <col min="9488" max="9489" width="9.75" style="4" customWidth="1"/>
    <col min="9490" max="9491" width="7.875" style="4" customWidth="1"/>
    <col min="9492" max="9722" width="9" style="4"/>
    <col min="9723" max="9723" width="3.125" style="4" customWidth="1"/>
    <col min="9724" max="9724" width="7.625" style="4" customWidth="1"/>
    <col min="9725" max="9725" width="4.125" style="4" customWidth="1"/>
    <col min="9726" max="9726" width="17" style="4" customWidth="1"/>
    <col min="9727" max="9727" width="3.625" style="4" customWidth="1"/>
    <col min="9728" max="9728" width="9.125" style="4" customWidth="1"/>
    <col min="9729" max="9729" width="3.625" style="4" customWidth="1"/>
    <col min="9730" max="9730" width="4.625" style="4" customWidth="1"/>
    <col min="9731" max="9731" width="9.625" style="4" customWidth="1"/>
    <col min="9732" max="9732" width="10.125" style="4" customWidth="1"/>
    <col min="9733" max="9733" width="10.25" style="4" customWidth="1"/>
    <col min="9734" max="9734" width="4.625" style="4" customWidth="1"/>
    <col min="9735" max="9735" width="5" style="4" customWidth="1"/>
    <col min="9736" max="9736" width="11.125" style="4" customWidth="1"/>
    <col min="9737" max="9737" width="16.125" style="4" customWidth="1"/>
    <col min="9738" max="9738" width="4.75" style="4" customWidth="1"/>
    <col min="9739" max="9739" width="3.625" style="4" customWidth="1"/>
    <col min="9740" max="9740" width="5.125" style="4" customWidth="1"/>
    <col min="9741" max="9741" width="3.125" style="4" customWidth="1"/>
    <col min="9742" max="9742" width="4.625" style="4" customWidth="1"/>
    <col min="9743" max="9743" width="5" style="4" customWidth="1"/>
    <col min="9744" max="9745" width="9.75" style="4" customWidth="1"/>
    <col min="9746" max="9747" width="7.875" style="4" customWidth="1"/>
    <col min="9748" max="9978" width="9" style="4"/>
    <col min="9979" max="9979" width="3.125" style="4" customWidth="1"/>
    <col min="9980" max="9980" width="7.625" style="4" customWidth="1"/>
    <col min="9981" max="9981" width="4.125" style="4" customWidth="1"/>
    <col min="9982" max="9982" width="17" style="4" customWidth="1"/>
    <col min="9983" max="9983" width="3.625" style="4" customWidth="1"/>
    <col min="9984" max="9984" width="9.125" style="4" customWidth="1"/>
    <col min="9985" max="9985" width="3.625" style="4" customWidth="1"/>
    <col min="9986" max="9986" width="4.625" style="4" customWidth="1"/>
    <col min="9987" max="9987" width="9.625" style="4" customWidth="1"/>
    <col min="9988" max="9988" width="10.125" style="4" customWidth="1"/>
    <col min="9989" max="9989" width="10.25" style="4" customWidth="1"/>
    <col min="9990" max="9990" width="4.625" style="4" customWidth="1"/>
    <col min="9991" max="9991" width="5" style="4" customWidth="1"/>
    <col min="9992" max="9992" width="11.125" style="4" customWidth="1"/>
    <col min="9993" max="9993" width="16.125" style="4" customWidth="1"/>
    <col min="9994" max="9994" width="4.75" style="4" customWidth="1"/>
    <col min="9995" max="9995" width="3.625" style="4" customWidth="1"/>
    <col min="9996" max="9996" width="5.125" style="4" customWidth="1"/>
    <col min="9997" max="9997" width="3.125" style="4" customWidth="1"/>
    <col min="9998" max="9998" width="4.625" style="4" customWidth="1"/>
    <col min="9999" max="9999" width="5" style="4" customWidth="1"/>
    <col min="10000" max="10001" width="9.75" style="4" customWidth="1"/>
    <col min="10002" max="10003" width="7.875" style="4" customWidth="1"/>
    <col min="10004" max="10234" width="9" style="4"/>
    <col min="10235" max="10235" width="3.125" style="4" customWidth="1"/>
    <col min="10236" max="10236" width="7.625" style="4" customWidth="1"/>
    <col min="10237" max="10237" width="4.125" style="4" customWidth="1"/>
    <col min="10238" max="10238" width="17" style="4" customWidth="1"/>
    <col min="10239" max="10239" width="3.625" style="4" customWidth="1"/>
    <col min="10240" max="10240" width="9.125" style="4" customWidth="1"/>
    <col min="10241" max="10241" width="3.625" style="4" customWidth="1"/>
    <col min="10242" max="10242" width="4.625" style="4" customWidth="1"/>
    <col min="10243" max="10243" width="9.625" style="4" customWidth="1"/>
    <col min="10244" max="10244" width="10.125" style="4" customWidth="1"/>
    <col min="10245" max="10245" width="10.25" style="4" customWidth="1"/>
    <col min="10246" max="10246" width="4.625" style="4" customWidth="1"/>
    <col min="10247" max="10247" width="5" style="4" customWidth="1"/>
    <col min="10248" max="10248" width="11.125" style="4" customWidth="1"/>
    <col min="10249" max="10249" width="16.125" style="4" customWidth="1"/>
    <col min="10250" max="10250" width="4.75" style="4" customWidth="1"/>
    <col min="10251" max="10251" width="3.625" style="4" customWidth="1"/>
    <col min="10252" max="10252" width="5.125" style="4" customWidth="1"/>
    <col min="10253" max="10253" width="3.125" style="4" customWidth="1"/>
    <col min="10254" max="10254" width="4.625" style="4" customWidth="1"/>
    <col min="10255" max="10255" width="5" style="4" customWidth="1"/>
    <col min="10256" max="10257" width="9.75" style="4" customWidth="1"/>
    <col min="10258" max="10259" width="7.875" style="4" customWidth="1"/>
    <col min="10260" max="10490" width="9" style="4"/>
    <col min="10491" max="10491" width="3.125" style="4" customWidth="1"/>
    <col min="10492" max="10492" width="7.625" style="4" customWidth="1"/>
    <col min="10493" max="10493" width="4.125" style="4" customWidth="1"/>
    <col min="10494" max="10494" width="17" style="4" customWidth="1"/>
    <col min="10495" max="10495" width="3.625" style="4" customWidth="1"/>
    <col min="10496" max="10496" width="9.125" style="4" customWidth="1"/>
    <col min="10497" max="10497" width="3.625" style="4" customWidth="1"/>
    <col min="10498" max="10498" width="4.625" style="4" customWidth="1"/>
    <col min="10499" max="10499" width="9.625" style="4" customWidth="1"/>
    <col min="10500" max="10500" width="10.125" style="4" customWidth="1"/>
    <col min="10501" max="10501" width="10.25" style="4" customWidth="1"/>
    <col min="10502" max="10502" width="4.625" style="4" customWidth="1"/>
    <col min="10503" max="10503" width="5" style="4" customWidth="1"/>
    <col min="10504" max="10504" width="11.125" style="4" customWidth="1"/>
    <col min="10505" max="10505" width="16.125" style="4" customWidth="1"/>
    <col min="10506" max="10506" width="4.75" style="4" customWidth="1"/>
    <col min="10507" max="10507" width="3.625" style="4" customWidth="1"/>
    <col min="10508" max="10508" width="5.125" style="4" customWidth="1"/>
    <col min="10509" max="10509" width="3.125" style="4" customWidth="1"/>
    <col min="10510" max="10510" width="4.625" style="4" customWidth="1"/>
    <col min="10511" max="10511" width="5" style="4" customWidth="1"/>
    <col min="10512" max="10513" width="9.75" style="4" customWidth="1"/>
    <col min="10514" max="10515" width="7.875" style="4" customWidth="1"/>
    <col min="10516" max="10746" width="9" style="4"/>
    <col min="10747" max="10747" width="3.125" style="4" customWidth="1"/>
    <col min="10748" max="10748" width="7.625" style="4" customWidth="1"/>
    <col min="10749" max="10749" width="4.125" style="4" customWidth="1"/>
    <col min="10750" max="10750" width="17" style="4" customWidth="1"/>
    <col min="10751" max="10751" width="3.625" style="4" customWidth="1"/>
    <col min="10752" max="10752" width="9.125" style="4" customWidth="1"/>
    <col min="10753" max="10753" width="3.625" style="4" customWidth="1"/>
    <col min="10754" max="10754" width="4.625" style="4" customWidth="1"/>
    <col min="10755" max="10755" width="9.625" style="4" customWidth="1"/>
    <col min="10756" max="10756" width="10.125" style="4" customWidth="1"/>
    <col min="10757" max="10757" width="10.25" style="4" customWidth="1"/>
    <col min="10758" max="10758" width="4.625" style="4" customWidth="1"/>
    <col min="10759" max="10759" width="5" style="4" customWidth="1"/>
    <col min="10760" max="10760" width="11.125" style="4" customWidth="1"/>
    <col min="10761" max="10761" width="16.125" style="4" customWidth="1"/>
    <col min="10762" max="10762" width="4.75" style="4" customWidth="1"/>
    <col min="10763" max="10763" width="3.625" style="4" customWidth="1"/>
    <col min="10764" max="10764" width="5.125" style="4" customWidth="1"/>
    <col min="10765" max="10765" width="3.125" style="4" customWidth="1"/>
    <col min="10766" max="10766" width="4.625" style="4" customWidth="1"/>
    <col min="10767" max="10767" width="5" style="4" customWidth="1"/>
    <col min="10768" max="10769" width="9.75" style="4" customWidth="1"/>
    <col min="10770" max="10771" width="7.875" style="4" customWidth="1"/>
    <col min="10772" max="11002" width="9" style="4"/>
    <col min="11003" max="11003" width="3.125" style="4" customWidth="1"/>
    <col min="11004" max="11004" width="7.625" style="4" customWidth="1"/>
    <col min="11005" max="11005" width="4.125" style="4" customWidth="1"/>
    <col min="11006" max="11006" width="17" style="4" customWidth="1"/>
    <col min="11007" max="11007" width="3.625" style="4" customWidth="1"/>
    <col min="11008" max="11008" width="9.125" style="4" customWidth="1"/>
    <col min="11009" max="11009" width="3.625" style="4" customWidth="1"/>
    <col min="11010" max="11010" width="4.625" style="4" customWidth="1"/>
    <col min="11011" max="11011" width="9.625" style="4" customWidth="1"/>
    <col min="11012" max="11012" width="10.125" style="4" customWidth="1"/>
    <col min="11013" max="11013" width="10.25" style="4" customWidth="1"/>
    <col min="11014" max="11014" width="4.625" style="4" customWidth="1"/>
    <col min="11015" max="11015" width="5" style="4" customWidth="1"/>
    <col min="11016" max="11016" width="11.125" style="4" customWidth="1"/>
    <col min="11017" max="11017" width="16.125" style="4" customWidth="1"/>
    <col min="11018" max="11018" width="4.75" style="4" customWidth="1"/>
    <col min="11019" max="11019" width="3.625" style="4" customWidth="1"/>
    <col min="11020" max="11020" width="5.125" style="4" customWidth="1"/>
    <col min="11021" max="11021" width="3.125" style="4" customWidth="1"/>
    <col min="11022" max="11022" width="4.625" style="4" customWidth="1"/>
    <col min="11023" max="11023" width="5" style="4" customWidth="1"/>
    <col min="11024" max="11025" width="9.75" style="4" customWidth="1"/>
    <col min="11026" max="11027" width="7.875" style="4" customWidth="1"/>
    <col min="11028" max="11258" width="9" style="4"/>
    <col min="11259" max="11259" width="3.125" style="4" customWidth="1"/>
    <col min="11260" max="11260" width="7.625" style="4" customWidth="1"/>
    <col min="11261" max="11261" width="4.125" style="4" customWidth="1"/>
    <col min="11262" max="11262" width="17" style="4" customWidth="1"/>
    <col min="11263" max="11263" width="3.625" style="4" customWidth="1"/>
    <col min="11264" max="11264" width="9.125" style="4" customWidth="1"/>
    <col min="11265" max="11265" width="3.625" style="4" customWidth="1"/>
    <col min="11266" max="11266" width="4.625" style="4" customWidth="1"/>
    <col min="11267" max="11267" width="9.625" style="4" customWidth="1"/>
    <col min="11268" max="11268" width="10.125" style="4" customWidth="1"/>
    <col min="11269" max="11269" width="10.25" style="4" customWidth="1"/>
    <col min="11270" max="11270" width="4.625" style="4" customWidth="1"/>
    <col min="11271" max="11271" width="5" style="4" customWidth="1"/>
    <col min="11272" max="11272" width="11.125" style="4" customWidth="1"/>
    <col min="11273" max="11273" width="16.125" style="4" customWidth="1"/>
    <col min="11274" max="11274" width="4.75" style="4" customWidth="1"/>
    <col min="11275" max="11275" width="3.625" style="4" customWidth="1"/>
    <col min="11276" max="11276" width="5.125" style="4" customWidth="1"/>
    <col min="11277" max="11277" width="3.125" style="4" customWidth="1"/>
    <col min="11278" max="11278" width="4.625" style="4" customWidth="1"/>
    <col min="11279" max="11279" width="5" style="4" customWidth="1"/>
    <col min="11280" max="11281" width="9.75" style="4" customWidth="1"/>
    <col min="11282" max="11283" width="7.875" style="4" customWidth="1"/>
    <col min="11284" max="11514" width="9" style="4"/>
    <col min="11515" max="11515" width="3.125" style="4" customWidth="1"/>
    <col min="11516" max="11516" width="7.625" style="4" customWidth="1"/>
    <col min="11517" max="11517" width="4.125" style="4" customWidth="1"/>
    <col min="11518" max="11518" width="17" style="4" customWidth="1"/>
    <col min="11519" max="11519" width="3.625" style="4" customWidth="1"/>
    <col min="11520" max="11520" width="9.125" style="4" customWidth="1"/>
    <col min="11521" max="11521" width="3.625" style="4" customWidth="1"/>
    <col min="11522" max="11522" width="4.625" style="4" customWidth="1"/>
    <col min="11523" max="11523" width="9.625" style="4" customWidth="1"/>
    <col min="11524" max="11524" width="10.125" style="4" customWidth="1"/>
    <col min="11525" max="11525" width="10.25" style="4" customWidth="1"/>
    <col min="11526" max="11526" width="4.625" style="4" customWidth="1"/>
    <col min="11527" max="11527" width="5" style="4" customWidth="1"/>
    <col min="11528" max="11528" width="11.125" style="4" customWidth="1"/>
    <col min="11529" max="11529" width="16.125" style="4" customWidth="1"/>
    <col min="11530" max="11530" width="4.75" style="4" customWidth="1"/>
    <col min="11531" max="11531" width="3.625" style="4" customWidth="1"/>
    <col min="11532" max="11532" width="5.125" style="4" customWidth="1"/>
    <col min="11533" max="11533" width="3.125" style="4" customWidth="1"/>
    <col min="11534" max="11534" width="4.625" style="4" customWidth="1"/>
    <col min="11535" max="11535" width="5" style="4" customWidth="1"/>
    <col min="11536" max="11537" width="9.75" style="4" customWidth="1"/>
    <col min="11538" max="11539" width="7.875" style="4" customWidth="1"/>
    <col min="11540" max="11770" width="9" style="4"/>
    <col min="11771" max="11771" width="3.125" style="4" customWidth="1"/>
    <col min="11772" max="11772" width="7.625" style="4" customWidth="1"/>
    <col min="11773" max="11773" width="4.125" style="4" customWidth="1"/>
    <col min="11774" max="11774" width="17" style="4" customWidth="1"/>
    <col min="11775" max="11775" width="3.625" style="4" customWidth="1"/>
    <col min="11776" max="11776" width="9.125" style="4" customWidth="1"/>
    <col min="11777" max="11777" width="3.625" style="4" customWidth="1"/>
    <col min="11778" max="11778" width="4.625" style="4" customWidth="1"/>
    <col min="11779" max="11779" width="9.625" style="4" customWidth="1"/>
    <col min="11780" max="11780" width="10.125" style="4" customWidth="1"/>
    <col min="11781" max="11781" width="10.25" style="4" customWidth="1"/>
    <col min="11782" max="11782" width="4.625" style="4" customWidth="1"/>
    <col min="11783" max="11783" width="5" style="4" customWidth="1"/>
    <col min="11784" max="11784" width="11.125" style="4" customWidth="1"/>
    <col min="11785" max="11785" width="16.125" style="4" customWidth="1"/>
    <col min="11786" max="11786" width="4.75" style="4" customWidth="1"/>
    <col min="11787" max="11787" width="3.625" style="4" customWidth="1"/>
    <col min="11788" max="11788" width="5.125" style="4" customWidth="1"/>
    <col min="11789" max="11789" width="3.125" style="4" customWidth="1"/>
    <col min="11790" max="11790" width="4.625" style="4" customWidth="1"/>
    <col min="11791" max="11791" width="5" style="4" customWidth="1"/>
    <col min="11792" max="11793" width="9.75" style="4" customWidth="1"/>
    <col min="11794" max="11795" width="7.875" style="4" customWidth="1"/>
    <col min="11796" max="12026" width="9" style="4"/>
    <col min="12027" max="12027" width="3.125" style="4" customWidth="1"/>
    <col min="12028" max="12028" width="7.625" style="4" customWidth="1"/>
    <col min="12029" max="12029" width="4.125" style="4" customWidth="1"/>
    <col min="12030" max="12030" width="17" style="4" customWidth="1"/>
    <col min="12031" max="12031" width="3.625" style="4" customWidth="1"/>
    <col min="12032" max="12032" width="9.125" style="4" customWidth="1"/>
    <col min="12033" max="12033" width="3.625" style="4" customWidth="1"/>
    <col min="12034" max="12034" width="4.625" style="4" customWidth="1"/>
    <col min="12035" max="12035" width="9.625" style="4" customWidth="1"/>
    <col min="12036" max="12036" width="10.125" style="4" customWidth="1"/>
    <col min="12037" max="12037" width="10.25" style="4" customWidth="1"/>
    <col min="12038" max="12038" width="4.625" style="4" customWidth="1"/>
    <col min="12039" max="12039" width="5" style="4" customWidth="1"/>
    <col min="12040" max="12040" width="11.125" style="4" customWidth="1"/>
    <col min="12041" max="12041" width="16.125" style="4" customWidth="1"/>
    <col min="12042" max="12042" width="4.75" style="4" customWidth="1"/>
    <col min="12043" max="12043" width="3.625" style="4" customWidth="1"/>
    <col min="12044" max="12044" width="5.125" style="4" customWidth="1"/>
    <col min="12045" max="12045" width="3.125" style="4" customWidth="1"/>
    <col min="12046" max="12046" width="4.625" style="4" customWidth="1"/>
    <col min="12047" max="12047" width="5" style="4" customWidth="1"/>
    <col min="12048" max="12049" width="9.75" style="4" customWidth="1"/>
    <col min="12050" max="12051" width="7.875" style="4" customWidth="1"/>
    <col min="12052" max="12282" width="9" style="4"/>
    <col min="12283" max="12283" width="3.125" style="4" customWidth="1"/>
    <col min="12284" max="12284" width="7.625" style="4" customWidth="1"/>
    <col min="12285" max="12285" width="4.125" style="4" customWidth="1"/>
    <col min="12286" max="12286" width="17" style="4" customWidth="1"/>
    <col min="12287" max="12287" width="3.625" style="4" customWidth="1"/>
    <col min="12288" max="12288" width="9.125" style="4" customWidth="1"/>
    <col min="12289" max="12289" width="3.625" style="4" customWidth="1"/>
    <col min="12290" max="12290" width="4.625" style="4" customWidth="1"/>
    <col min="12291" max="12291" width="9.625" style="4" customWidth="1"/>
    <col min="12292" max="12292" width="10.125" style="4" customWidth="1"/>
    <col min="12293" max="12293" width="10.25" style="4" customWidth="1"/>
    <col min="12294" max="12294" width="4.625" style="4" customWidth="1"/>
    <col min="12295" max="12295" width="5" style="4" customWidth="1"/>
    <col min="12296" max="12296" width="11.125" style="4" customWidth="1"/>
    <col min="12297" max="12297" width="16.125" style="4" customWidth="1"/>
    <col min="12298" max="12298" width="4.75" style="4" customWidth="1"/>
    <col min="12299" max="12299" width="3.625" style="4" customWidth="1"/>
    <col min="12300" max="12300" width="5.125" style="4" customWidth="1"/>
    <col min="12301" max="12301" width="3.125" style="4" customWidth="1"/>
    <col min="12302" max="12302" width="4.625" style="4" customWidth="1"/>
    <col min="12303" max="12303" width="5" style="4" customWidth="1"/>
    <col min="12304" max="12305" width="9.75" style="4" customWidth="1"/>
    <col min="12306" max="12307" width="7.875" style="4" customWidth="1"/>
    <col min="12308" max="12538" width="9" style="4"/>
    <col min="12539" max="12539" width="3.125" style="4" customWidth="1"/>
    <col min="12540" max="12540" width="7.625" style="4" customWidth="1"/>
    <col min="12541" max="12541" width="4.125" style="4" customWidth="1"/>
    <col min="12542" max="12542" width="17" style="4" customWidth="1"/>
    <col min="12543" max="12543" width="3.625" style="4" customWidth="1"/>
    <col min="12544" max="12544" width="9.125" style="4" customWidth="1"/>
    <col min="12545" max="12545" width="3.625" style="4" customWidth="1"/>
    <col min="12546" max="12546" width="4.625" style="4" customWidth="1"/>
    <col min="12547" max="12547" width="9.625" style="4" customWidth="1"/>
    <col min="12548" max="12548" width="10.125" style="4" customWidth="1"/>
    <col min="12549" max="12549" width="10.25" style="4" customWidth="1"/>
    <col min="12550" max="12550" width="4.625" style="4" customWidth="1"/>
    <col min="12551" max="12551" width="5" style="4" customWidth="1"/>
    <col min="12552" max="12552" width="11.125" style="4" customWidth="1"/>
    <col min="12553" max="12553" width="16.125" style="4" customWidth="1"/>
    <col min="12554" max="12554" width="4.75" style="4" customWidth="1"/>
    <col min="12555" max="12555" width="3.625" style="4" customWidth="1"/>
    <col min="12556" max="12556" width="5.125" style="4" customWidth="1"/>
    <col min="12557" max="12557" width="3.125" style="4" customWidth="1"/>
    <col min="12558" max="12558" width="4.625" style="4" customWidth="1"/>
    <col min="12559" max="12559" width="5" style="4" customWidth="1"/>
    <col min="12560" max="12561" width="9.75" style="4" customWidth="1"/>
    <col min="12562" max="12563" width="7.875" style="4" customWidth="1"/>
    <col min="12564" max="12794" width="9" style="4"/>
    <col min="12795" max="12795" width="3.125" style="4" customWidth="1"/>
    <col min="12796" max="12796" width="7.625" style="4" customWidth="1"/>
    <col min="12797" max="12797" width="4.125" style="4" customWidth="1"/>
    <col min="12798" max="12798" width="17" style="4" customWidth="1"/>
    <col min="12799" max="12799" width="3.625" style="4" customWidth="1"/>
    <col min="12800" max="12800" width="9.125" style="4" customWidth="1"/>
    <col min="12801" max="12801" width="3.625" style="4" customWidth="1"/>
    <col min="12802" max="12802" width="4.625" style="4" customWidth="1"/>
    <col min="12803" max="12803" width="9.625" style="4" customWidth="1"/>
    <col min="12804" max="12804" width="10.125" style="4" customWidth="1"/>
    <col min="12805" max="12805" width="10.25" style="4" customWidth="1"/>
    <col min="12806" max="12806" width="4.625" style="4" customWidth="1"/>
    <col min="12807" max="12807" width="5" style="4" customWidth="1"/>
    <col min="12808" max="12808" width="11.125" style="4" customWidth="1"/>
    <col min="12809" max="12809" width="16.125" style="4" customWidth="1"/>
    <col min="12810" max="12810" width="4.75" style="4" customWidth="1"/>
    <col min="12811" max="12811" width="3.625" style="4" customWidth="1"/>
    <col min="12812" max="12812" width="5.125" style="4" customWidth="1"/>
    <col min="12813" max="12813" width="3.125" style="4" customWidth="1"/>
    <col min="12814" max="12814" width="4.625" style="4" customWidth="1"/>
    <col min="12815" max="12815" width="5" style="4" customWidth="1"/>
    <col min="12816" max="12817" width="9.75" style="4" customWidth="1"/>
    <col min="12818" max="12819" width="7.875" style="4" customWidth="1"/>
    <col min="12820" max="13050" width="9" style="4"/>
    <col min="13051" max="13051" width="3.125" style="4" customWidth="1"/>
    <col min="13052" max="13052" width="7.625" style="4" customWidth="1"/>
    <col min="13053" max="13053" width="4.125" style="4" customWidth="1"/>
    <col min="13054" max="13054" width="17" style="4" customWidth="1"/>
    <col min="13055" max="13055" width="3.625" style="4" customWidth="1"/>
    <col min="13056" max="13056" width="9.125" style="4" customWidth="1"/>
    <col min="13057" max="13057" width="3.625" style="4" customWidth="1"/>
    <col min="13058" max="13058" width="4.625" style="4" customWidth="1"/>
    <col min="13059" max="13059" width="9.625" style="4" customWidth="1"/>
    <col min="13060" max="13060" width="10.125" style="4" customWidth="1"/>
    <col min="13061" max="13061" width="10.25" style="4" customWidth="1"/>
    <col min="13062" max="13062" width="4.625" style="4" customWidth="1"/>
    <col min="13063" max="13063" width="5" style="4" customWidth="1"/>
    <col min="13064" max="13064" width="11.125" style="4" customWidth="1"/>
    <col min="13065" max="13065" width="16.125" style="4" customWidth="1"/>
    <col min="13066" max="13066" width="4.75" style="4" customWidth="1"/>
    <col min="13067" max="13067" width="3.625" style="4" customWidth="1"/>
    <col min="13068" max="13068" width="5.125" style="4" customWidth="1"/>
    <col min="13069" max="13069" width="3.125" style="4" customWidth="1"/>
    <col min="13070" max="13070" width="4.625" style="4" customWidth="1"/>
    <col min="13071" max="13071" width="5" style="4" customWidth="1"/>
    <col min="13072" max="13073" width="9.75" style="4" customWidth="1"/>
    <col min="13074" max="13075" width="7.875" style="4" customWidth="1"/>
    <col min="13076" max="13306" width="9" style="4"/>
    <col min="13307" max="13307" width="3.125" style="4" customWidth="1"/>
    <col min="13308" max="13308" width="7.625" style="4" customWidth="1"/>
    <col min="13309" max="13309" width="4.125" style="4" customWidth="1"/>
    <col min="13310" max="13310" width="17" style="4" customWidth="1"/>
    <col min="13311" max="13311" width="3.625" style="4" customWidth="1"/>
    <col min="13312" max="13312" width="9.125" style="4" customWidth="1"/>
    <col min="13313" max="13313" width="3.625" style="4" customWidth="1"/>
    <col min="13314" max="13314" width="4.625" style="4" customWidth="1"/>
    <col min="13315" max="13315" width="9.625" style="4" customWidth="1"/>
    <col min="13316" max="13316" width="10.125" style="4" customWidth="1"/>
    <col min="13317" max="13317" width="10.25" style="4" customWidth="1"/>
    <col min="13318" max="13318" width="4.625" style="4" customWidth="1"/>
    <col min="13319" max="13319" width="5" style="4" customWidth="1"/>
    <col min="13320" max="13320" width="11.125" style="4" customWidth="1"/>
    <col min="13321" max="13321" width="16.125" style="4" customWidth="1"/>
    <col min="13322" max="13322" width="4.75" style="4" customWidth="1"/>
    <col min="13323" max="13323" width="3.625" style="4" customWidth="1"/>
    <col min="13324" max="13324" width="5.125" style="4" customWidth="1"/>
    <col min="13325" max="13325" width="3.125" style="4" customWidth="1"/>
    <col min="13326" max="13326" width="4.625" style="4" customWidth="1"/>
    <col min="13327" max="13327" width="5" style="4" customWidth="1"/>
    <col min="13328" max="13329" width="9.75" style="4" customWidth="1"/>
    <col min="13330" max="13331" width="7.875" style="4" customWidth="1"/>
    <col min="13332" max="13562" width="9" style="4"/>
    <col min="13563" max="13563" width="3.125" style="4" customWidth="1"/>
    <col min="13564" max="13564" width="7.625" style="4" customWidth="1"/>
    <col min="13565" max="13565" width="4.125" style="4" customWidth="1"/>
    <col min="13566" max="13566" width="17" style="4" customWidth="1"/>
    <col min="13567" max="13567" width="3.625" style="4" customWidth="1"/>
    <col min="13568" max="13568" width="9.125" style="4" customWidth="1"/>
    <col min="13569" max="13569" width="3.625" style="4" customWidth="1"/>
    <col min="13570" max="13570" width="4.625" style="4" customWidth="1"/>
    <col min="13571" max="13571" width="9.625" style="4" customWidth="1"/>
    <col min="13572" max="13572" width="10.125" style="4" customWidth="1"/>
    <col min="13573" max="13573" width="10.25" style="4" customWidth="1"/>
    <col min="13574" max="13574" width="4.625" style="4" customWidth="1"/>
    <col min="13575" max="13575" width="5" style="4" customWidth="1"/>
    <col min="13576" max="13576" width="11.125" style="4" customWidth="1"/>
    <col min="13577" max="13577" width="16.125" style="4" customWidth="1"/>
    <col min="13578" max="13578" width="4.75" style="4" customWidth="1"/>
    <col min="13579" max="13579" width="3.625" style="4" customWidth="1"/>
    <col min="13580" max="13580" width="5.125" style="4" customWidth="1"/>
    <col min="13581" max="13581" width="3.125" style="4" customWidth="1"/>
    <col min="13582" max="13582" width="4.625" style="4" customWidth="1"/>
    <col min="13583" max="13583" width="5" style="4" customWidth="1"/>
    <col min="13584" max="13585" width="9.75" style="4" customWidth="1"/>
    <col min="13586" max="13587" width="7.875" style="4" customWidth="1"/>
    <col min="13588" max="13818" width="9" style="4"/>
    <col min="13819" max="13819" width="3.125" style="4" customWidth="1"/>
    <col min="13820" max="13820" width="7.625" style="4" customWidth="1"/>
    <col min="13821" max="13821" width="4.125" style="4" customWidth="1"/>
    <col min="13822" max="13822" width="17" style="4" customWidth="1"/>
    <col min="13823" max="13823" width="3.625" style="4" customWidth="1"/>
    <col min="13824" max="13824" width="9.125" style="4" customWidth="1"/>
    <col min="13825" max="13825" width="3.625" style="4" customWidth="1"/>
    <col min="13826" max="13826" width="4.625" style="4" customWidth="1"/>
    <col min="13827" max="13827" width="9.625" style="4" customWidth="1"/>
    <col min="13828" max="13828" width="10.125" style="4" customWidth="1"/>
    <col min="13829" max="13829" width="10.25" style="4" customWidth="1"/>
    <col min="13830" max="13830" width="4.625" style="4" customWidth="1"/>
    <col min="13831" max="13831" width="5" style="4" customWidth="1"/>
    <col min="13832" max="13832" width="11.125" style="4" customWidth="1"/>
    <col min="13833" max="13833" width="16.125" style="4" customWidth="1"/>
    <col min="13834" max="13834" width="4.75" style="4" customWidth="1"/>
    <col min="13835" max="13835" width="3.625" style="4" customWidth="1"/>
    <col min="13836" max="13836" width="5.125" style="4" customWidth="1"/>
    <col min="13837" max="13837" width="3.125" style="4" customWidth="1"/>
    <col min="13838" max="13838" width="4.625" style="4" customWidth="1"/>
    <col min="13839" max="13839" width="5" style="4" customWidth="1"/>
    <col min="13840" max="13841" width="9.75" style="4" customWidth="1"/>
    <col min="13842" max="13843" width="7.875" style="4" customWidth="1"/>
    <col min="13844" max="14074" width="9" style="4"/>
    <col min="14075" max="14075" width="3.125" style="4" customWidth="1"/>
    <col min="14076" max="14076" width="7.625" style="4" customWidth="1"/>
    <col min="14077" max="14077" width="4.125" style="4" customWidth="1"/>
    <col min="14078" max="14078" width="17" style="4" customWidth="1"/>
    <col min="14079" max="14079" width="3.625" style="4" customWidth="1"/>
    <col min="14080" max="14080" width="9.125" style="4" customWidth="1"/>
    <col min="14081" max="14081" width="3.625" style="4" customWidth="1"/>
    <col min="14082" max="14082" width="4.625" style="4" customWidth="1"/>
    <col min="14083" max="14083" width="9.625" style="4" customWidth="1"/>
    <col min="14084" max="14084" width="10.125" style="4" customWidth="1"/>
    <col min="14085" max="14085" width="10.25" style="4" customWidth="1"/>
    <col min="14086" max="14086" width="4.625" style="4" customWidth="1"/>
    <col min="14087" max="14087" width="5" style="4" customWidth="1"/>
    <col min="14088" max="14088" width="11.125" style="4" customWidth="1"/>
    <col min="14089" max="14089" width="16.125" style="4" customWidth="1"/>
    <col min="14090" max="14090" width="4.75" style="4" customWidth="1"/>
    <col min="14091" max="14091" width="3.625" style="4" customWidth="1"/>
    <col min="14092" max="14092" width="5.125" style="4" customWidth="1"/>
    <col min="14093" max="14093" width="3.125" style="4" customWidth="1"/>
    <col min="14094" max="14094" width="4.625" style="4" customWidth="1"/>
    <col min="14095" max="14095" width="5" style="4" customWidth="1"/>
    <col min="14096" max="14097" width="9.75" style="4" customWidth="1"/>
    <col min="14098" max="14099" width="7.875" style="4" customWidth="1"/>
    <col min="14100" max="14330" width="9" style="4"/>
    <col min="14331" max="14331" width="3.125" style="4" customWidth="1"/>
    <col min="14332" max="14332" width="7.625" style="4" customWidth="1"/>
    <col min="14333" max="14333" width="4.125" style="4" customWidth="1"/>
    <col min="14334" max="14334" width="17" style="4" customWidth="1"/>
    <col min="14335" max="14335" width="3.625" style="4" customWidth="1"/>
    <col min="14336" max="14336" width="9.125" style="4" customWidth="1"/>
    <col min="14337" max="14337" width="3.625" style="4" customWidth="1"/>
    <col min="14338" max="14338" width="4.625" style="4" customWidth="1"/>
    <col min="14339" max="14339" width="9.625" style="4" customWidth="1"/>
    <col min="14340" max="14340" width="10.125" style="4" customWidth="1"/>
    <col min="14341" max="14341" width="10.25" style="4" customWidth="1"/>
    <col min="14342" max="14342" width="4.625" style="4" customWidth="1"/>
    <col min="14343" max="14343" width="5" style="4" customWidth="1"/>
    <col min="14344" max="14344" width="11.125" style="4" customWidth="1"/>
    <col min="14345" max="14345" width="16.125" style="4" customWidth="1"/>
    <col min="14346" max="14346" width="4.75" style="4" customWidth="1"/>
    <col min="14347" max="14347" width="3.625" style="4" customWidth="1"/>
    <col min="14348" max="14348" width="5.125" style="4" customWidth="1"/>
    <col min="14349" max="14349" width="3.125" style="4" customWidth="1"/>
    <col min="14350" max="14350" width="4.625" style="4" customWidth="1"/>
    <col min="14351" max="14351" width="5" style="4" customWidth="1"/>
    <col min="14352" max="14353" width="9.75" style="4" customWidth="1"/>
    <col min="14354" max="14355" width="7.875" style="4" customWidth="1"/>
    <col min="14356" max="14586" width="9" style="4"/>
    <col min="14587" max="14587" width="3.125" style="4" customWidth="1"/>
    <col min="14588" max="14588" width="7.625" style="4" customWidth="1"/>
    <col min="14589" max="14589" width="4.125" style="4" customWidth="1"/>
    <col min="14590" max="14590" width="17" style="4" customWidth="1"/>
    <col min="14591" max="14591" width="3.625" style="4" customWidth="1"/>
    <col min="14592" max="14592" width="9.125" style="4" customWidth="1"/>
    <col min="14593" max="14593" width="3.625" style="4" customWidth="1"/>
    <col min="14594" max="14594" width="4.625" style="4" customWidth="1"/>
    <col min="14595" max="14595" width="9.625" style="4" customWidth="1"/>
    <col min="14596" max="14596" width="10.125" style="4" customWidth="1"/>
    <col min="14597" max="14597" width="10.25" style="4" customWidth="1"/>
    <col min="14598" max="14598" width="4.625" style="4" customWidth="1"/>
    <col min="14599" max="14599" width="5" style="4" customWidth="1"/>
    <col min="14600" max="14600" width="11.125" style="4" customWidth="1"/>
    <col min="14601" max="14601" width="16.125" style="4" customWidth="1"/>
    <col min="14602" max="14602" width="4.75" style="4" customWidth="1"/>
    <col min="14603" max="14603" width="3.625" style="4" customWidth="1"/>
    <col min="14604" max="14604" width="5.125" style="4" customWidth="1"/>
    <col min="14605" max="14605" width="3.125" style="4" customWidth="1"/>
    <col min="14606" max="14606" width="4.625" style="4" customWidth="1"/>
    <col min="14607" max="14607" width="5" style="4" customWidth="1"/>
    <col min="14608" max="14609" width="9.75" style="4" customWidth="1"/>
    <col min="14610" max="14611" width="7.875" style="4" customWidth="1"/>
    <col min="14612" max="14842" width="9" style="4"/>
    <col min="14843" max="14843" width="3.125" style="4" customWidth="1"/>
    <col min="14844" max="14844" width="7.625" style="4" customWidth="1"/>
    <col min="14845" max="14845" width="4.125" style="4" customWidth="1"/>
    <col min="14846" max="14846" width="17" style="4" customWidth="1"/>
    <col min="14847" max="14847" width="3.625" style="4" customWidth="1"/>
    <col min="14848" max="14848" width="9.125" style="4" customWidth="1"/>
    <col min="14849" max="14849" width="3.625" style="4" customWidth="1"/>
    <col min="14850" max="14850" width="4.625" style="4" customWidth="1"/>
    <col min="14851" max="14851" width="9.625" style="4" customWidth="1"/>
    <col min="14852" max="14852" width="10.125" style="4" customWidth="1"/>
    <col min="14853" max="14853" width="10.25" style="4" customWidth="1"/>
    <col min="14854" max="14854" width="4.625" style="4" customWidth="1"/>
    <col min="14855" max="14855" width="5" style="4" customWidth="1"/>
    <col min="14856" max="14856" width="11.125" style="4" customWidth="1"/>
    <col min="14857" max="14857" width="16.125" style="4" customWidth="1"/>
    <col min="14858" max="14858" width="4.75" style="4" customWidth="1"/>
    <col min="14859" max="14859" width="3.625" style="4" customWidth="1"/>
    <col min="14860" max="14860" width="5.125" style="4" customWidth="1"/>
    <col min="14861" max="14861" width="3.125" style="4" customWidth="1"/>
    <col min="14862" max="14862" width="4.625" style="4" customWidth="1"/>
    <col min="14863" max="14863" width="5" style="4" customWidth="1"/>
    <col min="14864" max="14865" width="9.75" style="4" customWidth="1"/>
    <col min="14866" max="14867" width="7.875" style="4" customWidth="1"/>
    <col min="14868" max="15098" width="9" style="4"/>
    <col min="15099" max="15099" width="3.125" style="4" customWidth="1"/>
    <col min="15100" max="15100" width="7.625" style="4" customWidth="1"/>
    <col min="15101" max="15101" width="4.125" style="4" customWidth="1"/>
    <col min="15102" max="15102" width="17" style="4" customWidth="1"/>
    <col min="15103" max="15103" width="3.625" style="4" customWidth="1"/>
    <col min="15104" max="15104" width="9.125" style="4" customWidth="1"/>
    <col min="15105" max="15105" width="3.625" style="4" customWidth="1"/>
    <col min="15106" max="15106" width="4.625" style="4" customWidth="1"/>
    <col min="15107" max="15107" width="9.625" style="4" customWidth="1"/>
    <col min="15108" max="15108" width="10.125" style="4" customWidth="1"/>
    <col min="15109" max="15109" width="10.25" style="4" customWidth="1"/>
    <col min="15110" max="15110" width="4.625" style="4" customWidth="1"/>
    <col min="15111" max="15111" width="5" style="4" customWidth="1"/>
    <col min="15112" max="15112" width="11.125" style="4" customWidth="1"/>
    <col min="15113" max="15113" width="16.125" style="4" customWidth="1"/>
    <col min="15114" max="15114" width="4.75" style="4" customWidth="1"/>
    <col min="15115" max="15115" width="3.625" style="4" customWidth="1"/>
    <col min="15116" max="15116" width="5.125" style="4" customWidth="1"/>
    <col min="15117" max="15117" width="3.125" style="4" customWidth="1"/>
    <col min="15118" max="15118" width="4.625" style="4" customWidth="1"/>
    <col min="15119" max="15119" width="5" style="4" customWidth="1"/>
    <col min="15120" max="15121" width="9.75" style="4" customWidth="1"/>
    <col min="15122" max="15123" width="7.875" style="4" customWidth="1"/>
    <col min="15124" max="15354" width="9" style="4"/>
    <col min="15355" max="15355" width="3.125" style="4" customWidth="1"/>
    <col min="15356" max="15356" width="7.625" style="4" customWidth="1"/>
    <col min="15357" max="15357" width="4.125" style="4" customWidth="1"/>
    <col min="15358" max="15358" width="17" style="4" customWidth="1"/>
    <col min="15359" max="15359" width="3.625" style="4" customWidth="1"/>
    <col min="15360" max="15360" width="9.125" style="4" customWidth="1"/>
    <col min="15361" max="15361" width="3.625" style="4" customWidth="1"/>
    <col min="15362" max="15362" width="4.625" style="4" customWidth="1"/>
    <col min="15363" max="15363" width="9.625" style="4" customWidth="1"/>
    <col min="15364" max="15364" width="10.125" style="4" customWidth="1"/>
    <col min="15365" max="15365" width="10.25" style="4" customWidth="1"/>
    <col min="15366" max="15366" width="4.625" style="4" customWidth="1"/>
    <col min="15367" max="15367" width="5" style="4" customWidth="1"/>
    <col min="15368" max="15368" width="11.125" style="4" customWidth="1"/>
    <col min="15369" max="15369" width="16.125" style="4" customWidth="1"/>
    <col min="15370" max="15370" width="4.75" style="4" customWidth="1"/>
    <col min="15371" max="15371" width="3.625" style="4" customWidth="1"/>
    <col min="15372" max="15372" width="5.125" style="4" customWidth="1"/>
    <col min="15373" max="15373" width="3.125" style="4" customWidth="1"/>
    <col min="15374" max="15374" width="4.625" style="4" customWidth="1"/>
    <col min="15375" max="15375" width="5" style="4" customWidth="1"/>
    <col min="15376" max="15377" width="9.75" style="4" customWidth="1"/>
    <col min="15378" max="15379" width="7.875" style="4" customWidth="1"/>
    <col min="15380" max="15610" width="9" style="4"/>
    <col min="15611" max="15611" width="3.125" style="4" customWidth="1"/>
    <col min="15612" max="15612" width="7.625" style="4" customWidth="1"/>
    <col min="15613" max="15613" width="4.125" style="4" customWidth="1"/>
    <col min="15614" max="15614" width="17" style="4" customWidth="1"/>
    <col min="15615" max="15615" width="3.625" style="4" customWidth="1"/>
    <col min="15616" max="15616" width="9.125" style="4" customWidth="1"/>
    <col min="15617" max="15617" width="3.625" style="4" customWidth="1"/>
    <col min="15618" max="15618" width="4.625" style="4" customWidth="1"/>
    <col min="15619" max="15619" width="9.625" style="4" customWidth="1"/>
    <col min="15620" max="15620" width="10.125" style="4" customWidth="1"/>
    <col min="15621" max="15621" width="10.25" style="4" customWidth="1"/>
    <col min="15622" max="15622" width="4.625" style="4" customWidth="1"/>
    <col min="15623" max="15623" width="5" style="4" customWidth="1"/>
    <col min="15624" max="15624" width="11.125" style="4" customWidth="1"/>
    <col min="15625" max="15625" width="16.125" style="4" customWidth="1"/>
    <col min="15626" max="15626" width="4.75" style="4" customWidth="1"/>
    <col min="15627" max="15627" width="3.625" style="4" customWidth="1"/>
    <col min="15628" max="15628" width="5.125" style="4" customWidth="1"/>
    <col min="15629" max="15629" width="3.125" style="4" customWidth="1"/>
    <col min="15630" max="15630" width="4.625" style="4" customWidth="1"/>
    <col min="15631" max="15631" width="5" style="4" customWidth="1"/>
    <col min="15632" max="15633" width="9.75" style="4" customWidth="1"/>
    <col min="15634" max="15635" width="7.875" style="4" customWidth="1"/>
    <col min="15636" max="15866" width="9" style="4"/>
    <col min="15867" max="15867" width="3.125" style="4" customWidth="1"/>
    <col min="15868" max="15868" width="7.625" style="4" customWidth="1"/>
    <col min="15869" max="15869" width="4.125" style="4" customWidth="1"/>
    <col min="15870" max="15870" width="17" style="4" customWidth="1"/>
    <col min="15871" max="15871" width="3.625" style="4" customWidth="1"/>
    <col min="15872" max="15872" width="9.125" style="4" customWidth="1"/>
    <col min="15873" max="15873" width="3.625" style="4" customWidth="1"/>
    <col min="15874" max="15874" width="4.625" style="4" customWidth="1"/>
    <col min="15875" max="15875" width="9.625" style="4" customWidth="1"/>
    <col min="15876" max="15876" width="10.125" style="4" customWidth="1"/>
    <col min="15877" max="15877" width="10.25" style="4" customWidth="1"/>
    <col min="15878" max="15878" width="4.625" style="4" customWidth="1"/>
    <col min="15879" max="15879" width="5" style="4" customWidth="1"/>
    <col min="15880" max="15880" width="11.125" style="4" customWidth="1"/>
    <col min="15881" max="15881" width="16.125" style="4" customWidth="1"/>
    <col min="15882" max="15882" width="4.75" style="4" customWidth="1"/>
    <col min="15883" max="15883" width="3.625" style="4" customWidth="1"/>
    <col min="15884" max="15884" width="5.125" style="4" customWidth="1"/>
    <col min="15885" max="15885" width="3.125" style="4" customWidth="1"/>
    <col min="15886" max="15886" width="4.625" style="4" customWidth="1"/>
    <col min="15887" max="15887" width="5" style="4" customWidth="1"/>
    <col min="15888" max="15889" width="9.75" style="4" customWidth="1"/>
    <col min="15890" max="15891" width="7.875" style="4" customWidth="1"/>
    <col min="15892" max="16122" width="9" style="4"/>
    <col min="16123" max="16123" width="3.125" style="4" customWidth="1"/>
    <col min="16124" max="16124" width="7.625" style="4" customWidth="1"/>
    <col min="16125" max="16125" width="4.125" style="4" customWidth="1"/>
    <col min="16126" max="16126" width="17" style="4" customWidth="1"/>
    <col min="16127" max="16127" width="3.625" style="4" customWidth="1"/>
    <col min="16128" max="16128" width="9.125" style="4" customWidth="1"/>
    <col min="16129" max="16129" width="3.625" style="4" customWidth="1"/>
    <col min="16130" max="16130" width="4.625" style="4" customWidth="1"/>
    <col min="16131" max="16131" width="9.625" style="4" customWidth="1"/>
    <col min="16132" max="16132" width="10.125" style="4" customWidth="1"/>
    <col min="16133" max="16133" width="10.25" style="4" customWidth="1"/>
    <col min="16134" max="16134" width="4.625" style="4" customWidth="1"/>
    <col min="16135" max="16135" width="5" style="4" customWidth="1"/>
    <col min="16136" max="16136" width="11.125" style="4" customWidth="1"/>
    <col min="16137" max="16137" width="16.125" style="4" customWidth="1"/>
    <col min="16138" max="16138" width="4.75" style="4" customWidth="1"/>
    <col min="16139" max="16139" width="3.625" style="4" customWidth="1"/>
    <col min="16140" max="16140" width="5.125" style="4" customWidth="1"/>
    <col min="16141" max="16141" width="3.125" style="4" customWidth="1"/>
    <col min="16142" max="16142" width="4.625" style="4" customWidth="1"/>
    <col min="16143" max="16143" width="5" style="4" customWidth="1"/>
    <col min="16144" max="16145" width="9.75" style="4" customWidth="1"/>
    <col min="16146" max="16147" width="7.875" style="4" customWidth="1"/>
    <col min="16148" max="16384" width="9" style="4"/>
  </cols>
  <sheetData>
    <row r="1" spans="1:31" s="1" customFormat="1" ht="30.75" customHeight="1">
      <c r="A1" s="200"/>
      <c r="B1" s="200"/>
      <c r="C1" s="5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15"/>
      <c r="V1" s="15"/>
      <c r="W1" s="15"/>
      <c r="X1" s="15"/>
      <c r="Y1" s="293" t="s">
        <v>10</v>
      </c>
      <c r="Z1" s="293"/>
      <c r="AA1" s="293"/>
      <c r="AB1" s="293"/>
      <c r="AC1" s="293"/>
      <c r="AD1" s="15"/>
      <c r="AE1" s="16"/>
    </row>
    <row r="2" spans="1:31" s="1" customFormat="1" ht="34.5" customHeight="1">
      <c r="A2" s="5" t="s">
        <v>11</v>
      </c>
      <c r="B2" s="5"/>
      <c r="C2" s="5"/>
      <c r="D2" s="6"/>
      <c r="E2" s="6"/>
      <c r="F2" s="6"/>
      <c r="G2" s="202" t="s">
        <v>12</v>
      </c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16"/>
      <c r="V2" s="16"/>
      <c r="W2" s="16"/>
      <c r="Y2" s="293"/>
      <c r="Z2" s="293"/>
      <c r="AA2" s="293"/>
      <c r="AB2" s="293"/>
      <c r="AC2" s="293"/>
      <c r="AD2" s="16"/>
    </row>
    <row r="3" spans="1:31" s="2" customFormat="1" ht="28.5" customHeight="1">
      <c r="A3" s="207" t="s">
        <v>13</v>
      </c>
      <c r="B3" s="207"/>
      <c r="C3" s="208" t="s">
        <v>14</v>
      </c>
      <c r="D3" s="208"/>
      <c r="E3" s="208"/>
      <c r="F3" s="294" t="s">
        <v>379</v>
      </c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03" t="s">
        <v>16</v>
      </c>
      <c r="X3" s="203"/>
      <c r="Y3" s="17" t="s">
        <v>17</v>
      </c>
      <c r="Z3" s="17" t="s">
        <v>18</v>
      </c>
      <c r="AA3" s="17" t="s">
        <v>19</v>
      </c>
      <c r="AB3" s="27" t="s">
        <v>20</v>
      </c>
      <c r="AC3" s="17" t="s">
        <v>21</v>
      </c>
      <c r="AD3" s="28"/>
      <c r="AE3" s="29"/>
    </row>
    <row r="4" spans="1:31" s="2" customFormat="1" ht="36" customHeight="1">
      <c r="A4" s="207"/>
      <c r="B4" s="207"/>
      <c r="C4" s="208"/>
      <c r="D4" s="208"/>
      <c r="E4" s="208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04"/>
      <c r="X4" s="204"/>
      <c r="Y4" s="18"/>
      <c r="Z4" s="18"/>
      <c r="AA4" s="30"/>
      <c r="AB4" s="31" t="s">
        <v>22</v>
      </c>
      <c r="AC4" s="32"/>
      <c r="AD4" s="28"/>
      <c r="AE4" s="29"/>
    </row>
    <row r="5" spans="1:31" ht="36.75" customHeight="1">
      <c r="A5" s="205" t="s">
        <v>23</v>
      </c>
      <c r="B5" s="205"/>
      <c r="C5" s="205"/>
      <c r="D5" s="205"/>
      <c r="E5" s="7" t="s">
        <v>24</v>
      </c>
      <c r="F5" s="206" t="s">
        <v>25</v>
      </c>
      <c r="G5" s="206"/>
      <c r="H5" s="206"/>
      <c r="I5" s="206"/>
      <c r="J5" s="206" t="s">
        <v>26</v>
      </c>
      <c r="K5" s="206"/>
      <c r="L5" s="206"/>
      <c r="M5" s="206"/>
      <c r="N5" s="206"/>
      <c r="O5" s="206" t="s">
        <v>27</v>
      </c>
      <c r="P5" s="206"/>
      <c r="Q5" s="206"/>
      <c r="R5" s="206"/>
      <c r="S5" s="206"/>
      <c r="T5" s="206"/>
      <c r="U5" s="206"/>
      <c r="V5" s="206"/>
      <c r="W5" s="206" t="s">
        <v>28</v>
      </c>
      <c r="X5" s="206"/>
      <c r="Y5" s="209" t="s">
        <v>29</v>
      </c>
      <c r="Z5" s="209"/>
      <c r="AA5" s="209"/>
      <c r="AB5" s="209" t="s">
        <v>30</v>
      </c>
      <c r="AC5" s="209"/>
    </row>
    <row r="6" spans="1:31" ht="50.1" customHeight="1">
      <c r="A6" s="206"/>
      <c r="B6" s="206"/>
      <c r="C6" s="206"/>
      <c r="D6" s="206"/>
      <c r="E6" s="7">
        <v>1</v>
      </c>
      <c r="F6" s="290" t="s">
        <v>8</v>
      </c>
      <c r="G6" s="290"/>
      <c r="H6" s="290"/>
      <c r="I6" s="290"/>
      <c r="J6" s="211" t="s">
        <v>380</v>
      </c>
      <c r="K6" s="211"/>
      <c r="L6" s="211"/>
      <c r="M6" s="211"/>
      <c r="N6" s="211"/>
      <c r="O6" s="210" t="s">
        <v>31</v>
      </c>
      <c r="P6" s="210"/>
      <c r="Q6" s="210"/>
      <c r="R6" s="210"/>
      <c r="S6" s="210"/>
      <c r="T6" s="210"/>
      <c r="U6" s="210"/>
      <c r="V6" s="210"/>
      <c r="W6" s="211">
        <v>1</v>
      </c>
      <c r="X6" s="211"/>
      <c r="Y6" s="212"/>
      <c r="Z6" s="212"/>
      <c r="AA6" s="212"/>
      <c r="AB6" s="209"/>
      <c r="AC6" s="209"/>
    </row>
    <row r="7" spans="1:31" ht="50.1" customHeight="1">
      <c r="A7" s="206"/>
      <c r="B7" s="206"/>
      <c r="C7" s="206"/>
      <c r="D7" s="206"/>
      <c r="E7" s="7"/>
      <c r="F7" s="290"/>
      <c r="G7" s="290"/>
      <c r="H7" s="290"/>
      <c r="I7" s="290"/>
      <c r="J7" s="211"/>
      <c r="K7" s="211"/>
      <c r="L7" s="211"/>
      <c r="M7" s="211"/>
      <c r="N7" s="211"/>
      <c r="O7" s="210"/>
      <c r="P7" s="210"/>
      <c r="Q7" s="210"/>
      <c r="R7" s="210"/>
      <c r="S7" s="210"/>
      <c r="T7" s="210"/>
      <c r="U7" s="210"/>
      <c r="V7" s="210"/>
      <c r="W7" s="211"/>
      <c r="X7" s="211"/>
      <c r="Y7" s="212"/>
      <c r="Z7" s="212"/>
      <c r="AA7" s="212"/>
      <c r="AB7" s="209"/>
      <c r="AC7" s="209"/>
    </row>
    <row r="8" spans="1:31" ht="50.1" customHeight="1">
      <c r="A8" s="206"/>
      <c r="B8" s="206"/>
      <c r="C8" s="206"/>
      <c r="D8" s="206"/>
      <c r="E8" s="7"/>
      <c r="F8" s="211"/>
      <c r="G8" s="211"/>
      <c r="H8" s="211"/>
      <c r="I8" s="211"/>
      <c r="J8" s="211"/>
      <c r="K8" s="211"/>
      <c r="L8" s="211"/>
      <c r="M8" s="211"/>
      <c r="N8" s="211"/>
      <c r="O8" s="210"/>
      <c r="P8" s="210"/>
      <c r="Q8" s="210"/>
      <c r="R8" s="210"/>
      <c r="S8" s="210"/>
      <c r="T8" s="210"/>
      <c r="U8" s="210"/>
      <c r="V8" s="210"/>
      <c r="W8" s="211"/>
      <c r="X8" s="211"/>
      <c r="Y8" s="212"/>
      <c r="Z8" s="212"/>
      <c r="AA8" s="212"/>
      <c r="AB8" s="209"/>
      <c r="AC8" s="209"/>
    </row>
    <row r="9" spans="1:31" ht="50.1" customHeight="1">
      <c r="A9" s="206"/>
      <c r="B9" s="206"/>
      <c r="C9" s="206"/>
      <c r="D9" s="206"/>
      <c r="E9" s="7"/>
      <c r="F9" s="211"/>
      <c r="G9" s="211"/>
      <c r="H9" s="211"/>
      <c r="I9" s="211"/>
      <c r="J9" s="211"/>
      <c r="K9" s="211"/>
      <c r="L9" s="211"/>
      <c r="M9" s="211"/>
      <c r="N9" s="211"/>
      <c r="O9" s="210"/>
      <c r="P9" s="210"/>
      <c r="Q9" s="210"/>
      <c r="R9" s="210"/>
      <c r="S9" s="210"/>
      <c r="T9" s="210"/>
      <c r="U9" s="210"/>
      <c r="V9" s="210"/>
      <c r="W9" s="211"/>
      <c r="X9" s="211"/>
      <c r="Y9" s="212"/>
      <c r="Z9" s="212"/>
      <c r="AA9" s="212"/>
      <c r="AB9" s="209"/>
      <c r="AC9" s="209"/>
    </row>
    <row r="10" spans="1:31" s="3" customFormat="1" ht="50.1" customHeight="1">
      <c r="A10" s="214" t="s">
        <v>32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</row>
    <row r="11" spans="1:31" s="3" customFormat="1" ht="33.75" customHeight="1">
      <c r="A11" s="9" t="s">
        <v>33</v>
      </c>
      <c r="B11" s="214" t="s">
        <v>34</v>
      </c>
      <c r="C11" s="214"/>
      <c r="D11" s="8" t="s">
        <v>35</v>
      </c>
      <c r="E11" s="214" t="s">
        <v>2</v>
      </c>
      <c r="F11" s="214"/>
      <c r="G11" s="8" t="s">
        <v>36</v>
      </c>
      <c r="H11" s="214" t="s">
        <v>37</v>
      </c>
      <c r="I11" s="214"/>
      <c r="J11" s="214"/>
      <c r="K11" s="214"/>
      <c r="L11" s="8" t="s">
        <v>38</v>
      </c>
      <c r="M11" s="214" t="s">
        <v>39</v>
      </c>
      <c r="N11" s="214"/>
      <c r="O11" s="214"/>
      <c r="P11" s="8" t="s">
        <v>33</v>
      </c>
      <c r="Q11" s="214" t="s">
        <v>40</v>
      </c>
      <c r="R11" s="214"/>
      <c r="S11" s="8" t="s">
        <v>35</v>
      </c>
      <c r="T11" s="214" t="s">
        <v>2</v>
      </c>
      <c r="U11" s="214"/>
      <c r="V11" s="8" t="s">
        <v>36</v>
      </c>
      <c r="W11" s="214" t="s">
        <v>37</v>
      </c>
      <c r="X11" s="214"/>
      <c r="Y11" s="214"/>
      <c r="Z11" s="214" t="s">
        <v>38</v>
      </c>
      <c r="AA11" s="214"/>
      <c r="AB11" s="214" t="s">
        <v>39</v>
      </c>
      <c r="AC11" s="214"/>
    </row>
    <row r="12" spans="1:31" s="3" customFormat="1" ht="25.5" customHeight="1">
      <c r="A12" s="8">
        <v>1</v>
      </c>
      <c r="B12" s="214" t="s">
        <v>41</v>
      </c>
      <c r="C12" s="214"/>
      <c r="D12" s="8" t="s">
        <v>42</v>
      </c>
      <c r="E12" s="214"/>
      <c r="F12" s="214"/>
      <c r="G12" s="9"/>
      <c r="H12" s="214" t="s">
        <v>43</v>
      </c>
      <c r="I12" s="214"/>
      <c r="J12" s="214"/>
      <c r="K12" s="214"/>
      <c r="L12" s="8"/>
      <c r="M12" s="214"/>
      <c r="N12" s="214"/>
      <c r="O12" s="214"/>
      <c r="P12" s="8"/>
      <c r="Q12" s="216"/>
      <c r="R12" s="216"/>
      <c r="S12" s="19"/>
      <c r="T12" s="214"/>
      <c r="U12" s="214"/>
      <c r="V12" s="20"/>
      <c r="W12" s="214"/>
      <c r="X12" s="214"/>
      <c r="Y12" s="214"/>
      <c r="Z12" s="214"/>
      <c r="AA12" s="214"/>
      <c r="AB12" s="214"/>
      <c r="AC12" s="214"/>
    </row>
    <row r="13" spans="1:31" s="3" customFormat="1" ht="26.1" customHeight="1">
      <c r="A13" s="8"/>
      <c r="B13" s="214"/>
      <c r="C13" s="214"/>
      <c r="D13" s="8"/>
      <c r="E13" s="214"/>
      <c r="F13" s="214"/>
      <c r="G13" s="9"/>
      <c r="H13" s="214"/>
      <c r="I13" s="214"/>
      <c r="J13" s="214"/>
      <c r="K13" s="214"/>
      <c r="L13" s="8"/>
      <c r="M13" s="214"/>
      <c r="N13" s="214"/>
      <c r="O13" s="214"/>
      <c r="P13" s="8"/>
      <c r="Q13" s="216"/>
      <c r="R13" s="216"/>
      <c r="S13" s="19"/>
      <c r="T13" s="214"/>
      <c r="U13" s="214"/>
      <c r="V13" s="21"/>
      <c r="W13" s="214"/>
      <c r="X13" s="214"/>
      <c r="Y13" s="214"/>
      <c r="Z13" s="214"/>
      <c r="AA13" s="214"/>
      <c r="AB13" s="214"/>
      <c r="AC13" s="214"/>
    </row>
    <row r="14" spans="1:31" s="3" customFormat="1" ht="26.1" customHeight="1">
      <c r="A14" s="8"/>
      <c r="B14" s="214"/>
      <c r="C14" s="214"/>
      <c r="D14" s="8"/>
      <c r="E14" s="214"/>
      <c r="F14" s="214"/>
      <c r="G14" s="9"/>
      <c r="H14" s="214"/>
      <c r="I14" s="214"/>
      <c r="J14" s="214"/>
      <c r="K14" s="214"/>
      <c r="L14" s="8"/>
      <c r="M14" s="214"/>
      <c r="N14" s="214"/>
      <c r="O14" s="214"/>
      <c r="P14" s="8"/>
      <c r="Q14" s="216"/>
      <c r="R14" s="216"/>
      <c r="S14" s="19"/>
      <c r="T14" s="214"/>
      <c r="U14" s="214"/>
      <c r="V14" s="22"/>
      <c r="W14" s="214"/>
      <c r="X14" s="214"/>
      <c r="Y14" s="214"/>
      <c r="Z14" s="214"/>
      <c r="AA14" s="214"/>
      <c r="AB14" s="214"/>
      <c r="AC14" s="214"/>
    </row>
    <row r="15" spans="1:31" s="3" customFormat="1" ht="26.1" customHeight="1">
      <c r="A15" s="8"/>
      <c r="B15" s="214"/>
      <c r="C15" s="214"/>
      <c r="D15" s="8"/>
      <c r="E15" s="214"/>
      <c r="F15" s="214"/>
      <c r="G15" s="9"/>
      <c r="H15" s="214"/>
      <c r="I15" s="214"/>
      <c r="J15" s="214"/>
      <c r="K15" s="214"/>
      <c r="L15" s="8"/>
      <c r="M15" s="214"/>
      <c r="N15" s="214"/>
      <c r="O15" s="214"/>
      <c r="P15" s="8"/>
      <c r="Q15" s="216"/>
      <c r="R15" s="216"/>
      <c r="S15" s="19"/>
      <c r="T15" s="214"/>
      <c r="U15" s="214"/>
      <c r="V15" s="23"/>
      <c r="W15" s="214"/>
      <c r="X15" s="214"/>
      <c r="Y15" s="214"/>
      <c r="Z15" s="214"/>
      <c r="AA15" s="214"/>
      <c r="AB15" s="214"/>
      <c r="AC15" s="214"/>
    </row>
    <row r="16" spans="1:31" s="3" customFormat="1" ht="26.1" customHeight="1">
      <c r="A16" s="8"/>
      <c r="B16" s="214"/>
      <c r="C16" s="214"/>
      <c r="D16" s="8"/>
      <c r="E16" s="214"/>
      <c r="F16" s="214"/>
      <c r="G16" s="9"/>
      <c r="H16" s="214"/>
      <c r="I16" s="214"/>
      <c r="J16" s="214"/>
      <c r="K16" s="214"/>
      <c r="L16" s="8"/>
      <c r="M16" s="214"/>
      <c r="N16" s="214"/>
      <c r="O16" s="214"/>
      <c r="P16" s="8"/>
      <c r="Q16" s="216"/>
      <c r="R16" s="216"/>
      <c r="S16" s="19"/>
      <c r="T16" s="214"/>
      <c r="U16" s="214"/>
      <c r="V16" s="20"/>
      <c r="W16" s="214"/>
      <c r="X16" s="214"/>
      <c r="Y16" s="214"/>
      <c r="Z16" s="214"/>
      <c r="AA16" s="214"/>
      <c r="AB16" s="214"/>
      <c r="AC16" s="214"/>
    </row>
    <row r="17" spans="1:29" s="3" customFormat="1" ht="26.1" customHeight="1">
      <c r="A17" s="8"/>
      <c r="B17" s="214"/>
      <c r="C17" s="214"/>
      <c r="D17" s="8"/>
      <c r="E17" s="291"/>
      <c r="F17" s="291"/>
      <c r="G17" s="10"/>
      <c r="H17" s="214"/>
      <c r="I17" s="214"/>
      <c r="J17" s="214"/>
      <c r="K17" s="214"/>
      <c r="L17" s="8"/>
      <c r="M17" s="214"/>
      <c r="N17" s="214"/>
      <c r="O17" s="214"/>
      <c r="P17" s="8"/>
      <c r="Q17" s="216"/>
      <c r="R17" s="216"/>
      <c r="S17" s="19"/>
      <c r="T17" s="214"/>
      <c r="U17" s="214"/>
      <c r="V17" s="20"/>
      <c r="W17" s="214"/>
      <c r="X17" s="214"/>
      <c r="Y17" s="214"/>
      <c r="Z17" s="214"/>
      <c r="AA17" s="214"/>
      <c r="AB17" s="214"/>
      <c r="AC17" s="214"/>
    </row>
    <row r="18" spans="1:29" s="3" customFormat="1" ht="26.1" customHeight="1">
      <c r="A18" s="8"/>
      <c r="B18" s="214"/>
      <c r="C18" s="214"/>
      <c r="D18" s="8"/>
      <c r="E18" s="291"/>
      <c r="F18" s="291"/>
      <c r="G18" s="10"/>
      <c r="H18" s="214"/>
      <c r="I18" s="214"/>
      <c r="J18" s="214"/>
      <c r="K18" s="214"/>
      <c r="L18" s="8"/>
      <c r="M18" s="214"/>
      <c r="N18" s="214"/>
      <c r="O18" s="214"/>
      <c r="P18" s="8"/>
      <c r="Q18" s="216"/>
      <c r="R18" s="216"/>
      <c r="S18" s="19"/>
      <c r="T18" s="214"/>
      <c r="U18" s="214"/>
      <c r="V18" s="20"/>
      <c r="W18" s="214"/>
      <c r="X18" s="214"/>
      <c r="Y18" s="214"/>
      <c r="Z18" s="214"/>
      <c r="AA18" s="214"/>
      <c r="AB18" s="214"/>
      <c r="AC18" s="214"/>
    </row>
    <row r="19" spans="1:29" s="3" customFormat="1" ht="26.1" customHeight="1">
      <c r="A19" s="8"/>
      <c r="B19" s="214"/>
      <c r="C19" s="214"/>
      <c r="D19" s="8"/>
      <c r="E19" s="291"/>
      <c r="F19" s="291"/>
      <c r="G19" s="10"/>
      <c r="H19" s="214"/>
      <c r="I19" s="214"/>
      <c r="J19" s="214"/>
      <c r="K19" s="214"/>
      <c r="L19" s="8"/>
      <c r="M19" s="214"/>
      <c r="N19" s="214"/>
      <c r="O19" s="214"/>
      <c r="P19" s="8"/>
      <c r="Q19" s="216"/>
      <c r="R19" s="216"/>
      <c r="S19" s="19"/>
      <c r="T19" s="214"/>
      <c r="U19" s="214"/>
      <c r="V19" s="21"/>
      <c r="W19" s="214"/>
      <c r="X19" s="214"/>
      <c r="Y19" s="214"/>
      <c r="Z19" s="214"/>
      <c r="AA19" s="214"/>
      <c r="AB19" s="214"/>
      <c r="AC19" s="214"/>
    </row>
    <row r="20" spans="1:29" s="3" customFormat="1" ht="26.1" customHeight="1">
      <c r="A20" s="8"/>
      <c r="B20" s="214"/>
      <c r="C20" s="214"/>
      <c r="D20" s="8"/>
      <c r="E20" s="291"/>
      <c r="F20" s="291"/>
      <c r="G20" s="10"/>
      <c r="H20" s="214"/>
      <c r="I20" s="214"/>
      <c r="J20" s="214"/>
      <c r="K20" s="214"/>
      <c r="L20" s="8"/>
      <c r="M20" s="214"/>
      <c r="N20" s="214"/>
      <c r="O20" s="214"/>
      <c r="P20" s="8"/>
      <c r="Q20" s="216"/>
      <c r="R20" s="216"/>
      <c r="S20" s="19"/>
      <c r="T20" s="214"/>
      <c r="U20" s="214"/>
      <c r="V20" s="20"/>
      <c r="W20" s="214"/>
      <c r="X20" s="214"/>
      <c r="Y20" s="214"/>
      <c r="Z20" s="214"/>
      <c r="AA20" s="214"/>
      <c r="AB20" s="214"/>
      <c r="AC20" s="214"/>
    </row>
    <row r="21" spans="1:29" s="3" customFormat="1" ht="26.1" customHeight="1">
      <c r="A21" s="8"/>
      <c r="B21" s="214"/>
      <c r="C21" s="214"/>
      <c r="D21" s="8"/>
      <c r="E21" s="291"/>
      <c r="F21" s="291"/>
      <c r="G21" s="10"/>
      <c r="H21" s="214"/>
      <c r="I21" s="214"/>
      <c r="J21" s="214"/>
      <c r="K21" s="214"/>
      <c r="L21" s="8"/>
      <c r="M21" s="214"/>
      <c r="N21" s="214"/>
      <c r="O21" s="214"/>
      <c r="P21" s="8"/>
      <c r="Q21" s="216"/>
      <c r="R21" s="216"/>
      <c r="S21" s="19"/>
      <c r="T21" s="214"/>
      <c r="U21" s="214"/>
      <c r="V21" s="20"/>
      <c r="W21" s="214"/>
      <c r="X21" s="214"/>
      <c r="Y21" s="214"/>
      <c r="Z21" s="214"/>
      <c r="AA21" s="214"/>
      <c r="AB21" s="214"/>
      <c r="AC21" s="214"/>
    </row>
    <row r="22" spans="1:29" s="3" customFormat="1" ht="26.1" customHeight="1">
      <c r="A22" s="8"/>
      <c r="B22" s="214"/>
      <c r="C22" s="214"/>
      <c r="D22" s="8"/>
      <c r="E22" s="291"/>
      <c r="F22" s="291"/>
      <c r="G22" s="10"/>
      <c r="H22" s="214"/>
      <c r="I22" s="214"/>
      <c r="J22" s="214"/>
      <c r="K22" s="214"/>
      <c r="L22" s="8"/>
      <c r="M22" s="214"/>
      <c r="N22" s="214"/>
      <c r="O22" s="214"/>
      <c r="P22" s="8"/>
      <c r="Q22" s="216"/>
      <c r="R22" s="216"/>
      <c r="S22" s="19"/>
      <c r="T22" s="214"/>
      <c r="U22" s="214"/>
      <c r="V22" s="24"/>
      <c r="W22" s="214"/>
      <c r="X22" s="214"/>
      <c r="Y22" s="214"/>
      <c r="Z22" s="214"/>
      <c r="AA22" s="214"/>
      <c r="AB22" s="214"/>
      <c r="AC22" s="214"/>
    </row>
    <row r="23" spans="1:29" s="3" customFormat="1" ht="26.1" customHeight="1">
      <c r="A23" s="8"/>
      <c r="B23" s="214"/>
      <c r="C23" s="214"/>
      <c r="D23" s="8"/>
      <c r="E23" s="291"/>
      <c r="F23" s="291"/>
      <c r="G23" s="10"/>
      <c r="H23" s="214"/>
      <c r="I23" s="214"/>
      <c r="J23" s="214"/>
      <c r="K23" s="214"/>
      <c r="L23" s="8"/>
      <c r="M23" s="214"/>
      <c r="N23" s="214"/>
      <c r="O23" s="214"/>
      <c r="P23" s="8"/>
      <c r="Q23" s="214"/>
      <c r="R23" s="214"/>
      <c r="S23" s="8"/>
      <c r="T23" s="214"/>
      <c r="U23" s="214"/>
      <c r="V23" s="25"/>
      <c r="W23" s="214"/>
      <c r="X23" s="214"/>
      <c r="Y23" s="214"/>
      <c r="Z23" s="214"/>
      <c r="AA23" s="214"/>
      <c r="AB23" s="214"/>
      <c r="AC23" s="214"/>
    </row>
    <row r="24" spans="1:29" s="3" customFormat="1" ht="26.1" customHeight="1">
      <c r="A24" s="8"/>
      <c r="B24" s="214"/>
      <c r="C24" s="214"/>
      <c r="D24" s="8"/>
      <c r="E24" s="291"/>
      <c r="F24" s="291"/>
      <c r="G24" s="10"/>
      <c r="H24" s="214"/>
      <c r="I24" s="214"/>
      <c r="J24" s="214"/>
      <c r="K24" s="214"/>
      <c r="L24" s="8"/>
      <c r="M24" s="214"/>
      <c r="N24" s="214"/>
      <c r="O24" s="214"/>
      <c r="P24" s="8"/>
      <c r="Q24" s="214"/>
      <c r="R24" s="214"/>
      <c r="S24" s="8"/>
      <c r="T24" s="214"/>
      <c r="U24" s="214"/>
      <c r="V24" s="25"/>
      <c r="W24" s="214"/>
      <c r="X24" s="214"/>
      <c r="Y24" s="214"/>
      <c r="Z24" s="214"/>
      <c r="AA24" s="214"/>
      <c r="AB24" s="214"/>
      <c r="AC24" s="214"/>
    </row>
    <row r="25" spans="1:29" s="3" customFormat="1" ht="26.1" customHeight="1">
      <c r="A25" s="8"/>
      <c r="B25" s="214"/>
      <c r="C25" s="214"/>
      <c r="D25" s="8"/>
      <c r="E25" s="291"/>
      <c r="F25" s="291"/>
      <c r="G25" s="10"/>
      <c r="H25" s="214"/>
      <c r="I25" s="214"/>
      <c r="J25" s="214"/>
      <c r="K25" s="214"/>
      <c r="L25" s="8"/>
      <c r="M25" s="214"/>
      <c r="N25" s="214"/>
      <c r="O25" s="214"/>
      <c r="P25" s="8"/>
      <c r="Q25" s="214"/>
      <c r="R25" s="214"/>
      <c r="S25" s="8"/>
      <c r="T25" s="292"/>
      <c r="U25" s="292"/>
      <c r="V25" s="25"/>
      <c r="W25" s="214"/>
      <c r="X25" s="214"/>
      <c r="Y25" s="214"/>
      <c r="Z25" s="214"/>
      <c r="AA25" s="214"/>
      <c r="AB25" s="214"/>
      <c r="AC25" s="214"/>
    </row>
    <row r="26" spans="1:29" s="3" customFormat="1" ht="26.1" customHeight="1">
      <c r="A26" s="8"/>
      <c r="B26" s="214"/>
      <c r="C26" s="214"/>
      <c r="D26" s="8"/>
      <c r="E26" s="291"/>
      <c r="F26" s="291"/>
      <c r="G26" s="10"/>
      <c r="H26" s="214"/>
      <c r="I26" s="214"/>
      <c r="J26" s="214"/>
      <c r="K26" s="214"/>
      <c r="L26" s="8"/>
      <c r="M26" s="214"/>
      <c r="N26" s="214"/>
      <c r="O26" s="214"/>
      <c r="P26" s="8"/>
      <c r="Q26" s="214"/>
      <c r="R26" s="214"/>
      <c r="S26" s="8"/>
      <c r="T26" s="292"/>
      <c r="U26" s="292"/>
      <c r="V26" s="25"/>
      <c r="W26" s="214"/>
      <c r="X26" s="214"/>
      <c r="Y26" s="214"/>
      <c r="Z26" s="214"/>
      <c r="AA26" s="214"/>
      <c r="AB26" s="214"/>
      <c r="AC26" s="214"/>
    </row>
    <row r="27" spans="1:29" s="3" customFormat="1" ht="26.1" customHeight="1">
      <c r="A27" s="8"/>
      <c r="B27" s="214"/>
      <c r="C27" s="214"/>
      <c r="D27" s="8"/>
      <c r="E27" s="291"/>
      <c r="F27" s="291"/>
      <c r="G27" s="10"/>
      <c r="H27" s="214"/>
      <c r="I27" s="214"/>
      <c r="J27" s="214"/>
      <c r="K27" s="214"/>
      <c r="L27" s="8"/>
      <c r="M27" s="214"/>
      <c r="N27" s="214"/>
      <c r="O27" s="214"/>
      <c r="P27" s="8"/>
      <c r="Q27" s="214"/>
      <c r="R27" s="214"/>
      <c r="S27" s="8"/>
      <c r="T27" s="292"/>
      <c r="U27" s="292"/>
      <c r="V27" s="25"/>
      <c r="W27" s="214"/>
      <c r="X27" s="214"/>
      <c r="Y27" s="214"/>
      <c r="Z27" s="214"/>
      <c r="AA27" s="214"/>
      <c r="AB27" s="214"/>
      <c r="AC27" s="214"/>
    </row>
    <row r="28" spans="1:29" s="3" customFormat="1" ht="26.1" customHeight="1">
      <c r="A28" s="8"/>
      <c r="B28" s="214"/>
      <c r="C28" s="214"/>
      <c r="D28" s="8"/>
      <c r="E28" s="291"/>
      <c r="F28" s="291"/>
      <c r="G28" s="10"/>
      <c r="H28" s="214"/>
      <c r="I28" s="214"/>
      <c r="J28" s="214"/>
      <c r="K28" s="214"/>
      <c r="L28" s="8"/>
      <c r="M28" s="214"/>
      <c r="N28" s="214"/>
      <c r="O28" s="214"/>
      <c r="P28" s="8"/>
      <c r="Q28" s="216"/>
      <c r="R28" s="216"/>
      <c r="S28" s="19"/>
      <c r="T28" s="214"/>
      <c r="U28" s="214"/>
      <c r="V28" s="20"/>
      <c r="W28" s="214"/>
      <c r="X28" s="214"/>
      <c r="Y28" s="214"/>
      <c r="Z28" s="214"/>
      <c r="AA28" s="214"/>
      <c r="AB28" s="214"/>
      <c r="AC28" s="214"/>
    </row>
    <row r="29" spans="1:29" s="3" customFormat="1" ht="26.1" customHeight="1">
      <c r="A29" s="11"/>
      <c r="B29" s="12"/>
      <c r="C29" s="12"/>
      <c r="D29" s="12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12"/>
      <c r="R29" s="12"/>
      <c r="S29" s="12"/>
      <c r="T29" s="13"/>
      <c r="U29" s="13"/>
      <c r="V29" s="26"/>
      <c r="W29" s="13"/>
      <c r="X29" s="13"/>
      <c r="Y29" s="13"/>
      <c r="Z29" s="33"/>
      <c r="AA29" s="33"/>
      <c r="AB29" s="34"/>
      <c r="AC29" s="34"/>
    </row>
  </sheetData>
  <mergeCells count="206">
    <mergeCell ref="Y1:AC2"/>
    <mergeCell ref="A3:B4"/>
    <mergeCell ref="A6:D9"/>
    <mergeCell ref="F3:V4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4:C14"/>
    <mergeCell ref="E14:F14"/>
    <mergeCell ref="H14:K14"/>
    <mergeCell ref="M14:O14"/>
    <mergeCell ref="Q14:R14"/>
    <mergeCell ref="T14:U14"/>
    <mergeCell ref="W14:Y14"/>
    <mergeCell ref="Z14:AA14"/>
    <mergeCell ref="AB14:AC14"/>
    <mergeCell ref="B13:C13"/>
    <mergeCell ref="E13:F13"/>
    <mergeCell ref="H13:K13"/>
    <mergeCell ref="M13:O13"/>
    <mergeCell ref="Q13:R13"/>
    <mergeCell ref="T13:U13"/>
    <mergeCell ref="W13:Y13"/>
    <mergeCell ref="Z13:AA13"/>
    <mergeCell ref="AB13:AC13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A10:D10"/>
    <mergeCell ref="E10:AC10"/>
    <mergeCell ref="B11:C11"/>
    <mergeCell ref="E11:F11"/>
    <mergeCell ref="H11:K11"/>
    <mergeCell ref="M11:O11"/>
    <mergeCell ref="Q11:R11"/>
    <mergeCell ref="T11:U11"/>
    <mergeCell ref="W11:Y11"/>
    <mergeCell ref="Z11:AA11"/>
    <mergeCell ref="AB11:AC11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A1:B1"/>
    <mergeCell ref="D1:G1"/>
    <mergeCell ref="H1:T1"/>
    <mergeCell ref="G2:T2"/>
    <mergeCell ref="W3:X3"/>
    <mergeCell ref="W4:X4"/>
    <mergeCell ref="A5:D5"/>
    <mergeCell ref="F5:I5"/>
    <mergeCell ref="J5:N5"/>
    <mergeCell ref="O5:V5"/>
    <mergeCell ref="W5:X5"/>
    <mergeCell ref="C3:E4"/>
  </mergeCells>
  <phoneticPr fontId="26" type="noConversion"/>
  <pageMargins left="0.69930555555555596" right="0.69930555555555596" top="0.75" bottom="0.75" header="0.3" footer="0.3"/>
  <pageSetup paperSize="8" scale="64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K129"/>
  <sheetViews>
    <sheetView view="pageBreakPreview" topLeftCell="L1" zoomScale="115" zoomScaleNormal="100" zoomScaleSheetLayoutView="115" workbookViewId="0">
      <pane ySplit="8" topLeftCell="A64" activePane="bottomLeft" state="frozen"/>
      <selection pane="bottomLeft" activeCell="X65" sqref="X65"/>
    </sheetView>
  </sheetViews>
  <sheetFormatPr defaultColWidth="9" defaultRowHeight="16.5"/>
  <cols>
    <col min="1" max="1" width="4.5" style="95" customWidth="1"/>
    <col min="2" max="11" width="2.625" style="95" customWidth="1"/>
    <col min="12" max="12" width="16.5" style="166" customWidth="1"/>
    <col min="13" max="13" width="28.25" style="166" customWidth="1"/>
    <col min="14" max="14" width="13.75" style="167" customWidth="1"/>
    <col min="15" max="15" width="4.875" style="95" hidden="1" customWidth="1"/>
    <col min="16" max="16" width="5.25" style="95" customWidth="1"/>
    <col min="17" max="17" width="16.25" style="171" customWidth="1"/>
    <col min="18" max="18" width="6.125" style="169" customWidth="1"/>
    <col min="19" max="19" width="15.25" style="172" customWidth="1"/>
    <col min="20" max="20" width="5.75" style="170" customWidth="1"/>
    <col min="21" max="21" width="8.375" style="169" customWidth="1"/>
    <col min="22" max="22" width="7.625" style="169" customWidth="1"/>
    <col min="23" max="23" width="10.25" style="169" customWidth="1"/>
    <col min="24" max="24" width="15" style="169" customWidth="1"/>
    <col min="25" max="25" width="10.75" style="169" customWidth="1"/>
    <col min="26" max="26" width="14.125" style="166" customWidth="1"/>
    <col min="27" max="27" width="8.25" style="168" customWidth="1"/>
    <col min="28" max="28" width="5.125" style="95" customWidth="1"/>
    <col min="29" max="32" width="5.75" style="95" hidden="1" customWidth="1"/>
    <col min="33" max="34" width="7.25" style="95" hidden="1" customWidth="1"/>
    <col min="35" max="35" width="10" style="95" customWidth="1"/>
    <col min="36" max="36" width="10.375" style="172" customWidth="1"/>
    <col min="37" max="16384" width="9" style="95"/>
  </cols>
  <sheetData>
    <row r="1" spans="1:36" ht="33.75" customHeight="1">
      <c r="A1" s="229" t="s">
        <v>430</v>
      </c>
      <c r="B1" s="230"/>
      <c r="C1" s="230"/>
      <c r="D1" s="230"/>
      <c r="E1" s="231"/>
      <c r="F1" s="232" t="s">
        <v>44</v>
      </c>
      <c r="G1" s="233"/>
      <c r="H1" s="233"/>
      <c r="I1" s="233"/>
      <c r="J1" s="233"/>
      <c r="K1" s="234"/>
      <c r="L1" s="235" t="s">
        <v>45</v>
      </c>
      <c r="M1" s="235"/>
      <c r="N1" s="263" t="s">
        <v>429</v>
      </c>
      <c r="O1" s="264"/>
      <c r="P1" s="264"/>
      <c r="Q1" s="264"/>
      <c r="R1" s="264"/>
      <c r="S1" s="265"/>
      <c r="T1" s="264"/>
      <c r="U1" s="264"/>
      <c r="V1" s="264"/>
      <c r="W1" s="264"/>
      <c r="X1" s="264"/>
      <c r="Y1" s="264"/>
      <c r="Z1" s="265"/>
      <c r="AA1" s="265"/>
      <c r="AB1" s="264"/>
      <c r="AC1" s="264"/>
      <c r="AD1" s="264"/>
      <c r="AE1" s="264"/>
      <c r="AF1" s="264"/>
      <c r="AG1" s="264"/>
      <c r="AH1" s="266"/>
      <c r="AI1" s="93"/>
      <c r="AJ1" s="94" t="str">
        <f>L9</f>
        <v>X168100000003
SBS0010126</v>
      </c>
    </row>
    <row r="2" spans="1:36" s="96" customFormat="1" ht="33.75" hidden="1" customHeight="1">
      <c r="A2" s="236" t="s">
        <v>47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7"/>
      <c r="M2" s="237"/>
      <c r="N2" s="267"/>
      <c r="O2" s="268"/>
      <c r="P2" s="268"/>
      <c r="Q2" s="268"/>
      <c r="R2" s="268"/>
      <c r="S2" s="269"/>
      <c r="T2" s="268"/>
      <c r="U2" s="268"/>
      <c r="V2" s="268"/>
      <c r="W2" s="268"/>
      <c r="X2" s="268"/>
      <c r="Y2" s="268"/>
      <c r="Z2" s="269"/>
      <c r="AA2" s="269"/>
      <c r="AB2" s="268"/>
      <c r="AC2" s="268"/>
      <c r="AD2" s="268"/>
      <c r="AE2" s="268"/>
      <c r="AF2" s="268"/>
      <c r="AG2" s="268"/>
      <c r="AH2" s="270"/>
      <c r="AI2" s="93" t="s">
        <v>48</v>
      </c>
      <c r="AJ2" s="92" t="s">
        <v>9</v>
      </c>
    </row>
    <row r="3" spans="1:36" s="97" customFormat="1" ht="33.75" hidden="1" customHeight="1">
      <c r="A3" s="238" t="s">
        <v>431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5" t="s">
        <v>49</v>
      </c>
      <c r="M3" s="235"/>
      <c r="N3" s="267"/>
      <c r="O3" s="268"/>
      <c r="P3" s="268"/>
      <c r="Q3" s="268"/>
      <c r="R3" s="268"/>
      <c r="S3" s="269"/>
      <c r="T3" s="268"/>
      <c r="U3" s="268"/>
      <c r="V3" s="268"/>
      <c r="W3" s="268"/>
      <c r="X3" s="268"/>
      <c r="Y3" s="268"/>
      <c r="Z3" s="269"/>
      <c r="AA3" s="269"/>
      <c r="AB3" s="268"/>
      <c r="AC3" s="268"/>
      <c r="AD3" s="268"/>
      <c r="AE3" s="268"/>
      <c r="AF3" s="268"/>
      <c r="AG3" s="268"/>
      <c r="AH3" s="270"/>
      <c r="AI3" s="93" t="s">
        <v>50</v>
      </c>
      <c r="AJ3" s="92" t="s">
        <v>7</v>
      </c>
    </row>
    <row r="4" spans="1:36" s="96" customFormat="1" ht="33.75" hidden="1" customHeight="1">
      <c r="A4" s="239" t="s">
        <v>51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5"/>
      <c r="M4" s="235"/>
      <c r="N4" s="267"/>
      <c r="O4" s="268"/>
      <c r="P4" s="268"/>
      <c r="Q4" s="268"/>
      <c r="R4" s="268"/>
      <c r="S4" s="269"/>
      <c r="T4" s="268"/>
      <c r="U4" s="268"/>
      <c r="V4" s="268"/>
      <c r="W4" s="268"/>
      <c r="X4" s="268"/>
      <c r="Y4" s="268"/>
      <c r="Z4" s="269"/>
      <c r="AA4" s="269"/>
      <c r="AB4" s="268"/>
      <c r="AC4" s="268"/>
      <c r="AD4" s="268"/>
      <c r="AE4" s="268"/>
      <c r="AF4" s="268"/>
      <c r="AG4" s="268"/>
      <c r="AH4" s="270"/>
      <c r="AI4" s="93" t="s">
        <v>29</v>
      </c>
      <c r="AJ4" s="92" t="s">
        <v>7</v>
      </c>
    </row>
    <row r="5" spans="1:36" s="96" customFormat="1" ht="33.75" hidden="1" customHeight="1">
      <c r="A5" s="275" t="s">
        <v>381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7"/>
      <c r="M5" s="278"/>
      <c r="N5" s="267"/>
      <c r="O5" s="268"/>
      <c r="P5" s="268"/>
      <c r="Q5" s="268"/>
      <c r="R5" s="268"/>
      <c r="S5" s="269"/>
      <c r="T5" s="268"/>
      <c r="U5" s="268"/>
      <c r="V5" s="268"/>
      <c r="W5" s="268"/>
      <c r="X5" s="268"/>
      <c r="Y5" s="268"/>
      <c r="Z5" s="269"/>
      <c r="AA5" s="269"/>
      <c r="AB5" s="268"/>
      <c r="AC5" s="268"/>
      <c r="AD5" s="268"/>
      <c r="AE5" s="268"/>
      <c r="AF5" s="268"/>
      <c r="AG5" s="268"/>
      <c r="AH5" s="270"/>
      <c r="AI5" s="98" t="s">
        <v>53</v>
      </c>
      <c r="AJ5" s="99" t="e">
        <f>AA9</f>
        <v>#REF!</v>
      </c>
    </row>
    <row r="6" spans="1:36" s="102" customFormat="1" ht="33.75" hidden="1" customHeight="1">
      <c r="A6" s="279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1"/>
      <c r="M6" s="282"/>
      <c r="N6" s="271"/>
      <c r="O6" s="272"/>
      <c r="P6" s="272"/>
      <c r="Q6" s="272"/>
      <c r="R6" s="272"/>
      <c r="S6" s="273"/>
      <c r="T6" s="272"/>
      <c r="U6" s="272"/>
      <c r="V6" s="272"/>
      <c r="W6" s="272"/>
      <c r="X6" s="272"/>
      <c r="Y6" s="272"/>
      <c r="Z6" s="273"/>
      <c r="AA6" s="273"/>
      <c r="AB6" s="272"/>
      <c r="AC6" s="272"/>
      <c r="AD6" s="272"/>
      <c r="AE6" s="272"/>
      <c r="AF6" s="272"/>
      <c r="AG6" s="272"/>
      <c r="AH6" s="274"/>
      <c r="AI6" s="100" t="s">
        <v>54</v>
      </c>
      <c r="AJ6" s="101"/>
    </row>
    <row r="7" spans="1:36" s="104" customFormat="1" ht="30" customHeight="1">
      <c r="A7" s="243" t="s">
        <v>1</v>
      </c>
      <c r="B7" s="240" t="s">
        <v>55</v>
      </c>
      <c r="C7" s="241"/>
      <c r="D7" s="241"/>
      <c r="E7" s="241"/>
      <c r="F7" s="241"/>
      <c r="G7" s="241"/>
      <c r="H7" s="241"/>
      <c r="I7" s="241"/>
      <c r="J7" s="241"/>
      <c r="K7" s="242"/>
      <c r="L7" s="245" t="s">
        <v>2</v>
      </c>
      <c r="M7" s="247" t="s">
        <v>48</v>
      </c>
      <c r="N7" s="247" t="s">
        <v>56</v>
      </c>
      <c r="O7" s="255" t="s">
        <v>57</v>
      </c>
      <c r="P7" s="255" t="s">
        <v>58</v>
      </c>
      <c r="Q7" s="255" t="s">
        <v>23</v>
      </c>
      <c r="R7" s="251" t="s">
        <v>59</v>
      </c>
      <c r="S7" s="247" t="s">
        <v>60</v>
      </c>
      <c r="T7" s="249" t="s">
        <v>432</v>
      </c>
      <c r="U7" s="251" t="s">
        <v>61</v>
      </c>
      <c r="V7" s="253" t="s">
        <v>433</v>
      </c>
      <c r="W7" s="253" t="s">
        <v>434</v>
      </c>
      <c r="X7" s="286" t="s">
        <v>62</v>
      </c>
      <c r="Y7" s="286" t="s">
        <v>63</v>
      </c>
      <c r="Z7" s="247" t="s">
        <v>64</v>
      </c>
      <c r="AA7" s="288" t="s">
        <v>65</v>
      </c>
      <c r="AB7" s="255" t="s">
        <v>66</v>
      </c>
      <c r="AC7" s="283" t="s">
        <v>67</v>
      </c>
      <c r="AD7" s="283" t="s">
        <v>68</v>
      </c>
      <c r="AE7" s="283" t="s">
        <v>69</v>
      </c>
      <c r="AF7" s="283" t="s">
        <v>435</v>
      </c>
      <c r="AG7" s="257" t="s">
        <v>70</v>
      </c>
      <c r="AH7" s="257" t="s">
        <v>54</v>
      </c>
      <c r="AI7" s="259" t="s">
        <v>436</v>
      </c>
      <c r="AJ7" s="261" t="s">
        <v>71</v>
      </c>
    </row>
    <row r="8" spans="1:36" s="104" customFormat="1" ht="30" customHeight="1">
      <c r="A8" s="244"/>
      <c r="B8" s="70">
        <v>0</v>
      </c>
      <c r="C8" s="70">
        <v>1</v>
      </c>
      <c r="D8" s="70">
        <v>2</v>
      </c>
      <c r="E8" s="70">
        <v>3</v>
      </c>
      <c r="F8" s="70">
        <v>4</v>
      </c>
      <c r="G8" s="70">
        <v>5</v>
      </c>
      <c r="H8" s="70">
        <v>6</v>
      </c>
      <c r="I8" s="70">
        <v>7</v>
      </c>
      <c r="J8" s="70">
        <v>8</v>
      </c>
      <c r="K8" s="106">
        <v>9</v>
      </c>
      <c r="L8" s="246"/>
      <c r="M8" s="248"/>
      <c r="N8" s="248"/>
      <c r="O8" s="256"/>
      <c r="P8" s="256"/>
      <c r="Q8" s="256"/>
      <c r="R8" s="252"/>
      <c r="S8" s="248"/>
      <c r="T8" s="250"/>
      <c r="U8" s="252"/>
      <c r="V8" s="254"/>
      <c r="W8" s="254"/>
      <c r="X8" s="287"/>
      <c r="Y8" s="287"/>
      <c r="Z8" s="248"/>
      <c r="AA8" s="289"/>
      <c r="AB8" s="256"/>
      <c r="AC8" s="284"/>
      <c r="AD8" s="284"/>
      <c r="AE8" s="284"/>
      <c r="AF8" s="284"/>
      <c r="AG8" s="285"/>
      <c r="AH8" s="258"/>
      <c r="AI8" s="260"/>
      <c r="AJ8" s="262"/>
    </row>
    <row r="9" spans="1:36" s="118" customFormat="1" ht="39.950000000000003" customHeight="1">
      <c r="A9" s="69">
        <v>1</v>
      </c>
      <c r="B9" s="70">
        <v>0</v>
      </c>
      <c r="C9" s="70"/>
      <c r="D9" s="70"/>
      <c r="E9" s="70"/>
      <c r="F9" s="70"/>
      <c r="G9" s="70"/>
      <c r="H9" s="70"/>
      <c r="I9" s="70"/>
      <c r="J9" s="70"/>
      <c r="K9" s="106"/>
      <c r="L9" s="75" t="s">
        <v>442</v>
      </c>
      <c r="M9" s="108" t="s">
        <v>446</v>
      </c>
      <c r="N9" s="109" t="s">
        <v>31</v>
      </c>
      <c r="O9" s="106" t="s">
        <v>42</v>
      </c>
      <c r="P9" s="70" t="s">
        <v>73</v>
      </c>
      <c r="Q9" s="110"/>
      <c r="R9" s="111" t="s">
        <v>42</v>
      </c>
      <c r="S9" s="75" t="s">
        <v>382</v>
      </c>
      <c r="T9" s="111" t="s">
        <v>42</v>
      </c>
      <c r="U9" s="83" t="s">
        <v>74</v>
      </c>
      <c r="V9" s="84" t="s">
        <v>75</v>
      </c>
      <c r="W9" s="112" t="s">
        <v>76</v>
      </c>
      <c r="X9" s="113" t="s">
        <v>77</v>
      </c>
      <c r="Y9" s="113" t="s">
        <v>78</v>
      </c>
      <c r="Z9" s="108" t="s">
        <v>78</v>
      </c>
      <c r="AA9" s="114" t="e">
        <f>AA10+AA79+AA103+AA104+AA105+AA106*AJ106+AA107*AJ107+AA108*AJ108+AA109</f>
        <v>#REF!</v>
      </c>
      <c r="AB9" s="88" t="s">
        <v>78</v>
      </c>
      <c r="AC9" s="115"/>
      <c r="AD9" s="115"/>
      <c r="AE9" s="115"/>
      <c r="AF9" s="115"/>
      <c r="AG9" s="116"/>
      <c r="AH9" s="117"/>
      <c r="AI9" s="91"/>
      <c r="AJ9" s="92">
        <v>1</v>
      </c>
    </row>
    <row r="10" spans="1:36" s="118" customFormat="1" ht="39.950000000000003" customHeight="1">
      <c r="A10" s="69">
        <v>2</v>
      </c>
      <c r="B10" s="119"/>
      <c r="C10" s="85">
        <v>1</v>
      </c>
      <c r="D10" s="85"/>
      <c r="E10" s="85"/>
      <c r="F10" s="85"/>
      <c r="G10" s="85"/>
      <c r="H10" s="85"/>
      <c r="I10" s="85"/>
      <c r="J10" s="119"/>
      <c r="K10" s="119"/>
      <c r="L10" s="75" t="s">
        <v>383</v>
      </c>
      <c r="M10" s="76" t="s">
        <v>384</v>
      </c>
      <c r="N10" s="120" t="s">
        <v>88</v>
      </c>
      <c r="O10" s="106" t="s">
        <v>42</v>
      </c>
      <c r="P10" s="70" t="s">
        <v>73</v>
      </c>
      <c r="Q10" s="106"/>
      <c r="R10" s="111" t="s">
        <v>42</v>
      </c>
      <c r="S10" s="75" t="s">
        <v>82</v>
      </c>
      <c r="T10" s="82" t="s">
        <v>78</v>
      </c>
      <c r="U10" s="83" t="s">
        <v>74</v>
      </c>
      <c r="V10" s="84" t="s">
        <v>75</v>
      </c>
      <c r="W10" s="78" t="s">
        <v>76</v>
      </c>
      <c r="X10" s="85" t="s">
        <v>77</v>
      </c>
      <c r="Y10" s="82" t="s">
        <v>78</v>
      </c>
      <c r="Z10" s="121" t="s">
        <v>78</v>
      </c>
      <c r="AA10" s="87" t="e">
        <f>AA11+AA20</f>
        <v>#REF!</v>
      </c>
      <c r="AB10" s="88" t="s">
        <v>78</v>
      </c>
      <c r="AC10" s="122"/>
      <c r="AD10" s="122"/>
      <c r="AE10" s="122"/>
      <c r="AF10" s="122"/>
      <c r="AG10" s="90"/>
      <c r="AH10" s="90"/>
      <c r="AI10" s="91"/>
      <c r="AJ10" s="92">
        <v>1</v>
      </c>
    </row>
    <row r="11" spans="1:36" s="118" customFormat="1" ht="39.950000000000003" customHeight="1">
      <c r="A11" s="69">
        <v>3</v>
      </c>
      <c r="B11" s="119"/>
      <c r="C11" s="85"/>
      <c r="D11" s="85">
        <v>2</v>
      </c>
      <c r="E11" s="85"/>
      <c r="F11" s="85"/>
      <c r="G11" s="85"/>
      <c r="H11" s="85"/>
      <c r="I11" s="85"/>
      <c r="J11" s="119"/>
      <c r="K11" s="119"/>
      <c r="L11" s="75" t="s">
        <v>83</v>
      </c>
      <c r="M11" s="76" t="s">
        <v>385</v>
      </c>
      <c r="N11" s="120" t="str">
        <f>N10</f>
        <v>分总成</v>
      </c>
      <c r="O11" s="106" t="s">
        <v>42</v>
      </c>
      <c r="P11" s="70" t="s">
        <v>73</v>
      </c>
      <c r="Q11" s="106"/>
      <c r="R11" s="111" t="s">
        <v>42</v>
      </c>
      <c r="S11" s="75" t="s">
        <v>82</v>
      </c>
      <c r="T11" s="82" t="s">
        <v>78</v>
      </c>
      <c r="U11" s="83" t="s">
        <v>74</v>
      </c>
      <c r="V11" s="84" t="s">
        <v>75</v>
      </c>
      <c r="W11" s="78" t="s">
        <v>76</v>
      </c>
      <c r="X11" s="85" t="s">
        <v>77</v>
      </c>
      <c r="Y11" s="82" t="s">
        <v>78</v>
      </c>
      <c r="Z11" s="121" t="s">
        <v>78</v>
      </c>
      <c r="AA11" s="123" t="e">
        <f>AA12+AA18+AA19*AJ19</f>
        <v>#REF!</v>
      </c>
      <c r="AB11" s="88" t="s">
        <v>78</v>
      </c>
      <c r="AC11" s="122"/>
      <c r="AD11" s="122"/>
      <c r="AE11" s="122"/>
      <c r="AF11" s="122"/>
      <c r="AG11" s="90"/>
      <c r="AH11" s="90"/>
      <c r="AI11" s="91"/>
      <c r="AJ11" s="92">
        <v>1</v>
      </c>
    </row>
    <row r="12" spans="1:36" ht="39.950000000000003" customHeight="1">
      <c r="A12" s="69">
        <v>4</v>
      </c>
      <c r="B12" s="119"/>
      <c r="C12" s="85"/>
      <c r="D12" s="85"/>
      <c r="E12" s="85">
        <v>3</v>
      </c>
      <c r="F12" s="85"/>
      <c r="G12" s="85"/>
      <c r="H12" s="85"/>
      <c r="I12" s="85"/>
      <c r="J12" s="106"/>
      <c r="K12" s="106"/>
      <c r="L12" s="75" t="s">
        <v>451</v>
      </c>
      <c r="M12" s="76" t="s">
        <v>86</v>
      </c>
      <c r="N12" s="120" t="s">
        <v>87</v>
      </c>
      <c r="O12" s="106" t="s">
        <v>42</v>
      </c>
      <c r="P12" s="70" t="s">
        <v>73</v>
      </c>
      <c r="Q12" s="119"/>
      <c r="R12" s="111" t="s">
        <v>42</v>
      </c>
      <c r="S12" s="75" t="s">
        <v>82</v>
      </c>
      <c r="T12" s="82" t="s">
        <v>78</v>
      </c>
      <c r="U12" s="84" t="s">
        <v>75</v>
      </c>
      <c r="V12" s="83" t="s">
        <v>74</v>
      </c>
      <c r="W12" s="78" t="s">
        <v>88</v>
      </c>
      <c r="X12" s="85" t="s">
        <v>77</v>
      </c>
      <c r="Y12" s="82" t="s">
        <v>78</v>
      </c>
      <c r="Z12" s="121" t="s">
        <v>78</v>
      </c>
      <c r="AA12" s="87" t="e">
        <f>AA13+AA14+AA15+AA16+#REF!+#REF!+AA17</f>
        <v>#REF!</v>
      </c>
      <c r="AB12" s="88" t="s">
        <v>78</v>
      </c>
      <c r="AC12" s="90"/>
      <c r="AD12" s="90"/>
      <c r="AE12" s="90"/>
      <c r="AF12" s="90"/>
      <c r="AG12" s="90"/>
      <c r="AH12" s="90"/>
      <c r="AI12" s="91"/>
      <c r="AJ12" s="92">
        <v>1</v>
      </c>
    </row>
    <row r="13" spans="1:36" ht="39.950000000000003" customHeight="1">
      <c r="A13" s="69">
        <v>5</v>
      </c>
      <c r="B13" s="70"/>
      <c r="C13" s="71"/>
      <c r="D13" s="71"/>
      <c r="E13" s="71"/>
      <c r="F13" s="72">
        <v>4</v>
      </c>
      <c r="G13" s="72"/>
      <c r="H13" s="71"/>
      <c r="I13" s="71"/>
      <c r="J13" s="73"/>
      <c r="K13" s="124"/>
      <c r="L13" s="75" t="s">
        <v>453</v>
      </c>
      <c r="M13" s="76" t="s">
        <v>89</v>
      </c>
      <c r="N13" s="120" t="s">
        <v>87</v>
      </c>
      <c r="O13" s="125" t="s">
        <v>90</v>
      </c>
      <c r="P13" s="70" t="s">
        <v>73</v>
      </c>
      <c r="Q13" s="126"/>
      <c r="R13" s="111" t="s">
        <v>42</v>
      </c>
      <c r="S13" s="76" t="s">
        <v>82</v>
      </c>
      <c r="T13" s="82" t="s">
        <v>78</v>
      </c>
      <c r="U13" s="84" t="s">
        <v>75</v>
      </c>
      <c r="V13" s="83" t="s">
        <v>74</v>
      </c>
      <c r="W13" s="78" t="s">
        <v>88</v>
      </c>
      <c r="X13" s="85" t="s">
        <v>437</v>
      </c>
      <c r="Y13" s="85" t="s">
        <v>438</v>
      </c>
      <c r="Z13" s="86" t="s">
        <v>78</v>
      </c>
      <c r="AA13" s="87">
        <v>1.2386999999999999</v>
      </c>
      <c r="AB13" s="88" t="s">
        <v>78</v>
      </c>
      <c r="AC13" s="70"/>
      <c r="AD13" s="70"/>
      <c r="AE13" s="70"/>
      <c r="AF13" s="70"/>
      <c r="AG13" s="90"/>
      <c r="AH13" s="90"/>
      <c r="AI13" s="91"/>
      <c r="AJ13" s="92">
        <v>1</v>
      </c>
    </row>
    <row r="14" spans="1:36" s="118" customFormat="1" ht="39.950000000000003" customHeight="1">
      <c r="A14" s="69">
        <v>6</v>
      </c>
      <c r="B14" s="70"/>
      <c r="C14" s="71"/>
      <c r="D14" s="71"/>
      <c r="E14" s="71"/>
      <c r="F14" s="71">
        <v>4</v>
      </c>
      <c r="G14" s="71"/>
      <c r="H14" s="71"/>
      <c r="I14" s="71"/>
      <c r="J14" s="73"/>
      <c r="K14" s="124"/>
      <c r="L14" s="75" t="s">
        <v>485</v>
      </c>
      <c r="M14" s="76" t="s">
        <v>488</v>
      </c>
      <c r="N14" s="120" t="s">
        <v>87</v>
      </c>
      <c r="O14" s="125" t="s">
        <v>90</v>
      </c>
      <c r="P14" s="70" t="s">
        <v>73</v>
      </c>
      <c r="Q14" s="126"/>
      <c r="R14" s="111" t="s">
        <v>42</v>
      </c>
      <c r="S14" s="75" t="s">
        <v>82</v>
      </c>
      <c r="T14" s="82" t="s">
        <v>78</v>
      </c>
      <c r="U14" s="84" t="s">
        <v>75</v>
      </c>
      <c r="V14" s="83" t="s">
        <v>74</v>
      </c>
      <c r="W14" s="78" t="s">
        <v>91</v>
      </c>
      <c r="X14" s="85" t="s">
        <v>92</v>
      </c>
      <c r="Y14" s="82" t="s">
        <v>93</v>
      </c>
      <c r="Z14" s="86" t="s">
        <v>78</v>
      </c>
      <c r="AA14" s="87">
        <v>9.1000000000000004E-3</v>
      </c>
      <c r="AB14" s="88" t="s">
        <v>78</v>
      </c>
      <c r="AC14" s="70"/>
      <c r="AD14" s="70"/>
      <c r="AE14" s="70"/>
      <c r="AF14" s="70"/>
      <c r="AG14" s="90"/>
      <c r="AH14" s="90"/>
      <c r="AI14" s="91"/>
      <c r="AJ14" s="92">
        <v>1</v>
      </c>
    </row>
    <row r="15" spans="1:36" s="118" customFormat="1" ht="39.950000000000003" customHeight="1">
      <c r="A15" s="69">
        <v>7</v>
      </c>
      <c r="B15" s="70"/>
      <c r="C15" s="71"/>
      <c r="D15" s="71"/>
      <c r="E15" s="71"/>
      <c r="F15" s="71">
        <v>4</v>
      </c>
      <c r="G15" s="71"/>
      <c r="H15" s="71"/>
      <c r="I15" s="71"/>
      <c r="J15" s="73"/>
      <c r="K15" s="124"/>
      <c r="L15" s="75" t="s">
        <v>486</v>
      </c>
      <c r="M15" s="76" t="s">
        <v>489</v>
      </c>
      <c r="N15" s="120" t="s">
        <v>87</v>
      </c>
      <c r="O15" s="125" t="s">
        <v>90</v>
      </c>
      <c r="P15" s="70" t="s">
        <v>73</v>
      </c>
      <c r="Q15" s="126"/>
      <c r="R15" s="111" t="s">
        <v>42</v>
      </c>
      <c r="S15" s="75" t="s">
        <v>82</v>
      </c>
      <c r="T15" s="82" t="s">
        <v>78</v>
      </c>
      <c r="U15" s="84" t="s">
        <v>75</v>
      </c>
      <c r="V15" s="83" t="s">
        <v>74</v>
      </c>
      <c r="W15" s="78" t="s">
        <v>91</v>
      </c>
      <c r="X15" s="85" t="s">
        <v>92</v>
      </c>
      <c r="Y15" s="82" t="s">
        <v>93</v>
      </c>
      <c r="Z15" s="86" t="s">
        <v>78</v>
      </c>
      <c r="AA15" s="87">
        <v>8.6E-3</v>
      </c>
      <c r="AB15" s="88" t="s">
        <v>78</v>
      </c>
      <c r="AC15" s="70"/>
      <c r="AD15" s="70"/>
      <c r="AE15" s="70"/>
      <c r="AF15" s="70"/>
      <c r="AG15" s="90"/>
      <c r="AH15" s="90"/>
      <c r="AI15" s="91"/>
      <c r="AJ15" s="92">
        <v>1</v>
      </c>
    </row>
    <row r="16" spans="1:36" ht="39.950000000000003" customHeight="1">
      <c r="A16" s="69">
        <v>8</v>
      </c>
      <c r="B16" s="70"/>
      <c r="C16" s="71"/>
      <c r="D16" s="71"/>
      <c r="E16" s="71"/>
      <c r="F16" s="71">
        <v>4</v>
      </c>
      <c r="G16" s="71"/>
      <c r="H16" s="71"/>
      <c r="I16" s="71"/>
      <c r="J16" s="73"/>
      <c r="K16" s="124"/>
      <c r="L16" s="75" t="s">
        <v>487</v>
      </c>
      <c r="M16" s="76" t="s">
        <v>490</v>
      </c>
      <c r="N16" s="120" t="s">
        <v>87</v>
      </c>
      <c r="O16" s="125" t="s">
        <v>90</v>
      </c>
      <c r="P16" s="70" t="s">
        <v>73</v>
      </c>
      <c r="Q16" s="126"/>
      <c r="R16" s="111" t="s">
        <v>42</v>
      </c>
      <c r="S16" s="75" t="s">
        <v>82</v>
      </c>
      <c r="T16" s="82" t="s">
        <v>78</v>
      </c>
      <c r="U16" s="84" t="s">
        <v>75</v>
      </c>
      <c r="V16" s="83" t="s">
        <v>74</v>
      </c>
      <c r="W16" s="78" t="s">
        <v>91</v>
      </c>
      <c r="X16" s="85" t="s">
        <v>92</v>
      </c>
      <c r="Y16" s="82" t="s">
        <v>93</v>
      </c>
      <c r="Z16" s="86" t="s">
        <v>78</v>
      </c>
      <c r="AA16" s="87">
        <v>7.0000000000000001E-3</v>
      </c>
      <c r="AB16" s="88"/>
      <c r="AC16" s="89"/>
      <c r="AD16" s="89"/>
      <c r="AE16" s="89"/>
      <c r="AF16" s="89"/>
      <c r="AG16" s="90"/>
      <c r="AH16" s="90"/>
      <c r="AI16" s="91"/>
      <c r="AJ16" s="92">
        <v>1</v>
      </c>
    </row>
    <row r="17" spans="1:36" s="118" customFormat="1" ht="39.950000000000003" customHeight="1">
      <c r="A17" s="69">
        <v>11</v>
      </c>
      <c r="B17" s="70"/>
      <c r="C17" s="71"/>
      <c r="D17" s="71"/>
      <c r="E17" s="71"/>
      <c r="F17" s="71">
        <v>4</v>
      </c>
      <c r="G17" s="71"/>
      <c r="H17" s="71"/>
      <c r="I17" s="71"/>
      <c r="J17" s="73"/>
      <c r="K17" s="74"/>
      <c r="L17" s="75" t="s">
        <v>94</v>
      </c>
      <c r="M17" s="76" t="s">
        <v>95</v>
      </c>
      <c r="N17" s="120" t="s">
        <v>87</v>
      </c>
      <c r="O17" s="125" t="s">
        <v>90</v>
      </c>
      <c r="P17" s="70" t="s">
        <v>73</v>
      </c>
      <c r="Q17" s="126"/>
      <c r="R17" s="111" t="s">
        <v>42</v>
      </c>
      <c r="S17" s="76" t="s">
        <v>82</v>
      </c>
      <c r="T17" s="82" t="s">
        <v>78</v>
      </c>
      <c r="U17" s="84" t="s">
        <v>75</v>
      </c>
      <c r="V17" s="83" t="s">
        <v>74</v>
      </c>
      <c r="W17" s="78" t="s">
        <v>96</v>
      </c>
      <c r="X17" s="85" t="s">
        <v>78</v>
      </c>
      <c r="Y17" s="82" t="s">
        <v>97</v>
      </c>
      <c r="Z17" s="86" t="s">
        <v>78</v>
      </c>
      <c r="AA17" s="87">
        <v>0.05</v>
      </c>
      <c r="AB17" s="88"/>
      <c r="AC17" s="89"/>
      <c r="AD17" s="89"/>
      <c r="AE17" s="89"/>
      <c r="AF17" s="89"/>
      <c r="AG17" s="90"/>
      <c r="AH17" s="90"/>
      <c r="AI17" s="91"/>
      <c r="AJ17" s="92">
        <v>1</v>
      </c>
    </row>
    <row r="18" spans="1:36" ht="39.950000000000003" customHeight="1">
      <c r="A18" s="69">
        <v>12</v>
      </c>
      <c r="B18" s="70"/>
      <c r="C18" s="71"/>
      <c r="D18" s="71"/>
      <c r="E18" s="72">
        <v>3</v>
      </c>
      <c r="F18" s="72"/>
      <c r="G18" s="71"/>
      <c r="H18" s="71"/>
      <c r="I18" s="71"/>
      <c r="J18" s="73"/>
      <c r="K18" s="74"/>
      <c r="L18" s="75" t="s">
        <v>98</v>
      </c>
      <c r="M18" s="76" t="s">
        <v>386</v>
      </c>
      <c r="N18" s="127" t="s">
        <v>387</v>
      </c>
      <c r="O18" s="78" t="s">
        <v>101</v>
      </c>
      <c r="P18" s="70" t="s">
        <v>73</v>
      </c>
      <c r="Q18" s="126"/>
      <c r="R18" s="111" t="s">
        <v>42</v>
      </c>
      <c r="S18" s="81" t="s">
        <v>82</v>
      </c>
      <c r="T18" s="82" t="s">
        <v>78</v>
      </c>
      <c r="U18" s="83" t="s">
        <v>74</v>
      </c>
      <c r="V18" s="84" t="s">
        <v>75</v>
      </c>
      <c r="W18" s="78" t="s">
        <v>88</v>
      </c>
      <c r="X18" s="85" t="s">
        <v>77</v>
      </c>
      <c r="Y18" s="82" t="s">
        <v>78</v>
      </c>
      <c r="Z18" s="86" t="s">
        <v>78</v>
      </c>
      <c r="AA18" s="87">
        <v>0.2</v>
      </c>
      <c r="AB18" s="88" t="s">
        <v>78</v>
      </c>
      <c r="AC18" s="89"/>
      <c r="AD18" s="89"/>
      <c r="AE18" s="89"/>
      <c r="AF18" s="89"/>
      <c r="AG18" s="90"/>
      <c r="AH18" s="90"/>
      <c r="AI18" s="91"/>
      <c r="AJ18" s="92">
        <v>1</v>
      </c>
    </row>
    <row r="19" spans="1:36" ht="39.950000000000003" customHeight="1">
      <c r="A19" s="69">
        <v>13</v>
      </c>
      <c r="B19" s="70"/>
      <c r="C19" s="71"/>
      <c r="D19" s="71"/>
      <c r="E19" s="72">
        <v>3</v>
      </c>
      <c r="F19" s="72"/>
      <c r="G19" s="71"/>
      <c r="H19" s="71"/>
      <c r="I19" s="71"/>
      <c r="J19" s="73"/>
      <c r="K19" s="74"/>
      <c r="L19" s="75" t="s">
        <v>102</v>
      </c>
      <c r="M19" s="76" t="s">
        <v>103</v>
      </c>
      <c r="N19" s="77" t="s">
        <v>78</v>
      </c>
      <c r="O19" s="78" t="s">
        <v>101</v>
      </c>
      <c r="P19" s="70" t="s">
        <v>73</v>
      </c>
      <c r="Q19" s="79"/>
      <c r="R19" s="111" t="s">
        <v>42</v>
      </c>
      <c r="S19" s="81" t="s">
        <v>82</v>
      </c>
      <c r="T19" s="82" t="s">
        <v>78</v>
      </c>
      <c r="U19" s="84" t="s">
        <v>75</v>
      </c>
      <c r="V19" s="83" t="s">
        <v>74</v>
      </c>
      <c r="W19" s="70" t="s">
        <v>91</v>
      </c>
      <c r="X19" s="82" t="s">
        <v>78</v>
      </c>
      <c r="Y19" s="82" t="s">
        <v>78</v>
      </c>
      <c r="Z19" s="86" t="s">
        <v>78</v>
      </c>
      <c r="AA19" s="87">
        <v>1E-3</v>
      </c>
      <c r="AB19" s="88" t="s">
        <v>78</v>
      </c>
      <c r="AC19" s="89"/>
      <c r="AD19" s="89"/>
      <c r="AE19" s="89"/>
      <c r="AF19" s="89"/>
      <c r="AG19" s="90"/>
      <c r="AH19" s="90"/>
      <c r="AI19" s="91"/>
      <c r="AJ19" s="92">
        <v>26</v>
      </c>
    </row>
    <row r="20" spans="1:36" ht="39.950000000000003" customHeight="1">
      <c r="A20" s="69">
        <v>14</v>
      </c>
      <c r="B20" s="70"/>
      <c r="C20" s="71"/>
      <c r="D20" s="71">
        <v>2</v>
      </c>
      <c r="E20" s="72"/>
      <c r="F20" s="72"/>
      <c r="G20" s="71"/>
      <c r="H20" s="71"/>
      <c r="I20" s="71"/>
      <c r="J20" s="73"/>
      <c r="K20" s="74"/>
      <c r="L20" s="75" t="s">
        <v>388</v>
      </c>
      <c r="M20" s="76" t="s">
        <v>447</v>
      </c>
      <c r="N20" s="77" t="s">
        <v>268</v>
      </c>
      <c r="O20" s="78" t="s">
        <v>42</v>
      </c>
      <c r="P20" s="70" t="s">
        <v>73</v>
      </c>
      <c r="Q20" s="79"/>
      <c r="R20" s="111" t="s">
        <v>42</v>
      </c>
      <c r="S20" s="75" t="s">
        <v>388</v>
      </c>
      <c r="T20" s="73" t="s">
        <v>42</v>
      </c>
      <c r="U20" s="83" t="s">
        <v>74</v>
      </c>
      <c r="V20" s="84" t="s">
        <v>75</v>
      </c>
      <c r="W20" s="78" t="s">
        <v>88</v>
      </c>
      <c r="X20" s="85" t="s">
        <v>77</v>
      </c>
      <c r="Y20" s="70" t="s">
        <v>78</v>
      </c>
      <c r="Z20" s="86" t="s">
        <v>78</v>
      </c>
      <c r="AA20" s="123" t="e">
        <f>AA21+AA56+AA61+AA77*AJ77+#REF!*#REF!+AA78*AJ78</f>
        <v>#REF!</v>
      </c>
      <c r="AB20" s="88" t="s">
        <v>78</v>
      </c>
      <c r="AC20" s="89"/>
      <c r="AD20" s="89"/>
      <c r="AE20" s="89"/>
      <c r="AF20" s="89"/>
      <c r="AG20" s="90"/>
      <c r="AH20" s="90"/>
      <c r="AI20" s="91"/>
      <c r="AJ20" s="92">
        <v>1</v>
      </c>
    </row>
    <row r="21" spans="1:36" s="128" customFormat="1" ht="39.950000000000003" customHeight="1">
      <c r="A21" s="69">
        <v>15</v>
      </c>
      <c r="B21" s="70"/>
      <c r="C21" s="71"/>
      <c r="D21" s="71"/>
      <c r="E21" s="72">
        <v>3</v>
      </c>
      <c r="F21" s="72"/>
      <c r="G21" s="71"/>
      <c r="H21" s="71"/>
      <c r="I21" s="71"/>
      <c r="J21" s="73"/>
      <c r="K21" s="74"/>
      <c r="L21" s="75" t="s">
        <v>421</v>
      </c>
      <c r="M21" s="76" t="s">
        <v>389</v>
      </c>
      <c r="N21" s="77" t="s">
        <v>268</v>
      </c>
      <c r="O21" s="78" t="s">
        <v>90</v>
      </c>
      <c r="P21" s="70" t="s">
        <v>73</v>
      </c>
      <c r="Q21" s="79"/>
      <c r="R21" s="111" t="s">
        <v>90</v>
      </c>
      <c r="S21" s="75" t="s">
        <v>82</v>
      </c>
      <c r="T21" s="82" t="s">
        <v>78</v>
      </c>
      <c r="U21" s="83" t="s">
        <v>74</v>
      </c>
      <c r="V21" s="84" t="s">
        <v>75</v>
      </c>
      <c r="W21" s="78" t="s">
        <v>88</v>
      </c>
      <c r="X21" s="85" t="s">
        <v>77</v>
      </c>
      <c r="Y21" s="70" t="s">
        <v>78</v>
      </c>
      <c r="Z21" s="86" t="s">
        <v>78</v>
      </c>
      <c r="AA21" s="87">
        <f>AA22+AA30+AA41+AA42+AA48+AA49+AA50+AA51+AA52</f>
        <v>6.4749000000000008</v>
      </c>
      <c r="AB21" s="88"/>
      <c r="AC21" s="89"/>
      <c r="AD21" s="89"/>
      <c r="AE21" s="89"/>
      <c r="AF21" s="89"/>
      <c r="AG21" s="90"/>
      <c r="AH21" s="90"/>
      <c r="AI21" s="91"/>
      <c r="AJ21" s="92">
        <v>1</v>
      </c>
    </row>
    <row r="22" spans="1:36" ht="39.950000000000003" customHeight="1">
      <c r="A22" s="69">
        <v>16</v>
      </c>
      <c r="B22" s="70"/>
      <c r="C22" s="71"/>
      <c r="D22" s="71"/>
      <c r="E22" s="72"/>
      <c r="F22" s="72">
        <v>4</v>
      </c>
      <c r="G22" s="71"/>
      <c r="H22" s="71"/>
      <c r="I22" s="71"/>
      <c r="J22" s="73"/>
      <c r="K22" s="74"/>
      <c r="L22" s="75" t="s">
        <v>390</v>
      </c>
      <c r="M22" s="76" t="s">
        <v>391</v>
      </c>
      <c r="N22" s="77" t="s">
        <v>268</v>
      </c>
      <c r="O22" s="78" t="s">
        <v>101</v>
      </c>
      <c r="P22" s="70" t="s">
        <v>73</v>
      </c>
      <c r="Q22" s="79"/>
      <c r="R22" s="111" t="s">
        <v>90</v>
      </c>
      <c r="S22" s="75" t="s">
        <v>82</v>
      </c>
      <c r="T22" s="82" t="s">
        <v>78</v>
      </c>
      <c r="U22" s="83" t="s">
        <v>74</v>
      </c>
      <c r="V22" s="84" t="s">
        <v>75</v>
      </c>
      <c r="W22" s="78" t="s">
        <v>88</v>
      </c>
      <c r="X22" s="85" t="s">
        <v>77</v>
      </c>
      <c r="Y22" s="70"/>
      <c r="Z22" s="86" t="s">
        <v>78</v>
      </c>
      <c r="AA22" s="87">
        <f>AA23+AA25+AA29</f>
        <v>2.4170000000000003</v>
      </c>
      <c r="AB22" s="88"/>
      <c r="AC22" s="89"/>
      <c r="AD22" s="89"/>
      <c r="AE22" s="89"/>
      <c r="AF22" s="89"/>
      <c r="AG22" s="90"/>
      <c r="AH22" s="90"/>
      <c r="AI22" s="91"/>
      <c r="AJ22" s="92">
        <v>1</v>
      </c>
    </row>
    <row r="23" spans="1:36" ht="39.950000000000003" customHeight="1">
      <c r="A23" s="69">
        <v>17</v>
      </c>
      <c r="B23" s="70"/>
      <c r="C23" s="71"/>
      <c r="D23" s="71"/>
      <c r="E23" s="72"/>
      <c r="F23" s="72"/>
      <c r="G23" s="71">
        <v>5</v>
      </c>
      <c r="H23" s="71"/>
      <c r="I23" s="71"/>
      <c r="J23" s="73"/>
      <c r="K23" s="74"/>
      <c r="L23" s="75" t="s">
        <v>392</v>
      </c>
      <c r="M23" s="76" t="s">
        <v>393</v>
      </c>
      <c r="N23" s="77" t="s">
        <v>268</v>
      </c>
      <c r="O23" s="78" t="s">
        <v>101</v>
      </c>
      <c r="P23" s="70" t="s">
        <v>73</v>
      </c>
      <c r="Q23" s="79"/>
      <c r="R23" s="111" t="s">
        <v>90</v>
      </c>
      <c r="S23" s="75" t="s">
        <v>82</v>
      </c>
      <c r="T23" s="82" t="s">
        <v>78</v>
      </c>
      <c r="U23" s="83" t="s">
        <v>74</v>
      </c>
      <c r="V23" s="84" t="s">
        <v>75</v>
      </c>
      <c r="W23" s="78" t="s">
        <v>88</v>
      </c>
      <c r="X23" s="85" t="s">
        <v>77</v>
      </c>
      <c r="Y23" s="70" t="s">
        <v>78</v>
      </c>
      <c r="Z23" s="86" t="s">
        <v>78</v>
      </c>
      <c r="AA23" s="87">
        <f>AA24+AA25</f>
        <v>1.2575000000000001</v>
      </c>
      <c r="AB23" s="88"/>
      <c r="AC23" s="89"/>
      <c r="AD23" s="89"/>
      <c r="AE23" s="89"/>
      <c r="AF23" s="89"/>
      <c r="AG23" s="90"/>
      <c r="AH23" s="90"/>
      <c r="AI23" s="91"/>
      <c r="AJ23" s="92">
        <v>1</v>
      </c>
    </row>
    <row r="24" spans="1:36" ht="39.950000000000003" customHeight="1">
      <c r="A24" s="69">
        <v>18</v>
      </c>
      <c r="B24" s="70"/>
      <c r="C24" s="71"/>
      <c r="D24" s="71"/>
      <c r="E24" s="72"/>
      <c r="F24" s="72"/>
      <c r="G24" s="71"/>
      <c r="H24" s="71">
        <v>6</v>
      </c>
      <c r="I24" s="71"/>
      <c r="J24" s="73"/>
      <c r="K24" s="74"/>
      <c r="L24" s="75" t="s">
        <v>112</v>
      </c>
      <c r="M24" s="76" t="s">
        <v>113</v>
      </c>
      <c r="N24" s="77" t="s">
        <v>114</v>
      </c>
      <c r="O24" s="78" t="s">
        <v>101</v>
      </c>
      <c r="P24" s="70" t="s">
        <v>73</v>
      </c>
      <c r="Q24" s="79"/>
      <c r="R24" s="111" t="s">
        <v>90</v>
      </c>
      <c r="S24" s="75" t="s">
        <v>82</v>
      </c>
      <c r="T24" s="82" t="s">
        <v>78</v>
      </c>
      <c r="U24" s="83" t="s">
        <v>75</v>
      </c>
      <c r="V24" s="84" t="s">
        <v>74</v>
      </c>
      <c r="W24" s="70" t="s">
        <v>115</v>
      </c>
      <c r="X24" s="85" t="s">
        <v>116</v>
      </c>
      <c r="Y24" s="82" t="s">
        <v>117</v>
      </c>
      <c r="Z24" s="86" t="s">
        <v>118</v>
      </c>
      <c r="AA24" s="87">
        <v>0.2944</v>
      </c>
      <c r="AB24" s="88"/>
      <c r="AC24" s="89"/>
      <c r="AD24" s="89"/>
      <c r="AE24" s="89"/>
      <c r="AF24" s="89"/>
      <c r="AG24" s="90"/>
      <c r="AH24" s="90"/>
      <c r="AI24" s="91"/>
      <c r="AJ24" s="92">
        <v>1</v>
      </c>
    </row>
    <row r="25" spans="1:36" ht="39.950000000000003" customHeight="1">
      <c r="A25" s="69">
        <v>19</v>
      </c>
      <c r="B25" s="70"/>
      <c r="C25" s="71"/>
      <c r="D25" s="71"/>
      <c r="E25" s="72"/>
      <c r="F25" s="72"/>
      <c r="G25" s="71"/>
      <c r="H25" s="71">
        <v>6</v>
      </c>
      <c r="I25" s="71"/>
      <c r="J25" s="73"/>
      <c r="K25" s="74"/>
      <c r="L25" s="75" t="s">
        <v>394</v>
      </c>
      <c r="M25" s="76" t="s">
        <v>395</v>
      </c>
      <c r="N25" s="77" t="s">
        <v>268</v>
      </c>
      <c r="O25" s="78" t="s">
        <v>101</v>
      </c>
      <c r="P25" s="70" t="s">
        <v>73</v>
      </c>
      <c r="Q25" s="79"/>
      <c r="R25" s="80" t="s">
        <v>90</v>
      </c>
      <c r="S25" s="81" t="s">
        <v>82</v>
      </c>
      <c r="T25" s="82" t="s">
        <v>78</v>
      </c>
      <c r="U25" s="83" t="s">
        <v>74</v>
      </c>
      <c r="V25" s="84" t="s">
        <v>75</v>
      </c>
      <c r="W25" s="78" t="s">
        <v>88</v>
      </c>
      <c r="X25" s="85" t="s">
        <v>77</v>
      </c>
      <c r="Y25" s="70" t="s">
        <v>78</v>
      </c>
      <c r="Z25" s="86" t="s">
        <v>78</v>
      </c>
      <c r="AA25" s="87">
        <f>AA26+AA27+AA28</f>
        <v>0.96310000000000007</v>
      </c>
      <c r="AB25" s="88"/>
      <c r="AC25" s="89"/>
      <c r="AD25" s="89"/>
      <c r="AE25" s="89"/>
      <c r="AF25" s="89"/>
      <c r="AG25" s="90"/>
      <c r="AH25" s="90"/>
      <c r="AI25" s="91"/>
      <c r="AJ25" s="92">
        <v>1</v>
      </c>
    </row>
    <row r="26" spans="1:36" ht="39.950000000000003" customHeight="1">
      <c r="A26" s="69">
        <v>20</v>
      </c>
      <c r="B26" s="70"/>
      <c r="C26" s="71"/>
      <c r="D26" s="71"/>
      <c r="E26" s="72"/>
      <c r="F26" s="72"/>
      <c r="G26" s="71"/>
      <c r="H26" s="71"/>
      <c r="I26" s="71">
        <v>7</v>
      </c>
      <c r="J26" s="73"/>
      <c r="K26" s="74"/>
      <c r="L26" s="75" t="s">
        <v>128</v>
      </c>
      <c r="M26" s="76" t="s">
        <v>396</v>
      </c>
      <c r="N26" s="77" t="s">
        <v>114</v>
      </c>
      <c r="O26" s="78" t="s">
        <v>101</v>
      </c>
      <c r="P26" s="70" t="s">
        <v>73</v>
      </c>
      <c r="Q26" s="79"/>
      <c r="R26" s="111" t="s">
        <v>90</v>
      </c>
      <c r="S26" s="81" t="s">
        <v>82</v>
      </c>
      <c r="T26" s="82" t="s">
        <v>78</v>
      </c>
      <c r="U26" s="83" t="s">
        <v>75</v>
      </c>
      <c r="V26" s="84" t="s">
        <v>74</v>
      </c>
      <c r="W26" s="70" t="s">
        <v>115</v>
      </c>
      <c r="X26" s="85" t="s">
        <v>130</v>
      </c>
      <c r="Y26" s="82" t="s">
        <v>117</v>
      </c>
      <c r="Z26" s="86" t="s">
        <v>131</v>
      </c>
      <c r="AA26" s="87">
        <v>0.84650000000000003</v>
      </c>
      <c r="AB26" s="88"/>
      <c r="AC26" s="89"/>
      <c r="AD26" s="89"/>
      <c r="AE26" s="89"/>
      <c r="AF26" s="89"/>
      <c r="AG26" s="90"/>
      <c r="AH26" s="90"/>
      <c r="AI26" s="91"/>
      <c r="AJ26" s="92">
        <v>1</v>
      </c>
    </row>
    <row r="27" spans="1:36" ht="39.950000000000003" customHeight="1">
      <c r="A27" s="69">
        <v>21</v>
      </c>
      <c r="B27" s="70"/>
      <c r="C27" s="71"/>
      <c r="D27" s="71"/>
      <c r="E27" s="72"/>
      <c r="F27" s="72"/>
      <c r="G27" s="71"/>
      <c r="H27" s="71"/>
      <c r="I27" s="71">
        <v>7</v>
      </c>
      <c r="J27" s="73"/>
      <c r="K27" s="74"/>
      <c r="L27" s="76" t="s">
        <v>136</v>
      </c>
      <c r="M27" s="76" t="s">
        <v>137</v>
      </c>
      <c r="N27" s="77" t="s">
        <v>114</v>
      </c>
      <c r="O27" s="78" t="s">
        <v>101</v>
      </c>
      <c r="P27" s="70" t="s">
        <v>73</v>
      </c>
      <c r="Q27" s="79"/>
      <c r="R27" s="111" t="s">
        <v>42</v>
      </c>
      <c r="S27" s="81" t="s">
        <v>82</v>
      </c>
      <c r="T27" s="82" t="s">
        <v>78</v>
      </c>
      <c r="U27" s="83" t="s">
        <v>75</v>
      </c>
      <c r="V27" s="84" t="s">
        <v>74</v>
      </c>
      <c r="W27" s="70" t="s">
        <v>115</v>
      </c>
      <c r="X27" s="85" t="s">
        <v>116</v>
      </c>
      <c r="Y27" s="82" t="s">
        <v>117</v>
      </c>
      <c r="Z27" s="86" t="s">
        <v>138</v>
      </c>
      <c r="AA27" s="87">
        <v>7.6499999999999999E-2</v>
      </c>
      <c r="AB27" s="88"/>
      <c r="AC27" s="89"/>
      <c r="AD27" s="89"/>
      <c r="AE27" s="89"/>
      <c r="AF27" s="89"/>
      <c r="AG27" s="90"/>
      <c r="AH27" s="90"/>
      <c r="AI27" s="91"/>
      <c r="AJ27" s="92">
        <v>1</v>
      </c>
    </row>
    <row r="28" spans="1:36" ht="39.950000000000003" customHeight="1">
      <c r="A28" s="69">
        <v>22</v>
      </c>
      <c r="B28" s="70"/>
      <c r="C28" s="71"/>
      <c r="D28" s="71"/>
      <c r="E28" s="72"/>
      <c r="F28" s="72"/>
      <c r="G28" s="71"/>
      <c r="H28" s="71"/>
      <c r="I28" s="71">
        <v>7</v>
      </c>
      <c r="J28" s="73"/>
      <c r="K28" s="74"/>
      <c r="L28" s="76" t="s">
        <v>139</v>
      </c>
      <c r="M28" s="76" t="s">
        <v>140</v>
      </c>
      <c r="N28" s="77" t="s">
        <v>114</v>
      </c>
      <c r="O28" s="78" t="s">
        <v>101</v>
      </c>
      <c r="P28" s="70" t="s">
        <v>73</v>
      </c>
      <c r="Q28" s="79"/>
      <c r="R28" s="111" t="s">
        <v>42</v>
      </c>
      <c r="S28" s="81" t="s">
        <v>82</v>
      </c>
      <c r="T28" s="82" t="s">
        <v>78</v>
      </c>
      <c r="U28" s="83" t="s">
        <v>75</v>
      </c>
      <c r="V28" s="84" t="s">
        <v>74</v>
      </c>
      <c r="W28" s="70" t="s">
        <v>115</v>
      </c>
      <c r="X28" s="85" t="s">
        <v>116</v>
      </c>
      <c r="Y28" s="82" t="s">
        <v>117</v>
      </c>
      <c r="Z28" s="86" t="s">
        <v>141</v>
      </c>
      <c r="AA28" s="87">
        <v>4.0099999999999997E-2</v>
      </c>
      <c r="AB28" s="88"/>
      <c r="AC28" s="89"/>
      <c r="AD28" s="89"/>
      <c r="AE28" s="89"/>
      <c r="AF28" s="89"/>
      <c r="AG28" s="90"/>
      <c r="AH28" s="90"/>
      <c r="AI28" s="91"/>
      <c r="AJ28" s="92">
        <v>1</v>
      </c>
    </row>
    <row r="29" spans="1:36" s="68" customFormat="1" ht="39.950000000000003" customHeight="1">
      <c r="A29" s="44">
        <v>23</v>
      </c>
      <c r="B29" s="45"/>
      <c r="C29" s="46"/>
      <c r="D29" s="46"/>
      <c r="E29" s="47"/>
      <c r="F29" s="47"/>
      <c r="G29" s="46">
        <v>5</v>
      </c>
      <c r="H29" s="46"/>
      <c r="I29" s="46"/>
      <c r="J29" s="48"/>
      <c r="K29" s="49"/>
      <c r="L29" s="50" t="s">
        <v>426</v>
      </c>
      <c r="M29" s="51" t="s">
        <v>425</v>
      </c>
      <c r="N29" s="52" t="s">
        <v>114</v>
      </c>
      <c r="O29" s="53" t="s">
        <v>101</v>
      </c>
      <c r="P29" s="45" t="s">
        <v>73</v>
      </c>
      <c r="Q29" s="54"/>
      <c r="R29" s="55" t="s">
        <v>90</v>
      </c>
      <c r="S29" s="56" t="s">
        <v>82</v>
      </c>
      <c r="T29" s="57" t="s">
        <v>78</v>
      </c>
      <c r="U29" s="58" t="s">
        <v>75</v>
      </c>
      <c r="V29" s="59" t="s">
        <v>74</v>
      </c>
      <c r="W29" s="53" t="s">
        <v>88</v>
      </c>
      <c r="X29" s="60" t="s">
        <v>77</v>
      </c>
      <c r="Y29" s="45" t="s">
        <v>78</v>
      </c>
      <c r="Z29" s="61" t="s">
        <v>78</v>
      </c>
      <c r="AA29" s="62">
        <v>0.19639999999999999</v>
      </c>
      <c r="AB29" s="63"/>
      <c r="AC29" s="64"/>
      <c r="AD29" s="64"/>
      <c r="AE29" s="64"/>
      <c r="AF29" s="64"/>
      <c r="AG29" s="65"/>
      <c r="AH29" s="65"/>
      <c r="AI29" s="66"/>
      <c r="AJ29" s="67">
        <v>1</v>
      </c>
    </row>
    <row r="30" spans="1:36" ht="39.950000000000003" customHeight="1">
      <c r="A30" s="69">
        <v>24</v>
      </c>
      <c r="B30" s="70"/>
      <c r="C30" s="71"/>
      <c r="D30" s="71"/>
      <c r="E30" s="72"/>
      <c r="F30" s="72">
        <v>4</v>
      </c>
      <c r="G30" s="71"/>
      <c r="H30" s="71"/>
      <c r="I30" s="71"/>
      <c r="J30" s="73"/>
      <c r="K30" s="74"/>
      <c r="L30" s="75" t="s">
        <v>143</v>
      </c>
      <c r="M30" s="76" t="s">
        <v>144</v>
      </c>
      <c r="N30" s="77" t="s">
        <v>87</v>
      </c>
      <c r="O30" s="78" t="s">
        <v>90</v>
      </c>
      <c r="P30" s="70" t="s">
        <v>73</v>
      </c>
      <c r="Q30" s="79"/>
      <c r="R30" s="111" t="s">
        <v>42</v>
      </c>
      <c r="S30" s="81" t="s">
        <v>82</v>
      </c>
      <c r="T30" s="73" t="s">
        <v>78</v>
      </c>
      <c r="U30" s="84" t="s">
        <v>75</v>
      </c>
      <c r="V30" s="83" t="s">
        <v>74</v>
      </c>
      <c r="W30" s="78" t="s">
        <v>88</v>
      </c>
      <c r="X30" s="85" t="s">
        <v>77</v>
      </c>
      <c r="Y30" s="70" t="s">
        <v>78</v>
      </c>
      <c r="Z30" s="86" t="s">
        <v>78</v>
      </c>
      <c r="AA30" s="87">
        <f>AA31+AA34+AA35+AA39+AA40</f>
        <v>2.3722000000000003</v>
      </c>
      <c r="AB30" s="88"/>
      <c r="AC30" s="89"/>
      <c r="AD30" s="89"/>
      <c r="AE30" s="89"/>
      <c r="AF30" s="89"/>
      <c r="AG30" s="90"/>
      <c r="AH30" s="90"/>
      <c r="AI30" s="91"/>
      <c r="AJ30" s="92">
        <v>1</v>
      </c>
    </row>
    <row r="31" spans="1:36" ht="39.950000000000003" customHeight="1">
      <c r="A31" s="69">
        <v>25</v>
      </c>
      <c r="B31" s="70"/>
      <c r="C31" s="71"/>
      <c r="D31" s="71"/>
      <c r="E31" s="72"/>
      <c r="F31" s="72"/>
      <c r="G31" s="71">
        <v>5</v>
      </c>
      <c r="H31" s="71"/>
      <c r="I31" s="71"/>
      <c r="J31" s="73"/>
      <c r="K31" s="74"/>
      <c r="L31" s="75" t="s">
        <v>145</v>
      </c>
      <c r="M31" s="76" t="s">
        <v>146</v>
      </c>
      <c r="N31" s="77" t="s">
        <v>87</v>
      </c>
      <c r="O31" s="78" t="s">
        <v>101</v>
      </c>
      <c r="P31" s="70" t="s">
        <v>73</v>
      </c>
      <c r="Q31" s="79"/>
      <c r="R31" s="111" t="s">
        <v>42</v>
      </c>
      <c r="S31" s="75" t="s">
        <v>82</v>
      </c>
      <c r="T31" s="82" t="s">
        <v>78</v>
      </c>
      <c r="U31" s="84" t="s">
        <v>75</v>
      </c>
      <c r="V31" s="83" t="s">
        <v>74</v>
      </c>
      <c r="W31" s="78" t="s">
        <v>88</v>
      </c>
      <c r="X31" s="85" t="s">
        <v>77</v>
      </c>
      <c r="Y31" s="70" t="s">
        <v>78</v>
      </c>
      <c r="Z31" s="86" t="s">
        <v>78</v>
      </c>
      <c r="AA31" s="87">
        <f>AA32+AA33</f>
        <v>1.6812</v>
      </c>
      <c r="AB31" s="88"/>
      <c r="AC31" s="89"/>
      <c r="AD31" s="89"/>
      <c r="AE31" s="89"/>
      <c r="AF31" s="89"/>
      <c r="AG31" s="90"/>
      <c r="AH31" s="90"/>
      <c r="AI31" s="91"/>
      <c r="AJ31" s="92">
        <v>1</v>
      </c>
    </row>
    <row r="32" spans="1:36" ht="39.950000000000003" customHeight="1">
      <c r="A32" s="69">
        <v>26</v>
      </c>
      <c r="B32" s="70"/>
      <c r="C32" s="71"/>
      <c r="D32" s="71"/>
      <c r="E32" s="72"/>
      <c r="F32" s="72"/>
      <c r="G32" s="71"/>
      <c r="H32" s="71">
        <v>6</v>
      </c>
      <c r="I32" s="71"/>
      <c r="J32" s="73"/>
      <c r="K32" s="74"/>
      <c r="L32" s="75" t="s">
        <v>147</v>
      </c>
      <c r="M32" s="76" t="s">
        <v>148</v>
      </c>
      <c r="N32" s="77" t="s">
        <v>87</v>
      </c>
      <c r="O32" s="78" t="s">
        <v>101</v>
      </c>
      <c r="P32" s="70" t="s">
        <v>73</v>
      </c>
      <c r="Q32" s="79"/>
      <c r="R32" s="111" t="s">
        <v>42</v>
      </c>
      <c r="S32" s="81" t="s">
        <v>82</v>
      </c>
      <c r="T32" s="73" t="s">
        <v>78</v>
      </c>
      <c r="U32" s="84" t="s">
        <v>75</v>
      </c>
      <c r="V32" s="83" t="s">
        <v>74</v>
      </c>
      <c r="W32" s="70" t="s">
        <v>149</v>
      </c>
      <c r="X32" s="85" t="s">
        <v>150</v>
      </c>
      <c r="Y32" s="82" t="s">
        <v>151</v>
      </c>
      <c r="Z32" s="86" t="s">
        <v>152</v>
      </c>
      <c r="AA32" s="87">
        <v>1.5622</v>
      </c>
      <c r="AB32" s="88"/>
      <c r="AC32" s="89"/>
      <c r="AD32" s="89"/>
      <c r="AE32" s="89"/>
      <c r="AF32" s="89"/>
      <c r="AG32" s="90"/>
      <c r="AH32" s="90"/>
      <c r="AI32" s="91"/>
      <c r="AJ32" s="92">
        <v>1</v>
      </c>
    </row>
    <row r="33" spans="1:37" ht="39.950000000000003" customHeight="1">
      <c r="A33" s="69">
        <v>27</v>
      </c>
      <c r="B33" s="70"/>
      <c r="C33" s="71"/>
      <c r="D33" s="71"/>
      <c r="E33" s="72"/>
      <c r="F33" s="72"/>
      <c r="G33" s="71"/>
      <c r="H33" s="71">
        <v>6</v>
      </c>
      <c r="I33" s="71"/>
      <c r="J33" s="73"/>
      <c r="K33" s="74"/>
      <c r="L33" s="75" t="s">
        <v>153</v>
      </c>
      <c r="M33" s="76" t="s">
        <v>154</v>
      </c>
      <c r="N33" s="77" t="s">
        <v>114</v>
      </c>
      <c r="O33" s="78" t="s">
        <v>101</v>
      </c>
      <c r="P33" s="70" t="s">
        <v>73</v>
      </c>
      <c r="Q33" s="79"/>
      <c r="R33" s="111" t="s">
        <v>42</v>
      </c>
      <c r="S33" s="81" t="s">
        <v>82</v>
      </c>
      <c r="T33" s="82" t="s">
        <v>78</v>
      </c>
      <c r="U33" s="83" t="s">
        <v>75</v>
      </c>
      <c r="V33" s="84" t="s">
        <v>74</v>
      </c>
      <c r="W33" s="70" t="s">
        <v>149</v>
      </c>
      <c r="X33" s="85" t="s">
        <v>155</v>
      </c>
      <c r="Y33" s="82" t="s">
        <v>151</v>
      </c>
      <c r="Z33" s="86" t="s">
        <v>156</v>
      </c>
      <c r="AA33" s="87">
        <v>0.11899999999999999</v>
      </c>
      <c r="AB33" s="88"/>
      <c r="AC33" s="89"/>
      <c r="AD33" s="89"/>
      <c r="AE33" s="89"/>
      <c r="AF33" s="89"/>
      <c r="AG33" s="90"/>
      <c r="AH33" s="90"/>
      <c r="AI33" s="91"/>
      <c r="AJ33" s="92">
        <v>1</v>
      </c>
    </row>
    <row r="34" spans="1:37" s="143" customFormat="1" ht="39.950000000000003" customHeight="1">
      <c r="A34" s="69">
        <v>28</v>
      </c>
      <c r="B34" s="70"/>
      <c r="C34" s="71"/>
      <c r="D34" s="71"/>
      <c r="E34" s="129"/>
      <c r="F34" s="72"/>
      <c r="G34" s="71">
        <v>5</v>
      </c>
      <c r="H34" s="71"/>
      <c r="I34" s="71"/>
      <c r="J34" s="73"/>
      <c r="K34" s="74"/>
      <c r="L34" s="130" t="s">
        <v>157</v>
      </c>
      <c r="M34" s="131" t="s">
        <v>158</v>
      </c>
      <c r="N34" s="132" t="s">
        <v>159</v>
      </c>
      <c r="O34" s="133" t="s">
        <v>101</v>
      </c>
      <c r="P34" s="134" t="s">
        <v>73</v>
      </c>
      <c r="Q34" s="135"/>
      <c r="R34" s="111" t="s">
        <v>42</v>
      </c>
      <c r="S34" s="81" t="s">
        <v>82</v>
      </c>
      <c r="T34" s="82" t="s">
        <v>78</v>
      </c>
      <c r="U34" s="136" t="s">
        <v>75</v>
      </c>
      <c r="V34" s="84" t="s">
        <v>74</v>
      </c>
      <c r="W34" s="134" t="s">
        <v>160</v>
      </c>
      <c r="X34" s="115" t="s">
        <v>161</v>
      </c>
      <c r="Y34" s="137" t="s">
        <v>93</v>
      </c>
      <c r="Z34" s="138" t="s">
        <v>162</v>
      </c>
      <c r="AA34" s="139">
        <v>1.8100000000000002E-2</v>
      </c>
      <c r="AB34" s="88"/>
      <c r="AC34" s="88"/>
      <c r="AD34" s="88"/>
      <c r="AE34" s="88"/>
      <c r="AF34" s="88"/>
      <c r="AG34" s="140"/>
      <c r="AH34" s="140"/>
      <c r="AI34" s="91"/>
      <c r="AJ34" s="141">
        <v>1</v>
      </c>
      <c r="AK34" s="142"/>
    </row>
    <row r="35" spans="1:37" ht="39.950000000000003" customHeight="1">
      <c r="A35" s="69">
        <v>29</v>
      </c>
      <c r="B35" s="70"/>
      <c r="C35" s="71"/>
      <c r="D35" s="71"/>
      <c r="E35" s="72"/>
      <c r="F35" s="72"/>
      <c r="G35" s="71">
        <v>5</v>
      </c>
      <c r="H35" s="71"/>
      <c r="I35" s="71"/>
      <c r="J35" s="73"/>
      <c r="K35" s="74"/>
      <c r="L35" s="75" t="s">
        <v>397</v>
      </c>
      <c r="M35" s="76" t="s">
        <v>398</v>
      </c>
      <c r="N35" s="120" t="s">
        <v>268</v>
      </c>
      <c r="O35" s="78" t="s">
        <v>90</v>
      </c>
      <c r="P35" s="70" t="s">
        <v>73</v>
      </c>
      <c r="Q35" s="79"/>
      <c r="R35" s="111" t="s">
        <v>42</v>
      </c>
      <c r="S35" s="81" t="s">
        <v>82</v>
      </c>
      <c r="T35" s="82" t="s">
        <v>78</v>
      </c>
      <c r="U35" s="84" t="s">
        <v>74</v>
      </c>
      <c r="V35" s="136" t="s">
        <v>75</v>
      </c>
      <c r="W35" s="78" t="s">
        <v>88</v>
      </c>
      <c r="X35" s="85" t="s">
        <v>77</v>
      </c>
      <c r="Y35" s="82" t="s">
        <v>78</v>
      </c>
      <c r="Z35" s="86" t="s">
        <v>78</v>
      </c>
      <c r="AA35" s="87">
        <f>AA36+AA37+AA38</f>
        <v>0.65909999999999991</v>
      </c>
      <c r="AB35" s="88"/>
      <c r="AC35" s="89"/>
      <c r="AD35" s="89"/>
      <c r="AE35" s="89"/>
      <c r="AF35" s="89"/>
      <c r="AG35" s="90"/>
      <c r="AH35" s="90"/>
      <c r="AI35" s="91"/>
      <c r="AJ35" s="92">
        <v>1</v>
      </c>
    </row>
    <row r="36" spans="1:37" ht="39.950000000000003" customHeight="1">
      <c r="A36" s="69">
        <v>30</v>
      </c>
      <c r="B36" s="70"/>
      <c r="C36" s="71"/>
      <c r="D36" s="71"/>
      <c r="E36" s="129"/>
      <c r="F36" s="72"/>
      <c r="G36" s="71"/>
      <c r="H36" s="71">
        <v>6</v>
      </c>
      <c r="I36" s="71"/>
      <c r="J36" s="73"/>
      <c r="K36" s="74"/>
      <c r="L36" s="81" t="s">
        <v>165</v>
      </c>
      <c r="M36" s="76" t="s">
        <v>166</v>
      </c>
      <c r="N36" s="77" t="s">
        <v>167</v>
      </c>
      <c r="O36" s="78" t="s">
        <v>101</v>
      </c>
      <c r="P36" s="70" t="s">
        <v>73</v>
      </c>
      <c r="Q36" s="79"/>
      <c r="R36" s="111" t="s">
        <v>42</v>
      </c>
      <c r="S36" s="81" t="s">
        <v>82</v>
      </c>
      <c r="T36" s="82" t="s">
        <v>78</v>
      </c>
      <c r="U36" s="136" t="s">
        <v>75</v>
      </c>
      <c r="V36" s="84" t="s">
        <v>74</v>
      </c>
      <c r="W36" s="70" t="s">
        <v>115</v>
      </c>
      <c r="X36" s="85" t="s">
        <v>168</v>
      </c>
      <c r="Y36" s="82" t="s">
        <v>78</v>
      </c>
      <c r="Z36" s="86" t="s">
        <v>169</v>
      </c>
      <c r="AA36" s="87">
        <v>2.0000000000000001E-4</v>
      </c>
      <c r="AB36" s="89" t="s">
        <v>78</v>
      </c>
      <c r="AC36" s="89"/>
      <c r="AD36" s="89"/>
      <c r="AE36" s="89"/>
      <c r="AF36" s="89"/>
      <c r="AG36" s="90"/>
      <c r="AH36" s="90"/>
      <c r="AI36" s="144"/>
      <c r="AJ36" s="76">
        <v>1</v>
      </c>
    </row>
    <row r="37" spans="1:37" s="118" customFormat="1" ht="39.950000000000003" customHeight="1">
      <c r="A37" s="69">
        <v>31</v>
      </c>
      <c r="B37" s="70"/>
      <c r="C37" s="71"/>
      <c r="D37" s="71"/>
      <c r="E37" s="72"/>
      <c r="F37" s="72"/>
      <c r="G37" s="71"/>
      <c r="H37" s="71">
        <v>6</v>
      </c>
      <c r="I37" s="71"/>
      <c r="J37" s="73"/>
      <c r="K37" s="74"/>
      <c r="L37" s="75" t="s">
        <v>399</v>
      </c>
      <c r="M37" s="76" t="s">
        <v>400</v>
      </c>
      <c r="N37" s="120" t="s">
        <v>268</v>
      </c>
      <c r="O37" s="78" t="s">
        <v>101</v>
      </c>
      <c r="P37" s="70" t="s">
        <v>73</v>
      </c>
      <c r="Q37" s="79"/>
      <c r="R37" s="111" t="s">
        <v>42</v>
      </c>
      <c r="S37" s="81" t="s">
        <v>82</v>
      </c>
      <c r="T37" s="82" t="s">
        <v>78</v>
      </c>
      <c r="U37" s="84" t="s">
        <v>74</v>
      </c>
      <c r="V37" s="136" t="s">
        <v>75</v>
      </c>
      <c r="W37" s="70" t="s">
        <v>115</v>
      </c>
      <c r="X37" s="85" t="s">
        <v>116</v>
      </c>
      <c r="Y37" s="82" t="s">
        <v>117</v>
      </c>
      <c r="Z37" s="86" t="s">
        <v>172</v>
      </c>
      <c r="AA37" s="87">
        <v>0.64849999999999997</v>
      </c>
      <c r="AB37" s="88"/>
      <c r="AC37" s="89"/>
      <c r="AD37" s="89"/>
      <c r="AE37" s="89"/>
      <c r="AF37" s="89"/>
      <c r="AG37" s="90"/>
      <c r="AH37" s="90"/>
      <c r="AI37" s="91"/>
      <c r="AJ37" s="92">
        <v>1</v>
      </c>
    </row>
    <row r="38" spans="1:37" ht="39.950000000000003" customHeight="1">
      <c r="A38" s="69">
        <v>32</v>
      </c>
      <c r="B38" s="70"/>
      <c r="C38" s="71"/>
      <c r="D38" s="71"/>
      <c r="E38" s="72"/>
      <c r="F38" s="72"/>
      <c r="G38" s="71"/>
      <c r="H38" s="71">
        <v>6</v>
      </c>
      <c r="I38" s="71"/>
      <c r="J38" s="73"/>
      <c r="K38" s="74"/>
      <c r="L38" s="75" t="s">
        <v>173</v>
      </c>
      <c r="M38" s="76" t="s">
        <v>174</v>
      </c>
      <c r="N38" s="77" t="s">
        <v>114</v>
      </c>
      <c r="O38" s="78" t="s">
        <v>101</v>
      </c>
      <c r="P38" s="70" t="s">
        <v>73</v>
      </c>
      <c r="Q38" s="79"/>
      <c r="R38" s="111" t="s">
        <v>42</v>
      </c>
      <c r="S38" s="81" t="s">
        <v>82</v>
      </c>
      <c r="T38" s="82" t="s">
        <v>78</v>
      </c>
      <c r="U38" s="83" t="s">
        <v>75</v>
      </c>
      <c r="V38" s="84" t="s">
        <v>74</v>
      </c>
      <c r="W38" s="70" t="s">
        <v>175</v>
      </c>
      <c r="X38" s="82" t="s">
        <v>78</v>
      </c>
      <c r="Y38" s="82" t="s">
        <v>78</v>
      </c>
      <c r="Z38" s="86" t="s">
        <v>78</v>
      </c>
      <c r="AA38" s="87">
        <v>1.04E-2</v>
      </c>
      <c r="AB38" s="88"/>
      <c r="AC38" s="89"/>
      <c r="AD38" s="89"/>
      <c r="AE38" s="89"/>
      <c r="AF38" s="89"/>
      <c r="AG38" s="90"/>
      <c r="AH38" s="90"/>
      <c r="AI38" s="91"/>
      <c r="AJ38" s="92">
        <v>1</v>
      </c>
    </row>
    <row r="39" spans="1:37" s="128" customFormat="1" ht="39.950000000000003" customHeight="1">
      <c r="A39" s="69">
        <v>33</v>
      </c>
      <c r="B39" s="70"/>
      <c r="C39" s="71"/>
      <c r="D39" s="71"/>
      <c r="E39" s="129"/>
      <c r="F39" s="72"/>
      <c r="G39" s="71">
        <v>5</v>
      </c>
      <c r="H39" s="71"/>
      <c r="I39" s="71"/>
      <c r="J39" s="73"/>
      <c r="K39" s="74"/>
      <c r="L39" s="81" t="s">
        <v>176</v>
      </c>
      <c r="M39" s="76" t="s">
        <v>177</v>
      </c>
      <c r="N39" s="132" t="s">
        <v>159</v>
      </c>
      <c r="O39" s="78" t="s">
        <v>101</v>
      </c>
      <c r="P39" s="70" t="s">
        <v>73</v>
      </c>
      <c r="Q39" s="79"/>
      <c r="R39" s="111" t="s">
        <v>42</v>
      </c>
      <c r="S39" s="81" t="s">
        <v>82</v>
      </c>
      <c r="T39" s="82" t="s">
        <v>78</v>
      </c>
      <c r="U39" s="136" t="s">
        <v>75</v>
      </c>
      <c r="V39" s="84" t="s">
        <v>74</v>
      </c>
      <c r="W39" s="70" t="s">
        <v>175</v>
      </c>
      <c r="X39" s="82" t="s">
        <v>178</v>
      </c>
      <c r="Y39" s="82" t="s">
        <v>78</v>
      </c>
      <c r="Z39" s="87" t="s">
        <v>179</v>
      </c>
      <c r="AA39" s="145">
        <v>6.1999999999999998E-3</v>
      </c>
      <c r="AB39" s="89" t="s">
        <v>78</v>
      </c>
      <c r="AC39" s="89"/>
      <c r="AD39" s="89"/>
      <c r="AE39" s="89"/>
      <c r="AF39" s="89"/>
      <c r="AG39" s="90"/>
      <c r="AH39" s="90"/>
      <c r="AI39" s="144"/>
      <c r="AJ39" s="76">
        <v>1</v>
      </c>
    </row>
    <row r="40" spans="1:37" s="128" customFormat="1" ht="39.950000000000003" customHeight="1">
      <c r="A40" s="69">
        <v>34</v>
      </c>
      <c r="B40" s="70"/>
      <c r="C40" s="71"/>
      <c r="D40" s="71"/>
      <c r="E40" s="129"/>
      <c r="F40" s="72"/>
      <c r="G40" s="71">
        <v>5</v>
      </c>
      <c r="H40" s="71"/>
      <c r="I40" s="71"/>
      <c r="J40" s="73"/>
      <c r="K40" s="74"/>
      <c r="L40" s="81" t="s">
        <v>180</v>
      </c>
      <c r="M40" s="76" t="s">
        <v>181</v>
      </c>
      <c r="N40" s="132" t="s">
        <v>159</v>
      </c>
      <c r="O40" s="78" t="s">
        <v>101</v>
      </c>
      <c r="P40" s="70" t="s">
        <v>73</v>
      </c>
      <c r="Q40" s="79"/>
      <c r="R40" s="111" t="s">
        <v>42</v>
      </c>
      <c r="S40" s="81" t="s">
        <v>82</v>
      </c>
      <c r="T40" s="82" t="s">
        <v>78</v>
      </c>
      <c r="U40" s="136" t="s">
        <v>75</v>
      </c>
      <c r="V40" s="84" t="s">
        <v>74</v>
      </c>
      <c r="W40" s="70" t="s">
        <v>175</v>
      </c>
      <c r="X40" s="82" t="s">
        <v>182</v>
      </c>
      <c r="Y40" s="82" t="s">
        <v>78</v>
      </c>
      <c r="Z40" s="87" t="s">
        <v>183</v>
      </c>
      <c r="AA40" s="145">
        <v>7.6E-3</v>
      </c>
      <c r="AB40" s="89" t="s">
        <v>78</v>
      </c>
      <c r="AC40" s="89"/>
      <c r="AD40" s="89"/>
      <c r="AE40" s="89"/>
      <c r="AF40" s="89"/>
      <c r="AG40" s="90"/>
      <c r="AH40" s="90"/>
      <c r="AI40" s="144"/>
      <c r="AJ40" s="76">
        <v>1</v>
      </c>
    </row>
    <row r="41" spans="1:37" ht="39.950000000000003" customHeight="1">
      <c r="A41" s="69">
        <v>35</v>
      </c>
      <c r="B41" s="70"/>
      <c r="C41" s="71"/>
      <c r="D41" s="71"/>
      <c r="E41" s="72"/>
      <c r="F41" s="72">
        <v>4</v>
      </c>
      <c r="G41" s="71"/>
      <c r="H41" s="71"/>
      <c r="I41" s="71"/>
      <c r="J41" s="73"/>
      <c r="K41" s="74"/>
      <c r="L41" s="75" t="s">
        <v>184</v>
      </c>
      <c r="M41" s="76" t="s">
        <v>185</v>
      </c>
      <c r="N41" s="120" t="s">
        <v>114</v>
      </c>
      <c r="O41" s="78" t="s">
        <v>101</v>
      </c>
      <c r="P41" s="70" t="s">
        <v>73</v>
      </c>
      <c r="Q41" s="79"/>
      <c r="R41" s="111" t="s">
        <v>42</v>
      </c>
      <c r="S41" s="75" t="s">
        <v>82</v>
      </c>
      <c r="T41" s="82" t="s">
        <v>78</v>
      </c>
      <c r="U41" s="83" t="s">
        <v>75</v>
      </c>
      <c r="V41" s="84" t="s">
        <v>74</v>
      </c>
      <c r="W41" s="70" t="s">
        <v>149</v>
      </c>
      <c r="X41" s="85" t="s">
        <v>186</v>
      </c>
      <c r="Y41" s="82" t="s">
        <v>187</v>
      </c>
      <c r="Z41" s="86" t="s">
        <v>188</v>
      </c>
      <c r="AA41" s="87">
        <v>0.3634</v>
      </c>
      <c r="AB41" s="88"/>
      <c r="AC41" s="89"/>
      <c r="AD41" s="89"/>
      <c r="AE41" s="89"/>
      <c r="AF41" s="89"/>
      <c r="AG41" s="90"/>
      <c r="AH41" s="90"/>
      <c r="AI41" s="91"/>
      <c r="AJ41" s="92">
        <v>1</v>
      </c>
    </row>
    <row r="42" spans="1:37" ht="39.950000000000003" customHeight="1">
      <c r="A42" s="69">
        <v>36</v>
      </c>
      <c r="B42" s="70"/>
      <c r="C42" s="71"/>
      <c r="D42" s="71"/>
      <c r="E42" s="72"/>
      <c r="F42" s="72">
        <v>4</v>
      </c>
      <c r="G42" s="71"/>
      <c r="H42" s="71"/>
      <c r="I42" s="71"/>
      <c r="J42" s="73"/>
      <c r="K42" s="74"/>
      <c r="L42" s="75" t="s">
        <v>189</v>
      </c>
      <c r="M42" s="76" t="s">
        <v>190</v>
      </c>
      <c r="N42" s="77" t="s">
        <v>87</v>
      </c>
      <c r="O42" s="78" t="s">
        <v>90</v>
      </c>
      <c r="P42" s="70" t="s">
        <v>73</v>
      </c>
      <c r="Q42" s="79"/>
      <c r="R42" s="111" t="s">
        <v>42</v>
      </c>
      <c r="S42" s="75" t="s">
        <v>82</v>
      </c>
      <c r="T42" s="82" t="s">
        <v>78</v>
      </c>
      <c r="U42" s="84" t="s">
        <v>75</v>
      </c>
      <c r="V42" s="83" t="s">
        <v>74</v>
      </c>
      <c r="W42" s="78" t="s">
        <v>88</v>
      </c>
      <c r="X42" s="85" t="s">
        <v>77</v>
      </c>
      <c r="Y42" s="82" t="s">
        <v>78</v>
      </c>
      <c r="Z42" s="86" t="s">
        <v>78</v>
      </c>
      <c r="AA42" s="87">
        <f>AA43+AA45*AJ44+AA45+AA46+AA47</f>
        <v>0.43790000000000001</v>
      </c>
      <c r="AB42" s="88"/>
      <c r="AC42" s="89"/>
      <c r="AD42" s="89"/>
      <c r="AE42" s="89"/>
      <c r="AF42" s="89"/>
      <c r="AG42" s="90"/>
      <c r="AH42" s="90"/>
      <c r="AI42" s="91"/>
      <c r="AJ42" s="92">
        <v>1</v>
      </c>
    </row>
    <row r="43" spans="1:37" ht="39.950000000000003" customHeight="1">
      <c r="A43" s="69">
        <v>37</v>
      </c>
      <c r="B43" s="70"/>
      <c r="C43" s="71"/>
      <c r="D43" s="71"/>
      <c r="E43" s="72"/>
      <c r="F43" s="72"/>
      <c r="G43" s="71">
        <v>5</v>
      </c>
      <c r="H43" s="71"/>
      <c r="I43" s="71"/>
      <c r="J43" s="73"/>
      <c r="K43" s="74"/>
      <c r="L43" s="75" t="s">
        <v>191</v>
      </c>
      <c r="M43" s="76" t="s">
        <v>192</v>
      </c>
      <c r="N43" s="77" t="s">
        <v>87</v>
      </c>
      <c r="O43" s="78" t="s">
        <v>101</v>
      </c>
      <c r="P43" s="70" t="s">
        <v>73</v>
      </c>
      <c r="Q43" s="79"/>
      <c r="R43" s="111" t="s">
        <v>42</v>
      </c>
      <c r="S43" s="75" t="s">
        <v>82</v>
      </c>
      <c r="T43" s="82" t="s">
        <v>78</v>
      </c>
      <c r="U43" s="84" t="s">
        <v>75</v>
      </c>
      <c r="V43" s="83" t="s">
        <v>74</v>
      </c>
      <c r="W43" s="70" t="s">
        <v>193</v>
      </c>
      <c r="X43" s="85" t="s">
        <v>194</v>
      </c>
      <c r="Y43" s="82" t="s">
        <v>195</v>
      </c>
      <c r="Z43" s="86" t="s">
        <v>196</v>
      </c>
      <c r="AA43" s="87">
        <v>5.8999999999999997E-2</v>
      </c>
      <c r="AB43" s="88"/>
      <c r="AC43" s="89"/>
      <c r="AD43" s="89"/>
      <c r="AE43" s="89"/>
      <c r="AF43" s="89"/>
      <c r="AG43" s="90"/>
      <c r="AH43" s="90"/>
      <c r="AI43" s="91"/>
      <c r="AJ43" s="92">
        <v>1</v>
      </c>
    </row>
    <row r="44" spans="1:37" s="146" customFormat="1" ht="39.950000000000003" customHeight="1">
      <c r="A44" s="69">
        <v>38</v>
      </c>
      <c r="B44" s="70"/>
      <c r="C44" s="71"/>
      <c r="D44" s="71"/>
      <c r="E44" s="72"/>
      <c r="F44" s="72"/>
      <c r="G44" s="71">
        <v>5</v>
      </c>
      <c r="H44" s="71"/>
      <c r="I44" s="71"/>
      <c r="J44" s="73"/>
      <c r="K44" s="74"/>
      <c r="L44" s="75" t="s">
        <v>197</v>
      </c>
      <c r="M44" s="76" t="s">
        <v>198</v>
      </c>
      <c r="N44" s="77" t="s">
        <v>87</v>
      </c>
      <c r="O44" s="78" t="s">
        <v>101</v>
      </c>
      <c r="P44" s="70" t="s">
        <v>73</v>
      </c>
      <c r="Q44" s="79"/>
      <c r="R44" s="111" t="s">
        <v>42</v>
      </c>
      <c r="S44" s="75" t="s">
        <v>82</v>
      </c>
      <c r="T44" s="82" t="s">
        <v>78</v>
      </c>
      <c r="U44" s="84" t="s">
        <v>75</v>
      </c>
      <c r="V44" s="83" t="s">
        <v>74</v>
      </c>
      <c r="W44" s="70" t="s">
        <v>193</v>
      </c>
      <c r="X44" s="85" t="s">
        <v>194</v>
      </c>
      <c r="Y44" s="82" t="s">
        <v>195</v>
      </c>
      <c r="Z44" s="86" t="s">
        <v>199</v>
      </c>
      <c r="AA44" s="87">
        <v>6.54E-2</v>
      </c>
      <c r="AB44" s="88"/>
      <c r="AC44" s="89"/>
      <c r="AD44" s="89"/>
      <c r="AE44" s="89"/>
      <c r="AF44" s="89"/>
      <c r="AG44" s="90"/>
      <c r="AH44" s="90"/>
      <c r="AI44" s="91"/>
      <c r="AJ44" s="92">
        <v>2</v>
      </c>
    </row>
    <row r="45" spans="1:37" s="146" customFormat="1" ht="39.950000000000003" customHeight="1">
      <c r="A45" s="69">
        <v>39</v>
      </c>
      <c r="B45" s="70"/>
      <c r="C45" s="71"/>
      <c r="D45" s="71"/>
      <c r="E45" s="72"/>
      <c r="F45" s="72"/>
      <c r="G45" s="71">
        <v>5</v>
      </c>
      <c r="H45" s="71"/>
      <c r="I45" s="71"/>
      <c r="J45" s="73"/>
      <c r="K45" s="74"/>
      <c r="L45" s="75" t="s">
        <v>200</v>
      </c>
      <c r="M45" s="76" t="s">
        <v>201</v>
      </c>
      <c r="N45" s="77" t="s">
        <v>87</v>
      </c>
      <c r="O45" s="78" t="s">
        <v>101</v>
      </c>
      <c r="P45" s="70" t="s">
        <v>73</v>
      </c>
      <c r="Q45" s="79"/>
      <c r="R45" s="111" t="s">
        <v>42</v>
      </c>
      <c r="S45" s="75" t="s">
        <v>82</v>
      </c>
      <c r="T45" s="82" t="s">
        <v>78</v>
      </c>
      <c r="U45" s="84" t="s">
        <v>75</v>
      </c>
      <c r="V45" s="83" t="s">
        <v>74</v>
      </c>
      <c r="W45" s="70" t="s">
        <v>193</v>
      </c>
      <c r="X45" s="85" t="s">
        <v>194</v>
      </c>
      <c r="Y45" s="82" t="s">
        <v>195</v>
      </c>
      <c r="Z45" s="86" t="s">
        <v>202</v>
      </c>
      <c r="AA45" s="87">
        <v>8.8700000000000001E-2</v>
      </c>
      <c r="AB45" s="88"/>
      <c r="AC45" s="89"/>
      <c r="AD45" s="89"/>
      <c r="AE45" s="89"/>
      <c r="AF45" s="89"/>
      <c r="AG45" s="90"/>
      <c r="AH45" s="90"/>
      <c r="AI45" s="91"/>
      <c r="AJ45" s="92">
        <v>1</v>
      </c>
    </row>
    <row r="46" spans="1:37" ht="39.950000000000003" customHeight="1">
      <c r="A46" s="69">
        <v>40</v>
      </c>
      <c r="B46" s="70"/>
      <c r="C46" s="71"/>
      <c r="D46" s="71"/>
      <c r="E46" s="72"/>
      <c r="F46" s="72"/>
      <c r="G46" s="71">
        <v>5</v>
      </c>
      <c r="H46" s="71"/>
      <c r="I46" s="71"/>
      <c r="J46" s="73"/>
      <c r="K46" s="74"/>
      <c r="L46" s="75" t="s">
        <v>203</v>
      </c>
      <c r="M46" s="76" t="s">
        <v>204</v>
      </c>
      <c r="N46" s="77" t="s">
        <v>114</v>
      </c>
      <c r="O46" s="78" t="s">
        <v>101</v>
      </c>
      <c r="P46" s="70" t="s">
        <v>73</v>
      </c>
      <c r="Q46" s="79"/>
      <c r="R46" s="111" t="s">
        <v>42</v>
      </c>
      <c r="S46" s="75" t="s">
        <v>82</v>
      </c>
      <c r="T46" s="82" t="s">
        <v>78</v>
      </c>
      <c r="U46" s="83" t="s">
        <v>75</v>
      </c>
      <c r="V46" s="84" t="s">
        <v>74</v>
      </c>
      <c r="W46" s="70" t="s">
        <v>193</v>
      </c>
      <c r="X46" s="85" t="s">
        <v>194</v>
      </c>
      <c r="Y46" s="82" t="s">
        <v>195</v>
      </c>
      <c r="Z46" s="86" t="s">
        <v>205</v>
      </c>
      <c r="AA46" s="87">
        <v>2.41E-2</v>
      </c>
      <c r="AB46" s="88"/>
      <c r="AC46" s="89"/>
      <c r="AD46" s="89"/>
      <c r="AE46" s="89"/>
      <c r="AF46" s="89"/>
      <c r="AG46" s="90"/>
      <c r="AH46" s="90"/>
      <c r="AI46" s="91"/>
      <c r="AJ46" s="92">
        <v>1</v>
      </c>
    </row>
    <row r="47" spans="1:37" ht="39.950000000000003" customHeight="1">
      <c r="A47" s="69">
        <v>41</v>
      </c>
      <c r="B47" s="70"/>
      <c r="C47" s="71"/>
      <c r="D47" s="71"/>
      <c r="E47" s="72"/>
      <c r="F47" s="72"/>
      <c r="G47" s="71">
        <v>5</v>
      </c>
      <c r="H47" s="71"/>
      <c r="I47" s="71"/>
      <c r="J47" s="73"/>
      <c r="K47" s="74"/>
      <c r="L47" s="75" t="s">
        <v>206</v>
      </c>
      <c r="M47" s="76" t="s">
        <v>207</v>
      </c>
      <c r="N47" s="77" t="s">
        <v>87</v>
      </c>
      <c r="O47" s="78" t="s">
        <v>101</v>
      </c>
      <c r="P47" s="70" t="s">
        <v>73</v>
      </c>
      <c r="Q47" s="79"/>
      <c r="R47" s="111" t="s">
        <v>42</v>
      </c>
      <c r="S47" s="75" t="s">
        <v>82</v>
      </c>
      <c r="T47" s="82" t="s">
        <v>78</v>
      </c>
      <c r="U47" s="84" t="s">
        <v>75</v>
      </c>
      <c r="V47" s="83" t="s">
        <v>74</v>
      </c>
      <c r="W47" s="70" t="s">
        <v>193</v>
      </c>
      <c r="X47" s="85" t="s">
        <v>194</v>
      </c>
      <c r="Y47" s="82" t="s">
        <v>195</v>
      </c>
      <c r="Z47" s="86" t="s">
        <v>202</v>
      </c>
      <c r="AA47" s="87">
        <v>8.8700000000000001E-2</v>
      </c>
      <c r="AB47" s="88"/>
      <c r="AC47" s="89"/>
      <c r="AD47" s="89"/>
      <c r="AE47" s="89"/>
      <c r="AF47" s="89"/>
      <c r="AG47" s="90"/>
      <c r="AH47" s="90"/>
      <c r="AI47" s="91"/>
      <c r="AJ47" s="92">
        <v>1</v>
      </c>
    </row>
    <row r="48" spans="1:37" ht="39.950000000000003" customHeight="1">
      <c r="A48" s="69">
        <v>42</v>
      </c>
      <c r="B48" s="147"/>
      <c r="C48" s="148"/>
      <c r="D48" s="148"/>
      <c r="E48" s="149"/>
      <c r="F48" s="72">
        <v>4</v>
      </c>
      <c r="G48" s="71"/>
      <c r="H48" s="148"/>
      <c r="I48" s="148"/>
      <c r="J48" s="150"/>
      <c r="K48" s="151"/>
      <c r="L48" s="75" t="s">
        <v>208</v>
      </c>
      <c r="M48" s="76" t="s">
        <v>209</v>
      </c>
      <c r="N48" s="77" t="s">
        <v>87</v>
      </c>
      <c r="O48" s="78" t="s">
        <v>101</v>
      </c>
      <c r="P48" s="70" t="s">
        <v>73</v>
      </c>
      <c r="Q48" s="152"/>
      <c r="R48" s="111" t="s">
        <v>42</v>
      </c>
      <c r="S48" s="75" t="s">
        <v>82</v>
      </c>
      <c r="T48" s="82" t="s">
        <v>78</v>
      </c>
      <c r="U48" s="84" t="s">
        <v>75</v>
      </c>
      <c r="V48" s="83" t="s">
        <v>74</v>
      </c>
      <c r="W48" s="70" t="s">
        <v>193</v>
      </c>
      <c r="X48" s="85" t="s">
        <v>210</v>
      </c>
      <c r="Y48" s="82" t="s">
        <v>195</v>
      </c>
      <c r="Z48" s="86" t="s">
        <v>211</v>
      </c>
      <c r="AA48" s="87">
        <v>0.19139999999999999</v>
      </c>
      <c r="AB48" s="88"/>
      <c r="AC48" s="89"/>
      <c r="AD48" s="89"/>
      <c r="AE48" s="89"/>
      <c r="AF48" s="89"/>
      <c r="AG48" s="90"/>
      <c r="AH48" s="90"/>
      <c r="AI48" s="91"/>
      <c r="AJ48" s="92">
        <v>1</v>
      </c>
    </row>
    <row r="49" spans="1:37" ht="39.950000000000003" customHeight="1">
      <c r="A49" s="69">
        <v>43</v>
      </c>
      <c r="B49" s="147"/>
      <c r="C49" s="148"/>
      <c r="D49" s="148"/>
      <c r="E49" s="149"/>
      <c r="F49" s="72">
        <v>4</v>
      </c>
      <c r="G49" s="148"/>
      <c r="H49" s="148"/>
      <c r="I49" s="148"/>
      <c r="J49" s="150"/>
      <c r="K49" s="151"/>
      <c r="L49" s="75" t="s">
        <v>212</v>
      </c>
      <c r="M49" s="76" t="s">
        <v>213</v>
      </c>
      <c r="N49" s="77" t="s">
        <v>87</v>
      </c>
      <c r="O49" s="78" t="s">
        <v>101</v>
      </c>
      <c r="P49" s="70" t="s">
        <v>73</v>
      </c>
      <c r="Q49" s="152"/>
      <c r="R49" s="111" t="s">
        <v>42</v>
      </c>
      <c r="S49" s="75" t="s">
        <v>82</v>
      </c>
      <c r="T49" s="82" t="s">
        <v>78</v>
      </c>
      <c r="U49" s="84" t="s">
        <v>75</v>
      </c>
      <c r="V49" s="83" t="s">
        <v>74</v>
      </c>
      <c r="W49" s="70" t="s">
        <v>193</v>
      </c>
      <c r="X49" s="85" t="s">
        <v>194</v>
      </c>
      <c r="Y49" s="82" t="s">
        <v>195</v>
      </c>
      <c r="Z49" s="86" t="s">
        <v>214</v>
      </c>
      <c r="AA49" s="87">
        <v>9.7500000000000003E-2</v>
      </c>
      <c r="AB49" s="88"/>
      <c r="AC49" s="89"/>
      <c r="AD49" s="89"/>
      <c r="AE49" s="89"/>
      <c r="AF49" s="89"/>
      <c r="AG49" s="90"/>
      <c r="AH49" s="90"/>
      <c r="AI49" s="91"/>
      <c r="AJ49" s="92">
        <v>1</v>
      </c>
    </row>
    <row r="50" spans="1:37" ht="39.950000000000003" customHeight="1">
      <c r="A50" s="69">
        <v>44</v>
      </c>
      <c r="B50" s="70"/>
      <c r="C50" s="71"/>
      <c r="D50" s="71"/>
      <c r="E50" s="72"/>
      <c r="F50" s="72">
        <v>4</v>
      </c>
      <c r="G50" s="71"/>
      <c r="H50" s="71"/>
      <c r="I50" s="71"/>
      <c r="J50" s="73"/>
      <c r="K50" s="74"/>
      <c r="L50" s="75" t="s">
        <v>215</v>
      </c>
      <c r="M50" s="76" t="s">
        <v>216</v>
      </c>
      <c r="N50" s="120" t="s">
        <v>114</v>
      </c>
      <c r="O50" s="78" t="s">
        <v>101</v>
      </c>
      <c r="P50" s="70" t="s">
        <v>73</v>
      </c>
      <c r="Q50" s="79"/>
      <c r="R50" s="111" t="s">
        <v>42</v>
      </c>
      <c r="S50" s="75" t="s">
        <v>82</v>
      </c>
      <c r="T50" s="82" t="s">
        <v>78</v>
      </c>
      <c r="U50" s="83" t="s">
        <v>75</v>
      </c>
      <c r="V50" s="84" t="s">
        <v>74</v>
      </c>
      <c r="W50" s="70" t="s">
        <v>193</v>
      </c>
      <c r="X50" s="85" t="s">
        <v>217</v>
      </c>
      <c r="Y50" s="82" t="s">
        <v>195</v>
      </c>
      <c r="Z50" s="86" t="s">
        <v>218</v>
      </c>
      <c r="AA50" s="87">
        <v>7.0999999999999994E-2</v>
      </c>
      <c r="AB50" s="88"/>
      <c r="AC50" s="89"/>
      <c r="AD50" s="89"/>
      <c r="AE50" s="89"/>
      <c r="AF50" s="89"/>
      <c r="AG50" s="90"/>
      <c r="AH50" s="90"/>
      <c r="AI50" s="91"/>
      <c r="AJ50" s="92">
        <v>1</v>
      </c>
    </row>
    <row r="51" spans="1:37" ht="39.950000000000003" customHeight="1">
      <c r="A51" s="69">
        <v>45</v>
      </c>
      <c r="B51" s="70"/>
      <c r="C51" s="71"/>
      <c r="D51" s="71"/>
      <c r="E51" s="72"/>
      <c r="F51" s="72">
        <v>4</v>
      </c>
      <c r="G51" s="71"/>
      <c r="H51" s="71"/>
      <c r="I51" s="71"/>
      <c r="J51" s="73"/>
      <c r="K51" s="74"/>
      <c r="L51" s="75" t="s">
        <v>219</v>
      </c>
      <c r="M51" s="76" t="s">
        <v>220</v>
      </c>
      <c r="N51" s="120" t="s">
        <v>114</v>
      </c>
      <c r="O51" s="78" t="s">
        <v>101</v>
      </c>
      <c r="P51" s="70" t="s">
        <v>73</v>
      </c>
      <c r="Q51" s="79"/>
      <c r="R51" s="111" t="s">
        <v>42</v>
      </c>
      <c r="S51" s="75" t="s">
        <v>82</v>
      </c>
      <c r="T51" s="82" t="s">
        <v>78</v>
      </c>
      <c r="U51" s="83" t="s">
        <v>75</v>
      </c>
      <c r="V51" s="84" t="s">
        <v>74</v>
      </c>
      <c r="W51" s="70" t="s">
        <v>193</v>
      </c>
      <c r="X51" s="85" t="s">
        <v>217</v>
      </c>
      <c r="Y51" s="82" t="s">
        <v>195</v>
      </c>
      <c r="Z51" s="86" t="s">
        <v>221</v>
      </c>
      <c r="AA51" s="87">
        <v>7.4700000000000003E-2</v>
      </c>
      <c r="AB51" s="88"/>
      <c r="AC51" s="89"/>
      <c r="AD51" s="89"/>
      <c r="AE51" s="89"/>
      <c r="AF51" s="89"/>
      <c r="AG51" s="90"/>
      <c r="AH51" s="90"/>
      <c r="AI51" s="91"/>
      <c r="AJ51" s="92">
        <v>1</v>
      </c>
    </row>
    <row r="52" spans="1:37" ht="39.950000000000003" customHeight="1">
      <c r="A52" s="69">
        <v>46</v>
      </c>
      <c r="B52" s="70"/>
      <c r="C52" s="71"/>
      <c r="D52" s="71"/>
      <c r="E52" s="72"/>
      <c r="F52" s="72">
        <v>4</v>
      </c>
      <c r="G52" s="71"/>
      <c r="H52" s="71"/>
      <c r="I52" s="71"/>
      <c r="J52" s="73"/>
      <c r="K52" s="74"/>
      <c r="L52" s="75" t="s">
        <v>222</v>
      </c>
      <c r="M52" s="76" t="s">
        <v>223</v>
      </c>
      <c r="N52" s="120" t="s">
        <v>114</v>
      </c>
      <c r="O52" s="78" t="s">
        <v>90</v>
      </c>
      <c r="P52" s="70" t="s">
        <v>73</v>
      </c>
      <c r="Q52" s="79"/>
      <c r="R52" s="111" t="s">
        <v>42</v>
      </c>
      <c r="S52" s="75" t="s">
        <v>82</v>
      </c>
      <c r="T52" s="82" t="s">
        <v>78</v>
      </c>
      <c r="U52" s="83" t="s">
        <v>75</v>
      </c>
      <c r="V52" s="84" t="s">
        <v>74</v>
      </c>
      <c r="W52" s="78" t="s">
        <v>88</v>
      </c>
      <c r="X52" s="85" t="s">
        <v>77</v>
      </c>
      <c r="Y52" s="82" t="s">
        <v>78</v>
      </c>
      <c r="Z52" s="86" t="s">
        <v>78</v>
      </c>
      <c r="AA52" s="87">
        <f>AA53+AA54*AJ54+AA55</f>
        <v>0.44979999999999998</v>
      </c>
      <c r="AB52" s="88"/>
      <c r="AC52" s="89"/>
      <c r="AD52" s="89"/>
      <c r="AE52" s="89"/>
      <c r="AF52" s="89"/>
      <c r="AG52" s="90"/>
      <c r="AH52" s="90"/>
      <c r="AI52" s="91"/>
      <c r="AJ52" s="92">
        <v>1</v>
      </c>
    </row>
    <row r="53" spans="1:37" ht="39.950000000000003" customHeight="1">
      <c r="A53" s="69">
        <v>47</v>
      </c>
      <c r="B53" s="70"/>
      <c r="C53" s="71"/>
      <c r="D53" s="71"/>
      <c r="E53" s="72"/>
      <c r="F53" s="72"/>
      <c r="G53" s="71">
        <v>5</v>
      </c>
      <c r="H53" s="71"/>
      <c r="I53" s="71"/>
      <c r="J53" s="73"/>
      <c r="K53" s="74"/>
      <c r="L53" s="75" t="s">
        <v>224</v>
      </c>
      <c r="M53" s="76" t="s">
        <v>225</v>
      </c>
      <c r="N53" s="120" t="s">
        <v>114</v>
      </c>
      <c r="O53" s="78" t="s">
        <v>101</v>
      </c>
      <c r="P53" s="70" t="s">
        <v>73</v>
      </c>
      <c r="Q53" s="79"/>
      <c r="R53" s="111" t="s">
        <v>42</v>
      </c>
      <c r="S53" s="75" t="s">
        <v>82</v>
      </c>
      <c r="T53" s="82" t="s">
        <v>78</v>
      </c>
      <c r="U53" s="83" t="s">
        <v>75</v>
      </c>
      <c r="V53" s="84" t="s">
        <v>74</v>
      </c>
      <c r="W53" s="70" t="s">
        <v>149</v>
      </c>
      <c r="X53" s="85" t="s">
        <v>226</v>
      </c>
      <c r="Y53" s="82" t="s">
        <v>227</v>
      </c>
      <c r="Z53" s="86" t="s">
        <v>228</v>
      </c>
      <c r="AA53" s="87">
        <v>0.3508</v>
      </c>
      <c r="AB53" s="88"/>
      <c r="AC53" s="89"/>
      <c r="AD53" s="89"/>
      <c r="AE53" s="89"/>
      <c r="AF53" s="89"/>
      <c r="AG53" s="90"/>
      <c r="AH53" s="90"/>
      <c r="AI53" s="91"/>
      <c r="AJ53" s="92">
        <v>1</v>
      </c>
    </row>
    <row r="54" spans="1:37" ht="39.950000000000003" customHeight="1">
      <c r="A54" s="69">
        <v>48</v>
      </c>
      <c r="B54" s="70"/>
      <c r="C54" s="71"/>
      <c r="D54" s="71"/>
      <c r="E54" s="72"/>
      <c r="F54" s="72"/>
      <c r="G54" s="71">
        <v>5</v>
      </c>
      <c r="H54" s="71"/>
      <c r="I54" s="71"/>
      <c r="J54" s="73"/>
      <c r="K54" s="74"/>
      <c r="L54" s="75" t="s">
        <v>229</v>
      </c>
      <c r="M54" s="76" t="s">
        <v>230</v>
      </c>
      <c r="N54" s="120" t="s">
        <v>114</v>
      </c>
      <c r="O54" s="78" t="s">
        <v>101</v>
      </c>
      <c r="P54" s="70" t="s">
        <v>73</v>
      </c>
      <c r="Q54" s="79"/>
      <c r="R54" s="111" t="s">
        <v>42</v>
      </c>
      <c r="S54" s="75" t="s">
        <v>82</v>
      </c>
      <c r="T54" s="82" t="s">
        <v>78</v>
      </c>
      <c r="U54" s="83" t="s">
        <v>75</v>
      </c>
      <c r="V54" s="84" t="s">
        <v>74</v>
      </c>
      <c r="W54" s="70" t="s">
        <v>115</v>
      </c>
      <c r="X54" s="85" t="s">
        <v>231</v>
      </c>
      <c r="Y54" s="82" t="s">
        <v>117</v>
      </c>
      <c r="Z54" s="86" t="s">
        <v>232</v>
      </c>
      <c r="AA54" s="87">
        <v>3.7400000000000003E-2</v>
      </c>
      <c r="AB54" s="88"/>
      <c r="AC54" s="89"/>
      <c r="AD54" s="89"/>
      <c r="AE54" s="89"/>
      <c r="AF54" s="89"/>
      <c r="AG54" s="90"/>
      <c r="AH54" s="90"/>
      <c r="AI54" s="91"/>
      <c r="AJ54" s="92">
        <v>2</v>
      </c>
    </row>
    <row r="55" spans="1:37" s="128" customFormat="1" ht="39.950000000000003" customHeight="1">
      <c r="A55" s="69">
        <v>49</v>
      </c>
      <c r="B55" s="70"/>
      <c r="C55" s="71"/>
      <c r="D55" s="71"/>
      <c r="E55" s="129"/>
      <c r="F55" s="72"/>
      <c r="G55" s="71">
        <v>5</v>
      </c>
      <c r="H55" s="71"/>
      <c r="I55" s="71"/>
      <c r="J55" s="73"/>
      <c r="K55" s="74"/>
      <c r="L55" s="81" t="s">
        <v>233</v>
      </c>
      <c r="M55" s="76" t="s">
        <v>234</v>
      </c>
      <c r="N55" s="120" t="s">
        <v>114</v>
      </c>
      <c r="O55" s="78" t="s">
        <v>101</v>
      </c>
      <c r="P55" s="70" t="s">
        <v>73</v>
      </c>
      <c r="Q55" s="79"/>
      <c r="R55" s="80" t="s">
        <v>42</v>
      </c>
      <c r="S55" s="75" t="s">
        <v>82</v>
      </c>
      <c r="T55" s="82" t="s">
        <v>78</v>
      </c>
      <c r="U55" s="83" t="s">
        <v>75</v>
      </c>
      <c r="V55" s="84" t="s">
        <v>74</v>
      </c>
      <c r="W55" s="70" t="s">
        <v>193</v>
      </c>
      <c r="X55" s="85" t="s">
        <v>194</v>
      </c>
      <c r="Y55" s="82" t="s">
        <v>195</v>
      </c>
      <c r="Z55" s="86" t="s">
        <v>78</v>
      </c>
      <c r="AA55" s="87">
        <v>2.4199999999999999E-2</v>
      </c>
      <c r="AB55" s="89" t="s">
        <v>78</v>
      </c>
      <c r="AC55" s="89"/>
      <c r="AD55" s="89"/>
      <c r="AE55" s="89"/>
      <c r="AF55" s="89"/>
      <c r="AG55" s="90"/>
      <c r="AH55" s="90"/>
      <c r="AI55" s="144"/>
      <c r="AJ55" s="76">
        <v>1</v>
      </c>
      <c r="AK55" s="153"/>
    </row>
    <row r="56" spans="1:37" s="154" customFormat="1" ht="39.950000000000003" customHeight="1">
      <c r="A56" s="69">
        <v>51</v>
      </c>
      <c r="B56" s="70"/>
      <c r="C56" s="71"/>
      <c r="D56" s="71"/>
      <c r="E56" s="72">
        <v>3</v>
      </c>
      <c r="F56" s="72"/>
      <c r="G56" s="71"/>
      <c r="H56" s="71"/>
      <c r="I56" s="71"/>
      <c r="J56" s="73"/>
      <c r="K56" s="74"/>
      <c r="L56" s="75" t="s">
        <v>249</v>
      </c>
      <c r="M56" s="76" t="s">
        <v>250</v>
      </c>
      <c r="N56" s="120" t="s">
        <v>114</v>
      </c>
      <c r="O56" s="78" t="s">
        <v>90</v>
      </c>
      <c r="P56" s="70" t="s">
        <v>73</v>
      </c>
      <c r="Q56" s="79"/>
      <c r="R56" s="111" t="s">
        <v>42</v>
      </c>
      <c r="S56" s="75" t="s">
        <v>82</v>
      </c>
      <c r="T56" s="82" t="s">
        <v>78</v>
      </c>
      <c r="U56" s="83" t="s">
        <v>75</v>
      </c>
      <c r="V56" s="84" t="s">
        <v>74</v>
      </c>
      <c r="W56" s="78" t="s">
        <v>88</v>
      </c>
      <c r="X56" s="85" t="s">
        <v>77</v>
      </c>
      <c r="Y56" s="82" t="s">
        <v>78</v>
      </c>
      <c r="Z56" s="86" t="s">
        <v>78</v>
      </c>
      <c r="AA56" s="87">
        <f>AA57+AA58*AJ58+AA59*AJ59+AA60</f>
        <v>0.64529999999999998</v>
      </c>
      <c r="AB56" s="88" t="s">
        <v>244</v>
      </c>
      <c r="AC56" s="89"/>
      <c r="AD56" s="89"/>
      <c r="AE56" s="89"/>
      <c r="AF56" s="89"/>
      <c r="AG56" s="90"/>
      <c r="AH56" s="90"/>
      <c r="AI56" s="91"/>
      <c r="AJ56" s="92">
        <v>1</v>
      </c>
    </row>
    <row r="57" spans="1:37" ht="39.950000000000003" customHeight="1">
      <c r="A57" s="69">
        <v>52</v>
      </c>
      <c r="B57" s="70"/>
      <c r="C57" s="71"/>
      <c r="D57" s="71"/>
      <c r="E57" s="72"/>
      <c r="F57" s="72">
        <v>4</v>
      </c>
      <c r="G57" s="71"/>
      <c r="H57" s="71"/>
      <c r="I57" s="71"/>
      <c r="J57" s="73"/>
      <c r="K57" s="74"/>
      <c r="L57" s="75" t="s">
        <v>251</v>
      </c>
      <c r="M57" s="76" t="s">
        <v>252</v>
      </c>
      <c r="N57" s="120" t="s">
        <v>114</v>
      </c>
      <c r="O57" s="78" t="s">
        <v>101</v>
      </c>
      <c r="P57" s="70" t="s">
        <v>73</v>
      </c>
      <c r="Q57" s="79"/>
      <c r="R57" s="111" t="s">
        <v>42</v>
      </c>
      <c r="S57" s="81" t="s">
        <v>82</v>
      </c>
      <c r="T57" s="82" t="s">
        <v>78</v>
      </c>
      <c r="U57" s="83" t="s">
        <v>75</v>
      </c>
      <c r="V57" s="84" t="s">
        <v>74</v>
      </c>
      <c r="W57" s="70" t="s">
        <v>149</v>
      </c>
      <c r="X57" s="85" t="s">
        <v>253</v>
      </c>
      <c r="Y57" s="82" t="s">
        <v>227</v>
      </c>
      <c r="Z57" s="86" t="s">
        <v>254</v>
      </c>
      <c r="AA57" s="87">
        <v>0.3427</v>
      </c>
      <c r="AB57" s="89" t="s">
        <v>78</v>
      </c>
      <c r="AC57" s="89"/>
      <c r="AD57" s="89"/>
      <c r="AE57" s="89"/>
      <c r="AF57" s="89"/>
      <c r="AG57" s="90"/>
      <c r="AH57" s="90"/>
      <c r="AI57" s="91"/>
      <c r="AJ57" s="92">
        <v>1</v>
      </c>
    </row>
    <row r="58" spans="1:37" s="155" customFormat="1" ht="39.950000000000003" customHeight="1">
      <c r="A58" s="69">
        <v>53</v>
      </c>
      <c r="B58" s="70"/>
      <c r="C58" s="71"/>
      <c r="D58" s="71"/>
      <c r="E58" s="72"/>
      <c r="F58" s="72">
        <v>4</v>
      </c>
      <c r="G58" s="71"/>
      <c r="H58" s="71"/>
      <c r="I58" s="71"/>
      <c r="J58" s="73"/>
      <c r="K58" s="74"/>
      <c r="L58" s="75" t="s">
        <v>255</v>
      </c>
      <c r="M58" s="76" t="s">
        <v>256</v>
      </c>
      <c r="N58" s="120" t="s">
        <v>114</v>
      </c>
      <c r="O58" s="78" t="s">
        <v>101</v>
      </c>
      <c r="P58" s="70" t="s">
        <v>73</v>
      </c>
      <c r="Q58" s="79"/>
      <c r="R58" s="111" t="s">
        <v>42</v>
      </c>
      <c r="S58" s="81" t="s">
        <v>82</v>
      </c>
      <c r="T58" s="82" t="s">
        <v>78</v>
      </c>
      <c r="U58" s="83" t="s">
        <v>75</v>
      </c>
      <c r="V58" s="84" t="s">
        <v>74</v>
      </c>
      <c r="W58" s="70" t="s">
        <v>115</v>
      </c>
      <c r="X58" s="85" t="s">
        <v>257</v>
      </c>
      <c r="Y58" s="82" t="s">
        <v>117</v>
      </c>
      <c r="Z58" s="86" t="s">
        <v>258</v>
      </c>
      <c r="AA58" s="87">
        <v>0.1009</v>
      </c>
      <c r="AB58" s="89" t="s">
        <v>78</v>
      </c>
      <c r="AC58" s="89"/>
      <c r="AD58" s="89"/>
      <c r="AE58" s="89"/>
      <c r="AF58" s="89"/>
      <c r="AG58" s="90"/>
      <c r="AH58" s="90"/>
      <c r="AI58" s="91"/>
      <c r="AJ58" s="92">
        <v>2</v>
      </c>
    </row>
    <row r="59" spans="1:37" ht="39.950000000000003" customHeight="1">
      <c r="A59" s="69">
        <v>54</v>
      </c>
      <c r="B59" s="70"/>
      <c r="C59" s="71"/>
      <c r="D59" s="71"/>
      <c r="E59" s="72"/>
      <c r="F59" s="72">
        <v>4</v>
      </c>
      <c r="G59" s="71"/>
      <c r="H59" s="71"/>
      <c r="I59" s="71"/>
      <c r="J59" s="73"/>
      <c r="K59" s="74"/>
      <c r="L59" s="75" t="s">
        <v>229</v>
      </c>
      <c r="M59" s="76" t="s">
        <v>230</v>
      </c>
      <c r="N59" s="120" t="s">
        <v>114</v>
      </c>
      <c r="O59" s="78" t="s">
        <v>101</v>
      </c>
      <c r="P59" s="70" t="s">
        <v>73</v>
      </c>
      <c r="Q59" s="79"/>
      <c r="R59" s="111" t="s">
        <v>42</v>
      </c>
      <c r="S59" s="81" t="s">
        <v>82</v>
      </c>
      <c r="T59" s="82" t="s">
        <v>78</v>
      </c>
      <c r="U59" s="83" t="s">
        <v>75</v>
      </c>
      <c r="V59" s="84" t="s">
        <v>74</v>
      </c>
      <c r="W59" s="70" t="s">
        <v>115</v>
      </c>
      <c r="X59" s="85" t="s">
        <v>231</v>
      </c>
      <c r="Y59" s="82" t="s">
        <v>117</v>
      </c>
      <c r="Z59" s="86" t="s">
        <v>232</v>
      </c>
      <c r="AA59" s="87">
        <v>3.7400000000000003E-2</v>
      </c>
      <c r="AB59" s="89" t="s">
        <v>78</v>
      </c>
      <c r="AC59" s="89"/>
      <c r="AD59" s="89"/>
      <c r="AE59" s="89"/>
      <c r="AF59" s="89"/>
      <c r="AG59" s="90"/>
      <c r="AH59" s="90"/>
      <c r="AI59" s="91"/>
      <c r="AJ59" s="92">
        <v>2</v>
      </c>
    </row>
    <row r="60" spans="1:37" ht="39.950000000000003" customHeight="1">
      <c r="A60" s="69">
        <v>55</v>
      </c>
      <c r="B60" s="70"/>
      <c r="C60" s="71"/>
      <c r="D60" s="71"/>
      <c r="E60" s="72"/>
      <c r="F60" s="72">
        <v>4</v>
      </c>
      <c r="G60" s="71"/>
      <c r="H60" s="71"/>
      <c r="I60" s="71"/>
      <c r="J60" s="73"/>
      <c r="K60" s="74"/>
      <c r="L60" s="75" t="s">
        <v>259</v>
      </c>
      <c r="M60" s="76" t="s">
        <v>260</v>
      </c>
      <c r="N60" s="120" t="s">
        <v>114</v>
      </c>
      <c r="O60" s="78" t="s">
        <v>101</v>
      </c>
      <c r="P60" s="70" t="s">
        <v>73</v>
      </c>
      <c r="Q60" s="79"/>
      <c r="R60" s="111" t="s">
        <v>42</v>
      </c>
      <c r="S60" s="81" t="s">
        <v>82</v>
      </c>
      <c r="T60" s="82" t="s">
        <v>78</v>
      </c>
      <c r="U60" s="83" t="s">
        <v>75</v>
      </c>
      <c r="V60" s="84" t="s">
        <v>74</v>
      </c>
      <c r="W60" s="70" t="s">
        <v>115</v>
      </c>
      <c r="X60" s="85" t="s">
        <v>261</v>
      </c>
      <c r="Y60" s="82" t="s">
        <v>187</v>
      </c>
      <c r="Z60" s="86" t="s">
        <v>262</v>
      </c>
      <c r="AA60" s="87">
        <v>2.5999999999999999E-2</v>
      </c>
      <c r="AB60" s="89" t="s">
        <v>78</v>
      </c>
      <c r="AC60" s="89"/>
      <c r="AD60" s="89"/>
      <c r="AE60" s="89"/>
      <c r="AF60" s="89"/>
      <c r="AG60" s="90"/>
      <c r="AH60" s="90"/>
      <c r="AI60" s="91"/>
      <c r="AJ60" s="92">
        <v>1</v>
      </c>
    </row>
    <row r="61" spans="1:37" ht="39.950000000000003" customHeight="1">
      <c r="A61" s="69">
        <v>57</v>
      </c>
      <c r="B61" s="70"/>
      <c r="C61" s="71"/>
      <c r="D61" s="156"/>
      <c r="E61" s="156">
        <v>3</v>
      </c>
      <c r="F61" s="71"/>
      <c r="G61" s="156"/>
      <c r="H61" s="71"/>
      <c r="I61" s="71"/>
      <c r="J61" s="73"/>
      <c r="K61" s="73"/>
      <c r="L61" s="81" t="s">
        <v>401</v>
      </c>
      <c r="M61" s="76" t="s">
        <v>402</v>
      </c>
      <c r="N61" s="157" t="s">
        <v>268</v>
      </c>
      <c r="O61" s="125" t="s">
        <v>101</v>
      </c>
      <c r="P61" s="70" t="s">
        <v>73</v>
      </c>
      <c r="Q61" s="126"/>
      <c r="R61" s="111" t="s">
        <v>42</v>
      </c>
      <c r="S61" s="81" t="s">
        <v>401</v>
      </c>
      <c r="T61" s="111" t="s">
        <v>42</v>
      </c>
      <c r="U61" s="84" t="s">
        <v>74</v>
      </c>
      <c r="V61" s="136" t="s">
        <v>75</v>
      </c>
      <c r="W61" s="78" t="s">
        <v>88</v>
      </c>
      <c r="X61" s="85" t="s">
        <v>77</v>
      </c>
      <c r="Y61" s="82" t="s">
        <v>78</v>
      </c>
      <c r="Z61" s="81" t="s">
        <v>78</v>
      </c>
      <c r="AA61" s="87">
        <f>AA62+AA69+AA76*AJ76</f>
        <v>8.1942000000000021</v>
      </c>
      <c r="AB61" s="89" t="s">
        <v>244</v>
      </c>
      <c r="AC61" s="84"/>
      <c r="AD61" s="84"/>
      <c r="AE61" s="84"/>
      <c r="AF61" s="84"/>
      <c r="AG61" s="90"/>
      <c r="AH61" s="90"/>
      <c r="AI61" s="144"/>
      <c r="AJ61" s="158">
        <v>1</v>
      </c>
    </row>
    <row r="62" spans="1:37" ht="39.950000000000003" customHeight="1">
      <c r="A62" s="69">
        <v>58</v>
      </c>
      <c r="B62" s="70"/>
      <c r="C62" s="71"/>
      <c r="D62" s="156"/>
      <c r="E62" s="156"/>
      <c r="F62" s="71">
        <v>4</v>
      </c>
      <c r="G62" s="156"/>
      <c r="H62" s="71"/>
      <c r="I62" s="71"/>
      <c r="J62" s="73"/>
      <c r="K62" s="73"/>
      <c r="L62" s="81" t="s">
        <v>403</v>
      </c>
      <c r="M62" s="76" t="s">
        <v>404</v>
      </c>
      <c r="N62" s="157" t="s">
        <v>268</v>
      </c>
      <c r="O62" s="125" t="s">
        <v>101</v>
      </c>
      <c r="P62" s="70" t="s">
        <v>73</v>
      </c>
      <c r="Q62" s="126"/>
      <c r="R62" s="111" t="s">
        <v>42</v>
      </c>
      <c r="S62" s="81" t="s">
        <v>403</v>
      </c>
      <c r="T62" s="111" t="s">
        <v>42</v>
      </c>
      <c r="U62" s="84" t="s">
        <v>74</v>
      </c>
      <c r="V62" s="136" t="s">
        <v>75</v>
      </c>
      <c r="W62" s="78" t="s">
        <v>88</v>
      </c>
      <c r="X62" s="85" t="s">
        <v>77</v>
      </c>
      <c r="Y62" s="82" t="s">
        <v>78</v>
      </c>
      <c r="Z62" s="81" t="s">
        <v>78</v>
      </c>
      <c r="AA62" s="87">
        <f>AA63+AA64+AA65+AA66*AJ66+AA67+AA68</f>
        <v>3.8153000000000006</v>
      </c>
      <c r="AB62" s="89" t="s">
        <v>78</v>
      </c>
      <c r="AC62" s="84"/>
      <c r="AD62" s="84"/>
      <c r="AE62" s="84"/>
      <c r="AF62" s="84"/>
      <c r="AG62" s="90"/>
      <c r="AH62" s="90"/>
      <c r="AI62" s="144"/>
      <c r="AJ62" s="158">
        <v>1</v>
      </c>
    </row>
    <row r="63" spans="1:37" ht="39.950000000000003" customHeight="1">
      <c r="A63" s="69">
        <v>59</v>
      </c>
      <c r="B63" s="70"/>
      <c r="C63" s="71"/>
      <c r="D63" s="156"/>
      <c r="E63" s="156"/>
      <c r="F63" s="71"/>
      <c r="G63" s="156">
        <v>5</v>
      </c>
      <c r="H63" s="71"/>
      <c r="I63" s="71"/>
      <c r="J63" s="73"/>
      <c r="K63" s="73"/>
      <c r="L63" s="81" t="s">
        <v>405</v>
      </c>
      <c r="M63" s="76" t="s">
        <v>406</v>
      </c>
      <c r="N63" s="157" t="s">
        <v>268</v>
      </c>
      <c r="O63" s="125" t="s">
        <v>101</v>
      </c>
      <c r="P63" s="70" t="s">
        <v>73</v>
      </c>
      <c r="Q63" s="126"/>
      <c r="R63" s="111" t="s">
        <v>42</v>
      </c>
      <c r="S63" s="81" t="s">
        <v>405</v>
      </c>
      <c r="T63" s="111" t="s">
        <v>42</v>
      </c>
      <c r="U63" s="84" t="s">
        <v>74</v>
      </c>
      <c r="V63" s="136" t="s">
        <v>75</v>
      </c>
      <c r="W63" s="70" t="s">
        <v>149</v>
      </c>
      <c r="X63" s="159" t="s">
        <v>511</v>
      </c>
      <c r="Y63" s="82" t="s">
        <v>187</v>
      </c>
      <c r="Z63" s="81" t="s">
        <v>512</v>
      </c>
      <c r="AA63" s="87">
        <v>0.96120000000000005</v>
      </c>
      <c r="AB63" s="89" t="s">
        <v>78</v>
      </c>
      <c r="AC63" s="84"/>
      <c r="AD63" s="84"/>
      <c r="AE63" s="84"/>
      <c r="AF63" s="84"/>
      <c r="AG63" s="90"/>
      <c r="AH63" s="90"/>
      <c r="AI63" s="144"/>
      <c r="AJ63" s="158">
        <v>1</v>
      </c>
    </row>
    <row r="64" spans="1:37" ht="39.950000000000003" customHeight="1">
      <c r="A64" s="69">
        <v>60</v>
      </c>
      <c r="B64" s="70"/>
      <c r="C64" s="71"/>
      <c r="D64" s="156"/>
      <c r="E64" s="156"/>
      <c r="F64" s="71"/>
      <c r="G64" s="156">
        <v>5</v>
      </c>
      <c r="H64" s="71"/>
      <c r="I64" s="71"/>
      <c r="J64" s="73"/>
      <c r="K64" s="73"/>
      <c r="L64" s="81" t="s">
        <v>408</v>
      </c>
      <c r="M64" s="76" t="s">
        <v>505</v>
      </c>
      <c r="N64" s="157" t="s">
        <v>268</v>
      </c>
      <c r="O64" s="125" t="s">
        <v>101</v>
      </c>
      <c r="P64" s="70" t="s">
        <v>73</v>
      </c>
      <c r="Q64" s="126"/>
      <c r="R64" s="111" t="s">
        <v>42</v>
      </c>
      <c r="S64" s="81" t="s">
        <v>408</v>
      </c>
      <c r="T64" s="111" t="s">
        <v>42</v>
      </c>
      <c r="U64" s="84" t="s">
        <v>74</v>
      </c>
      <c r="V64" s="136" t="s">
        <v>75</v>
      </c>
      <c r="W64" s="70" t="s">
        <v>149</v>
      </c>
      <c r="X64" s="159" t="s">
        <v>511</v>
      </c>
      <c r="Y64" s="82" t="s">
        <v>187</v>
      </c>
      <c r="Z64" s="81" t="s">
        <v>409</v>
      </c>
      <c r="AA64" s="87">
        <v>1.9332</v>
      </c>
      <c r="AB64" s="89" t="s">
        <v>78</v>
      </c>
      <c r="AC64" s="84"/>
      <c r="AD64" s="84"/>
      <c r="AE64" s="84"/>
      <c r="AF64" s="84"/>
      <c r="AG64" s="90"/>
      <c r="AH64" s="90"/>
      <c r="AI64" s="144"/>
      <c r="AJ64" s="158">
        <v>1</v>
      </c>
    </row>
    <row r="65" spans="1:36" ht="39.950000000000003" customHeight="1">
      <c r="A65" s="69">
        <v>61</v>
      </c>
      <c r="B65" s="70"/>
      <c r="C65" s="71"/>
      <c r="D65" s="156"/>
      <c r="E65" s="156"/>
      <c r="F65" s="71"/>
      <c r="G65" s="156">
        <v>5</v>
      </c>
      <c r="H65" s="71"/>
      <c r="I65" s="71"/>
      <c r="J65" s="73"/>
      <c r="K65" s="73"/>
      <c r="L65" s="81" t="s">
        <v>410</v>
      </c>
      <c r="M65" s="76" t="s">
        <v>411</v>
      </c>
      <c r="N65" s="157" t="s">
        <v>268</v>
      </c>
      <c r="O65" s="125" t="s">
        <v>101</v>
      </c>
      <c r="P65" s="70" t="s">
        <v>73</v>
      </c>
      <c r="Q65" s="126"/>
      <c r="R65" s="111" t="s">
        <v>42</v>
      </c>
      <c r="S65" s="81" t="s">
        <v>410</v>
      </c>
      <c r="T65" s="111" t="s">
        <v>42</v>
      </c>
      <c r="U65" s="84" t="s">
        <v>74</v>
      </c>
      <c r="V65" s="136" t="s">
        <v>75</v>
      </c>
      <c r="W65" s="70" t="s">
        <v>149</v>
      </c>
      <c r="X65" s="159" t="s">
        <v>511</v>
      </c>
      <c r="Y65" s="82" t="s">
        <v>187</v>
      </c>
      <c r="Z65" s="81" t="s">
        <v>412</v>
      </c>
      <c r="AA65" s="87">
        <v>0.54910000000000003</v>
      </c>
      <c r="AB65" s="89" t="s">
        <v>78</v>
      </c>
      <c r="AC65" s="84"/>
      <c r="AD65" s="84"/>
      <c r="AE65" s="84"/>
      <c r="AF65" s="84"/>
      <c r="AG65" s="90"/>
      <c r="AH65" s="90"/>
      <c r="AI65" s="144"/>
      <c r="AJ65" s="158">
        <v>1</v>
      </c>
    </row>
    <row r="66" spans="1:36" ht="39.950000000000003" customHeight="1">
      <c r="A66" s="69">
        <v>62</v>
      </c>
      <c r="B66" s="70"/>
      <c r="C66" s="71"/>
      <c r="D66" s="156"/>
      <c r="E66" s="156"/>
      <c r="F66" s="71"/>
      <c r="G66" s="156">
        <v>5</v>
      </c>
      <c r="H66" s="71"/>
      <c r="I66" s="71"/>
      <c r="J66" s="73"/>
      <c r="K66" s="73"/>
      <c r="L66" s="81" t="s">
        <v>279</v>
      </c>
      <c r="M66" s="76" t="s">
        <v>280</v>
      </c>
      <c r="N66" s="160" t="s">
        <v>413</v>
      </c>
      <c r="O66" s="125" t="s">
        <v>101</v>
      </c>
      <c r="P66" s="70" t="s">
        <v>73</v>
      </c>
      <c r="Q66" s="126"/>
      <c r="R66" s="111" t="s">
        <v>42</v>
      </c>
      <c r="S66" s="81" t="s">
        <v>279</v>
      </c>
      <c r="T66" s="111" t="s">
        <v>42</v>
      </c>
      <c r="U66" s="84" t="s">
        <v>74</v>
      </c>
      <c r="V66" s="136" t="s">
        <v>75</v>
      </c>
      <c r="W66" s="78" t="s">
        <v>282</v>
      </c>
      <c r="X66" s="85" t="s">
        <v>283</v>
      </c>
      <c r="Y66" s="82" t="s">
        <v>78</v>
      </c>
      <c r="Z66" s="81" t="s">
        <v>284</v>
      </c>
      <c r="AA66" s="87">
        <v>2.6800000000000001E-2</v>
      </c>
      <c r="AB66" s="89" t="s">
        <v>78</v>
      </c>
      <c r="AC66" s="84"/>
      <c r="AD66" s="84"/>
      <c r="AE66" s="84"/>
      <c r="AF66" s="84"/>
      <c r="AG66" s="90"/>
      <c r="AH66" s="90"/>
      <c r="AI66" s="144"/>
      <c r="AJ66" s="158">
        <v>4</v>
      </c>
    </row>
    <row r="67" spans="1:36" ht="39.950000000000003" customHeight="1">
      <c r="A67" s="69">
        <v>63</v>
      </c>
      <c r="B67" s="70"/>
      <c r="C67" s="71"/>
      <c r="D67" s="156"/>
      <c r="E67" s="156"/>
      <c r="F67" s="71"/>
      <c r="G67" s="156">
        <v>5</v>
      </c>
      <c r="H67" s="71"/>
      <c r="I67" s="71"/>
      <c r="J67" s="73"/>
      <c r="K67" s="73"/>
      <c r="L67" s="81" t="s">
        <v>292</v>
      </c>
      <c r="M67" s="76" t="s">
        <v>424</v>
      </c>
      <c r="N67" s="160" t="s">
        <v>413</v>
      </c>
      <c r="O67" s="125"/>
      <c r="P67" s="70" t="s">
        <v>73</v>
      </c>
      <c r="Q67" s="126"/>
      <c r="R67" s="111" t="s">
        <v>42</v>
      </c>
      <c r="S67" s="81" t="s">
        <v>292</v>
      </c>
      <c r="T67" s="111" t="s">
        <v>42</v>
      </c>
      <c r="U67" s="84" t="s">
        <v>74</v>
      </c>
      <c r="V67" s="136" t="s">
        <v>75</v>
      </c>
      <c r="W67" s="78" t="s">
        <v>282</v>
      </c>
      <c r="X67" s="85" t="s">
        <v>283</v>
      </c>
      <c r="Y67" s="82" t="s">
        <v>78</v>
      </c>
      <c r="Z67" s="81" t="s">
        <v>287</v>
      </c>
      <c r="AA67" s="87">
        <v>0.14729999999999999</v>
      </c>
      <c r="AB67" s="89" t="s">
        <v>78</v>
      </c>
      <c r="AC67" s="84"/>
      <c r="AD67" s="84"/>
      <c r="AE67" s="84"/>
      <c r="AF67" s="84"/>
      <c r="AG67" s="90"/>
      <c r="AH67" s="90"/>
      <c r="AI67" s="144"/>
      <c r="AJ67" s="158">
        <v>1</v>
      </c>
    </row>
    <row r="68" spans="1:36" ht="39.950000000000003" customHeight="1">
      <c r="A68" s="69">
        <v>64</v>
      </c>
      <c r="B68" s="70"/>
      <c r="C68" s="71"/>
      <c r="D68" s="156"/>
      <c r="E68" s="156"/>
      <c r="F68" s="71"/>
      <c r="G68" s="156">
        <v>5</v>
      </c>
      <c r="H68" s="71"/>
      <c r="I68" s="71"/>
      <c r="J68" s="73"/>
      <c r="K68" s="73"/>
      <c r="L68" s="81" t="s">
        <v>288</v>
      </c>
      <c r="M68" s="76" t="s">
        <v>423</v>
      </c>
      <c r="N68" s="160" t="s">
        <v>413</v>
      </c>
      <c r="O68" s="125"/>
      <c r="P68" s="70" t="s">
        <v>73</v>
      </c>
      <c r="Q68" s="126"/>
      <c r="R68" s="111" t="s">
        <v>42</v>
      </c>
      <c r="S68" s="81" t="s">
        <v>288</v>
      </c>
      <c r="T68" s="111" t="s">
        <v>42</v>
      </c>
      <c r="U68" s="84" t="s">
        <v>74</v>
      </c>
      <c r="V68" s="136" t="s">
        <v>75</v>
      </c>
      <c r="W68" s="78" t="s">
        <v>282</v>
      </c>
      <c r="X68" s="85" t="s">
        <v>283</v>
      </c>
      <c r="Y68" s="82" t="s">
        <v>78</v>
      </c>
      <c r="Z68" s="81" t="s">
        <v>287</v>
      </c>
      <c r="AA68" s="87">
        <v>0.1173</v>
      </c>
      <c r="AB68" s="89" t="s">
        <v>78</v>
      </c>
      <c r="AC68" s="84"/>
      <c r="AD68" s="84"/>
      <c r="AE68" s="84"/>
      <c r="AF68" s="84"/>
      <c r="AG68" s="90"/>
      <c r="AH68" s="90"/>
      <c r="AI68" s="144"/>
      <c r="AJ68" s="158">
        <v>1</v>
      </c>
    </row>
    <row r="69" spans="1:36" s="68" customFormat="1" ht="39.950000000000003" customHeight="1">
      <c r="A69" s="44">
        <v>65</v>
      </c>
      <c r="B69" s="45"/>
      <c r="C69" s="46"/>
      <c r="D69" s="183"/>
      <c r="E69" s="183"/>
      <c r="F69" s="46">
        <v>4</v>
      </c>
      <c r="G69" s="183"/>
      <c r="H69" s="46"/>
      <c r="I69" s="46"/>
      <c r="J69" s="48"/>
      <c r="K69" s="48"/>
      <c r="L69" s="56" t="s">
        <v>450</v>
      </c>
      <c r="M69" s="51" t="s">
        <v>415</v>
      </c>
      <c r="N69" s="184" t="s">
        <v>268</v>
      </c>
      <c r="O69" s="178" t="s">
        <v>101</v>
      </c>
      <c r="P69" s="45" t="s">
        <v>73</v>
      </c>
      <c r="Q69" s="185"/>
      <c r="R69" s="179" t="s">
        <v>42</v>
      </c>
      <c r="S69" s="56" t="s">
        <v>414</v>
      </c>
      <c r="T69" s="179" t="s">
        <v>42</v>
      </c>
      <c r="U69" s="59" t="s">
        <v>74</v>
      </c>
      <c r="V69" s="180" t="s">
        <v>75</v>
      </c>
      <c r="W69" s="53" t="s">
        <v>88</v>
      </c>
      <c r="X69" s="60" t="s">
        <v>77</v>
      </c>
      <c r="Y69" s="57" t="s">
        <v>78</v>
      </c>
      <c r="Z69" s="56" t="s">
        <v>78</v>
      </c>
      <c r="AA69" s="62">
        <f>AA70+AA71+AA72+AA73*AJ73+AA74+AA75</f>
        <v>3.8029000000000006</v>
      </c>
      <c r="AB69" s="64" t="s">
        <v>78</v>
      </c>
      <c r="AC69" s="59"/>
      <c r="AD69" s="59"/>
      <c r="AE69" s="59"/>
      <c r="AF69" s="59"/>
      <c r="AG69" s="65"/>
      <c r="AH69" s="65"/>
      <c r="AI69" s="181"/>
      <c r="AJ69" s="186">
        <v>1</v>
      </c>
    </row>
    <row r="70" spans="1:36" ht="39.950000000000003" customHeight="1">
      <c r="A70" s="69">
        <v>66</v>
      </c>
      <c r="B70" s="70"/>
      <c r="C70" s="71"/>
      <c r="D70" s="156"/>
      <c r="E70" s="156"/>
      <c r="F70" s="71"/>
      <c r="G70" s="156">
        <v>5</v>
      </c>
      <c r="H70" s="71"/>
      <c r="I70" s="71"/>
      <c r="J70" s="73"/>
      <c r="K70" s="73"/>
      <c r="L70" s="296" t="s">
        <v>509</v>
      </c>
      <c r="M70" s="297" t="s">
        <v>510</v>
      </c>
      <c r="N70" s="298" t="s">
        <v>268</v>
      </c>
      <c r="O70" s="299" t="s">
        <v>101</v>
      </c>
      <c r="P70" s="300" t="s">
        <v>73</v>
      </c>
      <c r="Q70" s="301"/>
      <c r="R70" s="111" t="s">
        <v>42</v>
      </c>
      <c r="S70" s="81" t="s">
        <v>405</v>
      </c>
      <c r="T70" s="111" t="s">
        <v>42</v>
      </c>
      <c r="U70" s="84" t="s">
        <v>74</v>
      </c>
      <c r="V70" s="136" t="s">
        <v>75</v>
      </c>
      <c r="W70" s="70" t="s">
        <v>149</v>
      </c>
      <c r="X70" s="159" t="s">
        <v>511</v>
      </c>
      <c r="Y70" s="82" t="s">
        <v>187</v>
      </c>
      <c r="Z70" s="81" t="s">
        <v>407</v>
      </c>
      <c r="AA70" s="87">
        <v>0.96120000000000005</v>
      </c>
      <c r="AB70" s="89" t="s">
        <v>78</v>
      </c>
      <c r="AC70" s="84"/>
      <c r="AD70" s="84"/>
      <c r="AE70" s="84"/>
      <c r="AF70" s="84"/>
      <c r="AG70" s="90"/>
      <c r="AH70" s="90"/>
      <c r="AI70" s="144"/>
      <c r="AJ70" s="158">
        <v>1</v>
      </c>
    </row>
    <row r="71" spans="1:36" ht="39.950000000000003" customHeight="1">
      <c r="A71" s="69">
        <v>67</v>
      </c>
      <c r="B71" s="70"/>
      <c r="C71" s="71"/>
      <c r="D71" s="156"/>
      <c r="E71" s="156"/>
      <c r="F71" s="71"/>
      <c r="G71" s="156">
        <v>5</v>
      </c>
      <c r="H71" s="71"/>
      <c r="I71" s="71"/>
      <c r="J71" s="73"/>
      <c r="K71" s="73"/>
      <c r="L71" s="296" t="s">
        <v>503</v>
      </c>
      <c r="M71" s="297" t="s">
        <v>504</v>
      </c>
      <c r="N71" s="298" t="s">
        <v>268</v>
      </c>
      <c r="O71" s="299" t="s">
        <v>101</v>
      </c>
      <c r="P71" s="300" t="s">
        <v>73</v>
      </c>
      <c r="Q71" s="301"/>
      <c r="R71" s="111" t="s">
        <v>42</v>
      </c>
      <c r="S71" s="81" t="s">
        <v>408</v>
      </c>
      <c r="T71" s="111" t="s">
        <v>42</v>
      </c>
      <c r="U71" s="84" t="s">
        <v>74</v>
      </c>
      <c r="V71" s="136" t="s">
        <v>75</v>
      </c>
      <c r="W71" s="70" t="s">
        <v>149</v>
      </c>
      <c r="X71" s="159" t="s">
        <v>511</v>
      </c>
      <c r="Y71" s="82" t="s">
        <v>187</v>
      </c>
      <c r="Z71" s="81" t="s">
        <v>409</v>
      </c>
      <c r="AA71" s="87">
        <v>1.9332</v>
      </c>
      <c r="AB71" s="89" t="s">
        <v>78</v>
      </c>
      <c r="AC71" s="84"/>
      <c r="AD71" s="84"/>
      <c r="AE71" s="84"/>
      <c r="AF71" s="84"/>
      <c r="AG71" s="90"/>
      <c r="AH71" s="90"/>
      <c r="AI71" s="144"/>
      <c r="AJ71" s="158">
        <v>1</v>
      </c>
    </row>
    <row r="72" spans="1:36" ht="39.950000000000003" customHeight="1">
      <c r="A72" s="69">
        <v>68</v>
      </c>
      <c r="B72" s="70"/>
      <c r="C72" s="71"/>
      <c r="D72" s="156"/>
      <c r="E72" s="156"/>
      <c r="F72" s="71"/>
      <c r="G72" s="156">
        <v>5</v>
      </c>
      <c r="H72" s="71"/>
      <c r="I72" s="71"/>
      <c r="J72" s="73"/>
      <c r="K72" s="73"/>
      <c r="L72" s="81" t="s">
        <v>410</v>
      </c>
      <c r="M72" s="76" t="s">
        <v>411</v>
      </c>
      <c r="N72" s="157" t="s">
        <v>268</v>
      </c>
      <c r="O72" s="125"/>
      <c r="P72" s="70" t="s">
        <v>73</v>
      </c>
      <c r="Q72" s="126"/>
      <c r="R72" s="111" t="s">
        <v>42</v>
      </c>
      <c r="S72" s="81" t="s">
        <v>410</v>
      </c>
      <c r="T72" s="111" t="s">
        <v>42</v>
      </c>
      <c r="U72" s="84" t="s">
        <v>74</v>
      </c>
      <c r="V72" s="136" t="s">
        <v>75</v>
      </c>
      <c r="W72" s="70" t="s">
        <v>149</v>
      </c>
      <c r="X72" s="159" t="s">
        <v>511</v>
      </c>
      <c r="Y72" s="82" t="s">
        <v>187</v>
      </c>
      <c r="Z72" s="81" t="s">
        <v>412</v>
      </c>
      <c r="AA72" s="87">
        <v>0.54910000000000003</v>
      </c>
      <c r="AB72" s="89" t="s">
        <v>78</v>
      </c>
      <c r="AC72" s="84"/>
      <c r="AD72" s="84"/>
      <c r="AE72" s="84"/>
      <c r="AF72" s="84"/>
      <c r="AG72" s="90"/>
      <c r="AH72" s="90"/>
      <c r="AI72" s="144"/>
      <c r="AJ72" s="158">
        <v>1</v>
      </c>
    </row>
    <row r="73" spans="1:36" ht="39.950000000000003" customHeight="1">
      <c r="A73" s="69">
        <v>69</v>
      </c>
      <c r="B73" s="70"/>
      <c r="C73" s="71"/>
      <c r="D73" s="156"/>
      <c r="E73" s="156"/>
      <c r="F73" s="71"/>
      <c r="G73" s="156">
        <v>5</v>
      </c>
      <c r="H73" s="71"/>
      <c r="I73" s="71"/>
      <c r="J73" s="73"/>
      <c r="K73" s="73"/>
      <c r="L73" s="81" t="s">
        <v>279</v>
      </c>
      <c r="M73" s="76" t="s">
        <v>280</v>
      </c>
      <c r="N73" s="160" t="s">
        <v>413</v>
      </c>
      <c r="O73" s="125" t="s">
        <v>101</v>
      </c>
      <c r="P73" s="70" t="s">
        <v>73</v>
      </c>
      <c r="Q73" s="126"/>
      <c r="R73" s="111" t="s">
        <v>42</v>
      </c>
      <c r="S73" s="81" t="s">
        <v>279</v>
      </c>
      <c r="T73" s="111" t="s">
        <v>42</v>
      </c>
      <c r="U73" s="84" t="s">
        <v>74</v>
      </c>
      <c r="V73" s="136" t="s">
        <v>75</v>
      </c>
      <c r="W73" s="78" t="s">
        <v>282</v>
      </c>
      <c r="X73" s="85" t="s">
        <v>283</v>
      </c>
      <c r="Y73" s="82" t="s">
        <v>78</v>
      </c>
      <c r="Z73" s="81" t="s">
        <v>284</v>
      </c>
      <c r="AA73" s="87">
        <v>2.6800000000000001E-2</v>
      </c>
      <c r="AB73" s="89" t="s">
        <v>78</v>
      </c>
      <c r="AC73" s="84"/>
      <c r="AD73" s="84"/>
      <c r="AE73" s="84"/>
      <c r="AF73" s="84"/>
      <c r="AG73" s="90"/>
      <c r="AH73" s="90"/>
      <c r="AI73" s="144"/>
      <c r="AJ73" s="158">
        <v>4</v>
      </c>
    </row>
    <row r="74" spans="1:36" ht="39.950000000000003" customHeight="1">
      <c r="A74" s="69">
        <v>70</v>
      </c>
      <c r="B74" s="70"/>
      <c r="C74" s="71"/>
      <c r="D74" s="156"/>
      <c r="E74" s="156"/>
      <c r="F74" s="71"/>
      <c r="G74" s="156">
        <v>5</v>
      </c>
      <c r="H74" s="71"/>
      <c r="I74" s="71"/>
      <c r="J74" s="73"/>
      <c r="K74" s="73"/>
      <c r="L74" s="81" t="s">
        <v>285</v>
      </c>
      <c r="M74" s="76" t="s">
        <v>422</v>
      </c>
      <c r="N74" s="160" t="s">
        <v>413</v>
      </c>
      <c r="O74" s="125" t="s">
        <v>101</v>
      </c>
      <c r="P74" s="70" t="s">
        <v>73</v>
      </c>
      <c r="Q74" s="126"/>
      <c r="R74" s="111" t="s">
        <v>42</v>
      </c>
      <c r="S74" s="81" t="s">
        <v>285</v>
      </c>
      <c r="T74" s="111" t="s">
        <v>42</v>
      </c>
      <c r="U74" s="84" t="s">
        <v>74</v>
      </c>
      <c r="V74" s="136" t="s">
        <v>75</v>
      </c>
      <c r="W74" s="78" t="s">
        <v>282</v>
      </c>
      <c r="X74" s="85" t="s">
        <v>283</v>
      </c>
      <c r="Y74" s="82" t="s">
        <v>78</v>
      </c>
      <c r="Z74" s="81" t="s">
        <v>287</v>
      </c>
      <c r="AA74" s="87">
        <v>0.13489999999999999</v>
      </c>
      <c r="AB74" s="89" t="s">
        <v>78</v>
      </c>
      <c r="AC74" s="84"/>
      <c r="AD74" s="84"/>
      <c r="AE74" s="84"/>
      <c r="AF74" s="84"/>
      <c r="AG74" s="90"/>
      <c r="AH74" s="90"/>
      <c r="AI74" s="144"/>
      <c r="AJ74" s="158">
        <v>1</v>
      </c>
    </row>
    <row r="75" spans="1:36" ht="39.950000000000003" customHeight="1">
      <c r="A75" s="69">
        <v>71</v>
      </c>
      <c r="B75" s="70"/>
      <c r="C75" s="71"/>
      <c r="D75" s="156"/>
      <c r="E75" s="156"/>
      <c r="F75" s="71"/>
      <c r="G75" s="156">
        <v>5</v>
      </c>
      <c r="H75" s="71"/>
      <c r="I75" s="71"/>
      <c r="J75" s="73"/>
      <c r="K75" s="73"/>
      <c r="L75" s="81" t="s">
        <v>288</v>
      </c>
      <c r="M75" s="76" t="s">
        <v>289</v>
      </c>
      <c r="N75" s="160" t="s">
        <v>413</v>
      </c>
      <c r="O75" s="125" t="s">
        <v>101</v>
      </c>
      <c r="P75" s="70" t="s">
        <v>73</v>
      </c>
      <c r="Q75" s="126"/>
      <c r="R75" s="111" t="s">
        <v>42</v>
      </c>
      <c r="S75" s="81" t="s">
        <v>288</v>
      </c>
      <c r="T75" s="111" t="s">
        <v>42</v>
      </c>
      <c r="U75" s="84" t="s">
        <v>74</v>
      </c>
      <c r="V75" s="136" t="s">
        <v>75</v>
      </c>
      <c r="W75" s="78" t="s">
        <v>282</v>
      </c>
      <c r="X75" s="85" t="s">
        <v>283</v>
      </c>
      <c r="Y75" s="82" t="s">
        <v>78</v>
      </c>
      <c r="Z75" s="81" t="s">
        <v>287</v>
      </c>
      <c r="AA75" s="87">
        <v>0.1173</v>
      </c>
      <c r="AB75" s="89" t="s">
        <v>78</v>
      </c>
      <c r="AC75" s="84"/>
      <c r="AD75" s="84"/>
      <c r="AE75" s="84"/>
      <c r="AF75" s="84"/>
      <c r="AG75" s="90"/>
      <c r="AH75" s="90"/>
      <c r="AI75" s="144"/>
      <c r="AJ75" s="158">
        <v>1</v>
      </c>
    </row>
    <row r="76" spans="1:36" s="161" customFormat="1" ht="39.950000000000003" customHeight="1">
      <c r="A76" s="69">
        <v>72</v>
      </c>
      <c r="B76" s="70"/>
      <c r="C76" s="71"/>
      <c r="D76" s="71"/>
      <c r="E76" s="156"/>
      <c r="F76" s="72">
        <v>4</v>
      </c>
      <c r="G76" s="71"/>
      <c r="H76" s="71"/>
      <c r="I76" s="71"/>
      <c r="J76" s="73"/>
      <c r="K76" s="74"/>
      <c r="L76" s="81" t="s">
        <v>294</v>
      </c>
      <c r="M76" s="76" t="s">
        <v>295</v>
      </c>
      <c r="N76" s="157" t="s">
        <v>268</v>
      </c>
      <c r="O76" s="125" t="s">
        <v>101</v>
      </c>
      <c r="P76" s="70" t="s">
        <v>73</v>
      </c>
      <c r="Q76" s="82"/>
      <c r="R76" s="111" t="s">
        <v>42</v>
      </c>
      <c r="S76" s="81" t="s">
        <v>296</v>
      </c>
      <c r="T76" s="111" t="s">
        <v>42</v>
      </c>
      <c r="U76" s="84" t="s">
        <v>74</v>
      </c>
      <c r="V76" s="136" t="s">
        <v>75</v>
      </c>
      <c r="W76" s="78" t="s">
        <v>193</v>
      </c>
      <c r="X76" s="159" t="s">
        <v>297</v>
      </c>
      <c r="Y76" s="122" t="s">
        <v>195</v>
      </c>
      <c r="Z76" s="81" t="s">
        <v>298</v>
      </c>
      <c r="AA76" s="87">
        <v>0.192</v>
      </c>
      <c r="AB76" s="89" t="s">
        <v>78</v>
      </c>
      <c r="AC76" s="84"/>
      <c r="AD76" s="84"/>
      <c r="AE76" s="84"/>
      <c r="AF76" s="84"/>
      <c r="AG76" s="90"/>
      <c r="AH76" s="90"/>
      <c r="AI76" s="144"/>
      <c r="AJ76" s="92">
        <v>3</v>
      </c>
    </row>
    <row r="77" spans="1:36" s="182" customFormat="1" ht="39.950000000000003" customHeight="1">
      <c r="A77" s="44">
        <v>73</v>
      </c>
      <c r="B77" s="45"/>
      <c r="C77" s="46"/>
      <c r="D77" s="46"/>
      <c r="E77" s="177">
        <v>3</v>
      </c>
      <c r="F77" s="47"/>
      <c r="G77" s="46"/>
      <c r="H77" s="46"/>
      <c r="I77" s="46"/>
      <c r="J77" s="48"/>
      <c r="K77" s="49"/>
      <c r="L77" s="56"/>
      <c r="M77" s="51" t="s">
        <v>300</v>
      </c>
      <c r="N77" s="52" t="s">
        <v>301</v>
      </c>
      <c r="O77" s="178" t="s">
        <v>101</v>
      </c>
      <c r="P77" s="45" t="s">
        <v>73</v>
      </c>
      <c r="Q77" s="54"/>
      <c r="R77" s="179" t="s">
        <v>42</v>
      </c>
      <c r="S77" s="56" t="s">
        <v>82</v>
      </c>
      <c r="T77" s="57" t="s">
        <v>78</v>
      </c>
      <c r="U77" s="180" t="s">
        <v>75</v>
      </c>
      <c r="V77" s="59" t="s">
        <v>74</v>
      </c>
      <c r="W77" s="53" t="s">
        <v>175</v>
      </c>
      <c r="X77" s="57" t="s">
        <v>497</v>
      </c>
      <c r="Y77" s="57" t="s">
        <v>78</v>
      </c>
      <c r="Z77" s="56" t="s">
        <v>78</v>
      </c>
      <c r="AA77" s="62">
        <v>2.3699999999999999E-2</v>
      </c>
      <c r="AB77" s="64" t="s">
        <v>302</v>
      </c>
      <c r="AC77" s="64"/>
      <c r="AD77" s="64"/>
      <c r="AE77" s="64"/>
      <c r="AF77" s="64"/>
      <c r="AG77" s="65"/>
      <c r="AH77" s="65"/>
      <c r="AI77" s="181"/>
      <c r="AJ77" s="67">
        <v>8</v>
      </c>
    </row>
    <row r="78" spans="1:36" s="161" customFormat="1" ht="39.950000000000003" customHeight="1">
      <c r="A78" s="69">
        <v>75</v>
      </c>
      <c r="B78" s="70"/>
      <c r="C78" s="71"/>
      <c r="D78" s="71"/>
      <c r="E78" s="129">
        <v>3</v>
      </c>
      <c r="F78" s="72"/>
      <c r="G78" s="71"/>
      <c r="H78" s="71"/>
      <c r="I78" s="71"/>
      <c r="J78" s="73"/>
      <c r="K78" s="74"/>
      <c r="L78" s="81" t="s">
        <v>304</v>
      </c>
      <c r="M78" s="162" t="s">
        <v>305</v>
      </c>
      <c r="N78" s="77" t="s">
        <v>306</v>
      </c>
      <c r="O78" s="125"/>
      <c r="P78" s="70" t="s">
        <v>73</v>
      </c>
      <c r="Q78" s="79"/>
      <c r="R78" s="111" t="s">
        <v>42</v>
      </c>
      <c r="S78" s="81" t="s">
        <v>82</v>
      </c>
      <c r="T78" s="82"/>
      <c r="U78" s="136" t="s">
        <v>75</v>
      </c>
      <c r="V78" s="84" t="s">
        <v>74</v>
      </c>
      <c r="W78" s="78" t="s">
        <v>175</v>
      </c>
      <c r="X78" s="82" t="s">
        <v>182</v>
      </c>
      <c r="Y78" s="82" t="s">
        <v>78</v>
      </c>
      <c r="Z78" s="81" t="s">
        <v>78</v>
      </c>
      <c r="AA78" s="87">
        <v>1.6999999999999999E-3</v>
      </c>
      <c r="AB78" s="89" t="s">
        <v>302</v>
      </c>
      <c r="AC78" s="89"/>
      <c r="AD78" s="89"/>
      <c r="AE78" s="89"/>
      <c r="AF78" s="89"/>
      <c r="AG78" s="90"/>
      <c r="AH78" s="90"/>
      <c r="AI78" s="144"/>
      <c r="AJ78" s="92">
        <v>8</v>
      </c>
    </row>
    <row r="79" spans="1:36" s="163" customFormat="1" ht="39.950000000000003" customHeight="1">
      <c r="A79" s="69">
        <v>76</v>
      </c>
      <c r="B79" s="70"/>
      <c r="C79" s="71">
        <v>1</v>
      </c>
      <c r="D79" s="71"/>
      <c r="E79" s="72"/>
      <c r="F79" s="72"/>
      <c r="G79" s="71"/>
      <c r="H79" s="71"/>
      <c r="I79" s="71"/>
      <c r="J79" s="73"/>
      <c r="K79" s="74"/>
      <c r="L79" s="81" t="s">
        <v>307</v>
      </c>
      <c r="M79" s="76" t="s">
        <v>416</v>
      </c>
      <c r="N79" s="77" t="s">
        <v>322</v>
      </c>
      <c r="O79" s="78" t="s">
        <v>42</v>
      </c>
      <c r="P79" s="70" t="s">
        <v>73</v>
      </c>
      <c r="Q79" s="79"/>
      <c r="R79" s="111" t="s">
        <v>42</v>
      </c>
      <c r="S79" s="81" t="s">
        <v>82</v>
      </c>
      <c r="T79" s="82" t="s">
        <v>78</v>
      </c>
      <c r="U79" s="136" t="s">
        <v>74</v>
      </c>
      <c r="V79" s="84" t="s">
        <v>75</v>
      </c>
      <c r="W79" s="70" t="s">
        <v>88</v>
      </c>
      <c r="X79" s="85" t="s">
        <v>77</v>
      </c>
      <c r="Y79" s="85" t="s">
        <v>78</v>
      </c>
      <c r="Z79" s="76" t="s">
        <v>78</v>
      </c>
      <c r="AA79" s="87">
        <f>AA80+AA89</f>
        <v>2.4913999999999996</v>
      </c>
      <c r="AB79" s="89" t="s">
        <v>78</v>
      </c>
      <c r="AC79" s="89"/>
      <c r="AD79" s="89"/>
      <c r="AE79" s="89"/>
      <c r="AF79" s="89"/>
      <c r="AG79" s="90"/>
      <c r="AH79" s="90"/>
      <c r="AI79" s="144"/>
      <c r="AJ79" s="92">
        <v>1</v>
      </c>
    </row>
    <row r="80" spans="1:36" ht="39.950000000000003" customHeight="1">
      <c r="A80" s="69">
        <v>77</v>
      </c>
      <c r="B80" s="70"/>
      <c r="C80" s="71"/>
      <c r="D80" s="71">
        <v>2</v>
      </c>
      <c r="E80" s="71"/>
      <c r="F80" s="71"/>
      <c r="G80" s="156"/>
      <c r="H80" s="71"/>
      <c r="I80" s="71"/>
      <c r="J80" s="73"/>
      <c r="K80" s="73"/>
      <c r="L80" s="81" t="s">
        <v>309</v>
      </c>
      <c r="M80" s="76" t="s">
        <v>417</v>
      </c>
      <c r="N80" s="77" t="s">
        <v>322</v>
      </c>
      <c r="O80" s="125" t="s">
        <v>90</v>
      </c>
      <c r="P80" s="70" t="s">
        <v>73</v>
      </c>
      <c r="Q80" s="126"/>
      <c r="R80" s="111" t="s">
        <v>42</v>
      </c>
      <c r="S80" s="81" t="s">
        <v>82</v>
      </c>
      <c r="T80" s="82" t="s">
        <v>78</v>
      </c>
      <c r="U80" s="136" t="s">
        <v>74</v>
      </c>
      <c r="V80" s="84" t="s">
        <v>75</v>
      </c>
      <c r="W80" s="70" t="s">
        <v>88</v>
      </c>
      <c r="X80" s="85" t="s">
        <v>77</v>
      </c>
      <c r="Y80" s="85" t="s">
        <v>78</v>
      </c>
      <c r="Z80" s="76" t="s">
        <v>78</v>
      </c>
      <c r="AA80" s="87">
        <f>AA81+AA87+AA88*AJ88</f>
        <v>1.1431</v>
      </c>
      <c r="AB80" s="89" t="s">
        <v>78</v>
      </c>
      <c r="AC80" s="84"/>
      <c r="AD80" s="84"/>
      <c r="AE80" s="84"/>
      <c r="AF80" s="84"/>
      <c r="AG80" s="90"/>
      <c r="AH80" s="90"/>
      <c r="AI80" s="144"/>
      <c r="AJ80" s="92">
        <v>1</v>
      </c>
    </row>
    <row r="81" spans="1:36" ht="39.950000000000003" customHeight="1">
      <c r="A81" s="69">
        <v>78</v>
      </c>
      <c r="B81" s="70"/>
      <c r="C81" s="71"/>
      <c r="D81" s="71"/>
      <c r="E81" s="71">
        <v>3</v>
      </c>
      <c r="F81" s="71"/>
      <c r="G81" s="156"/>
      <c r="H81" s="71"/>
      <c r="I81" s="71"/>
      <c r="J81" s="73"/>
      <c r="K81" s="73"/>
      <c r="L81" s="81" t="s">
        <v>452</v>
      </c>
      <c r="M81" s="76" t="s">
        <v>311</v>
      </c>
      <c r="N81" s="77" t="s">
        <v>87</v>
      </c>
      <c r="O81" s="125" t="s">
        <v>101</v>
      </c>
      <c r="P81" s="70" t="s">
        <v>73</v>
      </c>
      <c r="Q81" s="126"/>
      <c r="R81" s="111" t="s">
        <v>42</v>
      </c>
      <c r="S81" s="81" t="s">
        <v>82</v>
      </c>
      <c r="T81" s="82" t="s">
        <v>78</v>
      </c>
      <c r="U81" s="84" t="s">
        <v>75</v>
      </c>
      <c r="V81" s="83" t="s">
        <v>74</v>
      </c>
      <c r="W81" s="70" t="s">
        <v>88</v>
      </c>
      <c r="X81" s="85" t="s">
        <v>77</v>
      </c>
      <c r="Y81" s="85" t="s">
        <v>78</v>
      </c>
      <c r="Z81" s="76" t="s">
        <v>78</v>
      </c>
      <c r="AA81" s="87">
        <f>AA82+AA83+AA84+AA85+AA86</f>
        <v>0.91710000000000003</v>
      </c>
      <c r="AB81" s="89" t="s">
        <v>78</v>
      </c>
      <c r="AC81" s="84"/>
      <c r="AD81" s="84"/>
      <c r="AE81" s="84"/>
      <c r="AF81" s="84"/>
      <c r="AG81" s="90"/>
      <c r="AH81" s="90"/>
      <c r="AI81" s="144"/>
      <c r="AJ81" s="92">
        <v>1</v>
      </c>
    </row>
    <row r="82" spans="1:36" ht="39.950000000000003" customHeight="1">
      <c r="A82" s="69">
        <v>79</v>
      </c>
      <c r="B82" s="70"/>
      <c r="C82" s="71"/>
      <c r="D82" s="71"/>
      <c r="E82" s="71"/>
      <c r="F82" s="71">
        <v>4</v>
      </c>
      <c r="G82" s="156"/>
      <c r="H82" s="71"/>
      <c r="I82" s="71"/>
      <c r="J82" s="73"/>
      <c r="K82" s="73"/>
      <c r="L82" s="81" t="s">
        <v>454</v>
      </c>
      <c r="M82" s="76" t="s">
        <v>312</v>
      </c>
      <c r="N82" s="77" t="s">
        <v>87</v>
      </c>
      <c r="O82" s="125" t="s">
        <v>101</v>
      </c>
      <c r="P82" s="70" t="s">
        <v>73</v>
      </c>
      <c r="Q82" s="126"/>
      <c r="R82" s="111" t="s">
        <v>42</v>
      </c>
      <c r="S82" s="81" t="s">
        <v>82</v>
      </c>
      <c r="T82" s="82" t="s">
        <v>78</v>
      </c>
      <c r="U82" s="84" t="s">
        <v>75</v>
      </c>
      <c r="V82" s="83" t="s">
        <v>74</v>
      </c>
      <c r="W82" s="78" t="s">
        <v>313</v>
      </c>
      <c r="X82" s="85" t="s">
        <v>314</v>
      </c>
      <c r="Y82" s="85" t="s">
        <v>315</v>
      </c>
      <c r="Z82" s="76" t="s">
        <v>78</v>
      </c>
      <c r="AA82" s="87">
        <v>0.82779999999999998</v>
      </c>
      <c r="AB82" s="89" t="s">
        <v>78</v>
      </c>
      <c r="AC82" s="84"/>
      <c r="AD82" s="84"/>
      <c r="AE82" s="84"/>
      <c r="AF82" s="84"/>
      <c r="AG82" s="90"/>
      <c r="AH82" s="90"/>
      <c r="AI82" s="144"/>
      <c r="AJ82" s="92">
        <v>1</v>
      </c>
    </row>
    <row r="83" spans="1:36" ht="39.950000000000003" customHeight="1">
      <c r="A83" s="69">
        <v>80</v>
      </c>
      <c r="B83" s="70"/>
      <c r="C83" s="71"/>
      <c r="D83" s="71"/>
      <c r="E83" s="71"/>
      <c r="F83" s="71">
        <v>4</v>
      </c>
      <c r="G83" s="156"/>
      <c r="H83" s="71"/>
      <c r="I83" s="71"/>
      <c r="J83" s="73"/>
      <c r="K83" s="73"/>
      <c r="L83" s="75" t="s">
        <v>485</v>
      </c>
      <c r="M83" s="76" t="s">
        <v>488</v>
      </c>
      <c r="N83" s="120" t="s">
        <v>87</v>
      </c>
      <c r="O83" s="125" t="s">
        <v>90</v>
      </c>
      <c r="P83" s="70" t="s">
        <v>73</v>
      </c>
      <c r="Q83" s="126"/>
      <c r="R83" s="111" t="s">
        <v>42</v>
      </c>
      <c r="S83" s="81" t="s">
        <v>82</v>
      </c>
      <c r="T83" s="82" t="s">
        <v>78</v>
      </c>
      <c r="U83" s="84" t="s">
        <v>75</v>
      </c>
      <c r="V83" s="83" t="s">
        <v>74</v>
      </c>
      <c r="W83" s="78" t="s">
        <v>91</v>
      </c>
      <c r="X83" s="85" t="s">
        <v>316</v>
      </c>
      <c r="Y83" s="70" t="s">
        <v>93</v>
      </c>
      <c r="Z83" s="76" t="s">
        <v>78</v>
      </c>
      <c r="AA83" s="87">
        <v>2.1000000000000001E-2</v>
      </c>
      <c r="AB83" s="89" t="s">
        <v>78</v>
      </c>
      <c r="AC83" s="84"/>
      <c r="AD83" s="84"/>
      <c r="AE83" s="84"/>
      <c r="AF83" s="84"/>
      <c r="AG83" s="90"/>
      <c r="AH83" s="90"/>
      <c r="AI83" s="144"/>
      <c r="AJ83" s="92">
        <v>1</v>
      </c>
    </row>
    <row r="84" spans="1:36" s="118" customFormat="1" ht="39.950000000000003" customHeight="1">
      <c r="A84" s="69">
        <v>81</v>
      </c>
      <c r="B84" s="70"/>
      <c r="C84" s="71"/>
      <c r="D84" s="156"/>
      <c r="E84" s="71"/>
      <c r="F84" s="71">
        <v>4</v>
      </c>
      <c r="G84" s="156"/>
      <c r="H84" s="71"/>
      <c r="I84" s="71"/>
      <c r="J84" s="73"/>
      <c r="K84" s="73"/>
      <c r="L84" s="75" t="s">
        <v>486</v>
      </c>
      <c r="M84" s="76" t="s">
        <v>489</v>
      </c>
      <c r="N84" s="120" t="s">
        <v>87</v>
      </c>
      <c r="O84" s="125" t="s">
        <v>90</v>
      </c>
      <c r="P84" s="70" t="s">
        <v>73</v>
      </c>
      <c r="Q84" s="126"/>
      <c r="R84" s="111" t="s">
        <v>42</v>
      </c>
      <c r="S84" s="81" t="s">
        <v>82</v>
      </c>
      <c r="T84" s="82" t="s">
        <v>78</v>
      </c>
      <c r="U84" s="136" t="s">
        <v>75</v>
      </c>
      <c r="V84" s="84" t="s">
        <v>74</v>
      </c>
      <c r="W84" s="78" t="s">
        <v>91</v>
      </c>
      <c r="X84" s="85" t="s">
        <v>316</v>
      </c>
      <c r="Y84" s="70" t="s">
        <v>93</v>
      </c>
      <c r="Z84" s="76" t="s">
        <v>317</v>
      </c>
      <c r="AA84" s="87">
        <v>7.1999999999999998E-3</v>
      </c>
      <c r="AB84" s="89" t="s">
        <v>78</v>
      </c>
      <c r="AC84" s="84"/>
      <c r="AD84" s="84"/>
      <c r="AE84" s="84"/>
      <c r="AF84" s="84"/>
      <c r="AG84" s="90"/>
      <c r="AH84" s="90"/>
      <c r="AI84" s="144"/>
      <c r="AJ84" s="92">
        <v>1</v>
      </c>
    </row>
    <row r="85" spans="1:36" s="118" customFormat="1" ht="39.950000000000003" customHeight="1">
      <c r="A85" s="69">
        <v>82</v>
      </c>
      <c r="B85" s="70"/>
      <c r="C85" s="71"/>
      <c r="D85" s="156"/>
      <c r="E85" s="71"/>
      <c r="F85" s="71">
        <v>4</v>
      </c>
      <c r="G85" s="156"/>
      <c r="H85" s="71"/>
      <c r="I85" s="71"/>
      <c r="J85" s="73"/>
      <c r="K85" s="73"/>
      <c r="L85" s="75" t="s">
        <v>487</v>
      </c>
      <c r="M85" s="76" t="s">
        <v>490</v>
      </c>
      <c r="N85" s="120" t="s">
        <v>87</v>
      </c>
      <c r="O85" s="125" t="s">
        <v>90</v>
      </c>
      <c r="P85" s="70" t="s">
        <v>73</v>
      </c>
      <c r="Q85" s="126"/>
      <c r="R85" s="111" t="s">
        <v>42</v>
      </c>
      <c r="S85" s="81" t="s">
        <v>82</v>
      </c>
      <c r="T85" s="82" t="s">
        <v>78</v>
      </c>
      <c r="U85" s="136" t="s">
        <v>75</v>
      </c>
      <c r="V85" s="84" t="s">
        <v>74</v>
      </c>
      <c r="W85" s="78" t="s">
        <v>91</v>
      </c>
      <c r="X85" s="85" t="s">
        <v>316</v>
      </c>
      <c r="Y85" s="70" t="s">
        <v>93</v>
      </c>
      <c r="Z85" s="86" t="s">
        <v>78</v>
      </c>
      <c r="AA85" s="87">
        <v>1.11E-2</v>
      </c>
      <c r="AB85" s="89" t="s">
        <v>78</v>
      </c>
      <c r="AC85" s="84"/>
      <c r="AD85" s="84"/>
      <c r="AE85" s="84"/>
      <c r="AF85" s="84"/>
      <c r="AG85" s="90"/>
      <c r="AH85" s="90"/>
      <c r="AI85" s="144"/>
      <c r="AJ85" s="92">
        <v>1</v>
      </c>
    </row>
    <row r="86" spans="1:36" ht="39.950000000000003" customHeight="1">
      <c r="A86" s="69">
        <v>83</v>
      </c>
      <c r="B86" s="70"/>
      <c r="C86" s="71"/>
      <c r="D86" s="156"/>
      <c r="E86" s="156"/>
      <c r="F86" s="71">
        <v>4</v>
      </c>
      <c r="G86" s="156"/>
      <c r="H86" s="71"/>
      <c r="I86" s="71"/>
      <c r="J86" s="73"/>
      <c r="K86" s="73"/>
      <c r="L86" s="81" t="s">
        <v>318</v>
      </c>
      <c r="M86" s="76" t="s">
        <v>319</v>
      </c>
      <c r="N86" s="77" t="s">
        <v>114</v>
      </c>
      <c r="O86" s="125" t="s">
        <v>101</v>
      </c>
      <c r="P86" s="70" t="s">
        <v>73</v>
      </c>
      <c r="Q86" s="85"/>
      <c r="R86" s="111" t="s">
        <v>42</v>
      </c>
      <c r="S86" s="81" t="s">
        <v>82</v>
      </c>
      <c r="T86" s="82" t="s">
        <v>78</v>
      </c>
      <c r="U86" s="136" t="s">
        <v>75</v>
      </c>
      <c r="V86" s="84" t="s">
        <v>74</v>
      </c>
      <c r="W86" s="78" t="s">
        <v>96</v>
      </c>
      <c r="X86" s="85" t="s">
        <v>78</v>
      </c>
      <c r="Y86" s="82" t="s">
        <v>97</v>
      </c>
      <c r="Z86" s="86" t="s">
        <v>78</v>
      </c>
      <c r="AA86" s="87">
        <v>0.05</v>
      </c>
      <c r="AB86" s="89" t="s">
        <v>78</v>
      </c>
      <c r="AC86" s="84"/>
      <c r="AD86" s="84"/>
      <c r="AE86" s="84"/>
      <c r="AF86" s="84"/>
      <c r="AG86" s="90"/>
      <c r="AH86" s="90"/>
      <c r="AI86" s="144"/>
      <c r="AJ86" s="92">
        <v>1</v>
      </c>
    </row>
    <row r="87" spans="1:36" s="102" customFormat="1" ht="39.950000000000003" customHeight="1">
      <c r="A87" s="69">
        <v>84</v>
      </c>
      <c r="B87" s="70"/>
      <c r="C87" s="71"/>
      <c r="D87" s="156"/>
      <c r="E87" s="71">
        <v>3</v>
      </c>
      <c r="F87" s="71"/>
      <c r="G87" s="156"/>
      <c r="H87" s="71"/>
      <c r="I87" s="71"/>
      <c r="J87" s="73"/>
      <c r="K87" s="73"/>
      <c r="L87" s="81" t="s">
        <v>320</v>
      </c>
      <c r="M87" s="76" t="s">
        <v>418</v>
      </c>
      <c r="N87" s="127" t="s">
        <v>322</v>
      </c>
      <c r="O87" s="125" t="s">
        <v>90</v>
      </c>
      <c r="P87" s="70" t="s">
        <v>73</v>
      </c>
      <c r="Q87" s="126"/>
      <c r="R87" s="111" t="s">
        <v>42</v>
      </c>
      <c r="S87" s="81" t="s">
        <v>82</v>
      </c>
      <c r="T87" s="82" t="s">
        <v>78</v>
      </c>
      <c r="U87" s="136" t="s">
        <v>74</v>
      </c>
      <c r="V87" s="84" t="s">
        <v>75</v>
      </c>
      <c r="W87" s="78" t="s">
        <v>88</v>
      </c>
      <c r="X87" s="85" t="s">
        <v>77</v>
      </c>
      <c r="Y87" s="85" t="s">
        <v>78</v>
      </c>
      <c r="Z87" s="76" t="s">
        <v>78</v>
      </c>
      <c r="AA87" s="87">
        <v>0.2</v>
      </c>
      <c r="AB87" s="89" t="s">
        <v>78</v>
      </c>
      <c r="AC87" s="84"/>
      <c r="AD87" s="84"/>
      <c r="AE87" s="84"/>
      <c r="AF87" s="84"/>
      <c r="AG87" s="90"/>
      <c r="AH87" s="90"/>
      <c r="AI87" s="144"/>
      <c r="AJ87" s="92">
        <v>1</v>
      </c>
    </row>
    <row r="88" spans="1:36" ht="39.950000000000003" customHeight="1">
      <c r="A88" s="69">
        <v>85</v>
      </c>
      <c r="B88" s="70"/>
      <c r="C88" s="71"/>
      <c r="D88" s="156"/>
      <c r="E88" s="156">
        <v>3</v>
      </c>
      <c r="F88" s="71"/>
      <c r="G88" s="156"/>
      <c r="H88" s="71"/>
      <c r="I88" s="71"/>
      <c r="J88" s="73"/>
      <c r="K88" s="73"/>
      <c r="L88" s="81" t="s">
        <v>102</v>
      </c>
      <c r="M88" s="76" t="s">
        <v>103</v>
      </c>
      <c r="N88" s="77" t="s">
        <v>78</v>
      </c>
      <c r="O88" s="125" t="s">
        <v>101</v>
      </c>
      <c r="P88" s="70" t="s">
        <v>73</v>
      </c>
      <c r="Q88" s="85" t="s">
        <v>78</v>
      </c>
      <c r="R88" s="111" t="s">
        <v>42</v>
      </c>
      <c r="S88" s="81" t="s">
        <v>82</v>
      </c>
      <c r="T88" s="82" t="s">
        <v>78</v>
      </c>
      <c r="U88" s="136" t="s">
        <v>75</v>
      </c>
      <c r="V88" s="84" t="s">
        <v>74</v>
      </c>
      <c r="W88" s="85" t="s">
        <v>78</v>
      </c>
      <c r="X88" s="85" t="s">
        <v>78</v>
      </c>
      <c r="Y88" s="85" t="s">
        <v>78</v>
      </c>
      <c r="Z88" s="76" t="s">
        <v>78</v>
      </c>
      <c r="AA88" s="87">
        <v>1E-3</v>
      </c>
      <c r="AB88" s="89" t="s">
        <v>78</v>
      </c>
      <c r="AC88" s="84"/>
      <c r="AD88" s="84"/>
      <c r="AE88" s="84"/>
      <c r="AF88" s="84"/>
      <c r="AG88" s="90"/>
      <c r="AH88" s="90"/>
      <c r="AI88" s="144"/>
      <c r="AJ88" s="92">
        <v>26</v>
      </c>
    </row>
    <row r="89" spans="1:36" ht="39.950000000000003" customHeight="1">
      <c r="A89" s="69">
        <v>86</v>
      </c>
      <c r="B89" s="106"/>
      <c r="C89" s="71"/>
      <c r="D89" s="71"/>
      <c r="E89" s="71">
        <v>3</v>
      </c>
      <c r="F89" s="71"/>
      <c r="G89" s="71"/>
      <c r="H89" s="71"/>
      <c r="I89" s="71"/>
      <c r="J89" s="106"/>
      <c r="K89" s="106"/>
      <c r="L89" s="81" t="s">
        <v>323</v>
      </c>
      <c r="M89" s="75" t="s">
        <v>324</v>
      </c>
      <c r="N89" s="77" t="s">
        <v>114</v>
      </c>
      <c r="O89" s="125" t="s">
        <v>101</v>
      </c>
      <c r="P89" s="70" t="s">
        <v>73</v>
      </c>
      <c r="Q89" s="84"/>
      <c r="R89" s="111" t="s">
        <v>42</v>
      </c>
      <c r="S89" s="81" t="s">
        <v>82</v>
      </c>
      <c r="T89" s="82" t="s">
        <v>78</v>
      </c>
      <c r="U89" s="136" t="s">
        <v>75</v>
      </c>
      <c r="V89" s="84" t="s">
        <v>74</v>
      </c>
      <c r="W89" s="78" t="s">
        <v>88</v>
      </c>
      <c r="X89" s="85" t="s">
        <v>77</v>
      </c>
      <c r="Y89" s="82" t="s">
        <v>78</v>
      </c>
      <c r="Z89" s="86" t="s">
        <v>78</v>
      </c>
      <c r="AA89" s="87">
        <f>AA90+AA91+AA92+AA93+AA94+AA95+AA96+AA97+AA99*AJ99+AA98+AA100*AJ100</f>
        <v>1.3482999999999998</v>
      </c>
      <c r="AB89" s="89" t="s">
        <v>244</v>
      </c>
      <c r="AC89" s="106"/>
      <c r="AD89" s="106"/>
      <c r="AE89" s="106"/>
      <c r="AF89" s="106"/>
      <c r="AG89" s="90" t="s">
        <v>78</v>
      </c>
      <c r="AH89" s="90"/>
      <c r="AI89" s="144"/>
      <c r="AJ89" s="92">
        <v>1</v>
      </c>
    </row>
    <row r="90" spans="1:36" ht="39.950000000000003" customHeight="1">
      <c r="A90" s="69">
        <v>87</v>
      </c>
      <c r="B90" s="70"/>
      <c r="C90" s="71"/>
      <c r="D90" s="156"/>
      <c r="E90" s="156"/>
      <c r="F90" s="71">
        <v>4</v>
      </c>
      <c r="G90" s="156"/>
      <c r="H90" s="71"/>
      <c r="I90" s="71"/>
      <c r="J90" s="73"/>
      <c r="K90" s="73"/>
      <c r="L90" s="81" t="s">
        <v>325</v>
      </c>
      <c r="M90" s="76" t="s">
        <v>326</v>
      </c>
      <c r="N90" s="77" t="s">
        <v>114</v>
      </c>
      <c r="O90" s="125" t="s">
        <v>101</v>
      </c>
      <c r="P90" s="70" t="s">
        <v>73</v>
      </c>
      <c r="Q90" s="126"/>
      <c r="R90" s="111" t="s">
        <v>42</v>
      </c>
      <c r="S90" s="81" t="s">
        <v>82</v>
      </c>
      <c r="T90" s="82" t="s">
        <v>78</v>
      </c>
      <c r="U90" s="136" t="s">
        <v>75</v>
      </c>
      <c r="V90" s="84" t="s">
        <v>74</v>
      </c>
      <c r="W90" s="78" t="s">
        <v>193</v>
      </c>
      <c r="X90" s="85" t="s">
        <v>210</v>
      </c>
      <c r="Y90" s="122" t="s">
        <v>195</v>
      </c>
      <c r="Z90" s="86" t="s">
        <v>327</v>
      </c>
      <c r="AA90" s="87">
        <v>0.32040000000000002</v>
      </c>
      <c r="AB90" s="89" t="s">
        <v>78</v>
      </c>
      <c r="AC90" s="89"/>
      <c r="AD90" s="89"/>
      <c r="AE90" s="89"/>
      <c r="AF90" s="89"/>
      <c r="AG90" s="90" t="s">
        <v>78</v>
      </c>
      <c r="AH90" s="90"/>
      <c r="AI90" s="144"/>
      <c r="AJ90" s="92">
        <v>1</v>
      </c>
    </row>
    <row r="91" spans="1:36" s="102" customFormat="1" ht="39.950000000000003" customHeight="1">
      <c r="A91" s="69">
        <v>88</v>
      </c>
      <c r="B91" s="70"/>
      <c r="C91" s="71"/>
      <c r="D91" s="156"/>
      <c r="E91" s="156"/>
      <c r="F91" s="71">
        <v>4</v>
      </c>
      <c r="G91" s="156"/>
      <c r="H91" s="71"/>
      <c r="I91" s="71"/>
      <c r="J91" s="73"/>
      <c r="K91" s="73"/>
      <c r="L91" s="81" t="s">
        <v>328</v>
      </c>
      <c r="M91" s="76" t="s">
        <v>329</v>
      </c>
      <c r="N91" s="77" t="s">
        <v>114</v>
      </c>
      <c r="O91" s="125" t="s">
        <v>101</v>
      </c>
      <c r="P91" s="70" t="s">
        <v>73</v>
      </c>
      <c r="Q91" s="126"/>
      <c r="R91" s="111" t="s">
        <v>42</v>
      </c>
      <c r="S91" s="81" t="s">
        <v>82</v>
      </c>
      <c r="T91" s="82" t="s">
        <v>78</v>
      </c>
      <c r="U91" s="136" t="s">
        <v>75</v>
      </c>
      <c r="V91" s="84" t="s">
        <v>74</v>
      </c>
      <c r="W91" s="78" t="s">
        <v>193</v>
      </c>
      <c r="X91" s="85" t="s">
        <v>210</v>
      </c>
      <c r="Y91" s="122" t="s">
        <v>195</v>
      </c>
      <c r="Z91" s="86" t="s">
        <v>327</v>
      </c>
      <c r="AA91" s="87">
        <v>0.30620000000000003</v>
      </c>
      <c r="AB91" s="89" t="s">
        <v>78</v>
      </c>
      <c r="AC91" s="89"/>
      <c r="AD91" s="89"/>
      <c r="AE91" s="89"/>
      <c r="AF91" s="89"/>
      <c r="AG91" s="90" t="s">
        <v>78</v>
      </c>
      <c r="AH91" s="90"/>
      <c r="AI91" s="144"/>
      <c r="AJ91" s="92">
        <v>1</v>
      </c>
    </row>
    <row r="92" spans="1:36" s="102" customFormat="1" ht="39.950000000000003" customHeight="1">
      <c r="A92" s="69">
        <v>89</v>
      </c>
      <c r="B92" s="70"/>
      <c r="C92" s="71"/>
      <c r="D92" s="156"/>
      <c r="E92" s="156"/>
      <c r="F92" s="71">
        <v>4</v>
      </c>
      <c r="G92" s="156"/>
      <c r="H92" s="71"/>
      <c r="I92" s="71"/>
      <c r="J92" s="73"/>
      <c r="K92" s="73"/>
      <c r="L92" s="81" t="s">
        <v>330</v>
      </c>
      <c r="M92" s="76" t="s">
        <v>331</v>
      </c>
      <c r="N92" s="77" t="s">
        <v>114</v>
      </c>
      <c r="O92" s="125" t="s">
        <v>101</v>
      </c>
      <c r="P92" s="70" t="s">
        <v>73</v>
      </c>
      <c r="Q92" s="79"/>
      <c r="R92" s="111" t="s">
        <v>42</v>
      </c>
      <c r="S92" s="81" t="s">
        <v>82</v>
      </c>
      <c r="T92" s="82" t="s">
        <v>78</v>
      </c>
      <c r="U92" s="136" t="s">
        <v>75</v>
      </c>
      <c r="V92" s="84" t="s">
        <v>74</v>
      </c>
      <c r="W92" s="78" t="s">
        <v>193</v>
      </c>
      <c r="X92" s="85" t="s">
        <v>210</v>
      </c>
      <c r="Y92" s="122" t="s">
        <v>195</v>
      </c>
      <c r="Z92" s="86" t="s">
        <v>332</v>
      </c>
      <c r="AA92" s="87">
        <v>0.18859999999999999</v>
      </c>
      <c r="AB92" s="89" t="s">
        <v>78</v>
      </c>
      <c r="AC92" s="90"/>
      <c r="AD92" s="90"/>
      <c r="AE92" s="90"/>
      <c r="AF92" s="90"/>
      <c r="AG92" s="90" t="s">
        <v>78</v>
      </c>
      <c r="AH92" s="90"/>
      <c r="AI92" s="144"/>
      <c r="AJ92" s="92">
        <v>1</v>
      </c>
    </row>
    <row r="93" spans="1:36" ht="39.950000000000003" customHeight="1">
      <c r="A93" s="69">
        <v>90</v>
      </c>
      <c r="B93" s="70"/>
      <c r="C93" s="71"/>
      <c r="D93" s="156"/>
      <c r="E93" s="156"/>
      <c r="F93" s="71">
        <v>4</v>
      </c>
      <c r="G93" s="156"/>
      <c r="H93" s="71"/>
      <c r="I93" s="71"/>
      <c r="J93" s="73"/>
      <c r="K93" s="73"/>
      <c r="L93" s="81" t="s">
        <v>333</v>
      </c>
      <c r="M93" s="76" t="s">
        <v>334</v>
      </c>
      <c r="N93" s="77" t="s">
        <v>114</v>
      </c>
      <c r="O93" s="125" t="s">
        <v>101</v>
      </c>
      <c r="P93" s="70" t="s">
        <v>73</v>
      </c>
      <c r="Q93" s="126"/>
      <c r="R93" s="111" t="s">
        <v>42</v>
      </c>
      <c r="S93" s="81" t="s">
        <v>82</v>
      </c>
      <c r="T93" s="82" t="s">
        <v>78</v>
      </c>
      <c r="U93" s="136" t="s">
        <v>75</v>
      </c>
      <c r="V93" s="84" t="s">
        <v>74</v>
      </c>
      <c r="W93" s="78" t="s">
        <v>193</v>
      </c>
      <c r="X93" s="85" t="s">
        <v>194</v>
      </c>
      <c r="Y93" s="122" t="s">
        <v>195</v>
      </c>
      <c r="Z93" s="86" t="s">
        <v>335</v>
      </c>
      <c r="AA93" s="87">
        <v>7.7899999999999997E-2</v>
      </c>
      <c r="AB93" s="89" t="s">
        <v>78</v>
      </c>
      <c r="AC93" s="84"/>
      <c r="AD93" s="84"/>
      <c r="AE93" s="84"/>
      <c r="AF93" s="84"/>
      <c r="AG93" s="90" t="s">
        <v>78</v>
      </c>
      <c r="AH93" s="90"/>
      <c r="AI93" s="144"/>
      <c r="AJ93" s="92">
        <v>1</v>
      </c>
    </row>
    <row r="94" spans="1:36" ht="39.950000000000003" customHeight="1">
      <c r="A94" s="69">
        <v>91</v>
      </c>
      <c r="B94" s="70"/>
      <c r="C94" s="71"/>
      <c r="D94" s="156"/>
      <c r="E94" s="156"/>
      <c r="F94" s="71">
        <v>4</v>
      </c>
      <c r="G94" s="156"/>
      <c r="H94" s="71"/>
      <c r="I94" s="71"/>
      <c r="J94" s="73"/>
      <c r="K94" s="73"/>
      <c r="L94" s="81" t="s">
        <v>336</v>
      </c>
      <c r="M94" s="76" t="s">
        <v>337</v>
      </c>
      <c r="N94" s="77" t="s">
        <v>114</v>
      </c>
      <c r="O94" s="125" t="s">
        <v>101</v>
      </c>
      <c r="P94" s="70" t="s">
        <v>73</v>
      </c>
      <c r="Q94" s="126"/>
      <c r="R94" s="111" t="s">
        <v>42</v>
      </c>
      <c r="S94" s="81" t="s">
        <v>82</v>
      </c>
      <c r="T94" s="82" t="s">
        <v>78</v>
      </c>
      <c r="U94" s="136" t="s">
        <v>75</v>
      </c>
      <c r="V94" s="84" t="s">
        <v>74</v>
      </c>
      <c r="W94" s="78" t="s">
        <v>193</v>
      </c>
      <c r="X94" s="85" t="s">
        <v>194</v>
      </c>
      <c r="Y94" s="122" t="s">
        <v>195</v>
      </c>
      <c r="Z94" s="86" t="s">
        <v>338</v>
      </c>
      <c r="AA94" s="87">
        <v>8.0100000000000005E-2</v>
      </c>
      <c r="AB94" s="89" t="s">
        <v>78</v>
      </c>
      <c r="AC94" s="84"/>
      <c r="AD94" s="84"/>
      <c r="AE94" s="84"/>
      <c r="AF94" s="84"/>
      <c r="AG94" s="90"/>
      <c r="AH94" s="90"/>
      <c r="AI94" s="144"/>
      <c r="AJ94" s="92">
        <v>1</v>
      </c>
    </row>
    <row r="95" spans="1:36" ht="39.950000000000003" customHeight="1">
      <c r="A95" s="69">
        <v>92</v>
      </c>
      <c r="B95" s="70"/>
      <c r="C95" s="71"/>
      <c r="D95" s="156"/>
      <c r="E95" s="156"/>
      <c r="F95" s="71">
        <v>4</v>
      </c>
      <c r="G95" s="156"/>
      <c r="H95" s="71"/>
      <c r="I95" s="71"/>
      <c r="J95" s="73"/>
      <c r="K95" s="73"/>
      <c r="L95" s="81" t="s">
        <v>339</v>
      </c>
      <c r="M95" s="76" t="s">
        <v>340</v>
      </c>
      <c r="N95" s="77" t="s">
        <v>114</v>
      </c>
      <c r="O95" s="125" t="s">
        <v>101</v>
      </c>
      <c r="P95" s="70" t="s">
        <v>73</v>
      </c>
      <c r="Q95" s="126"/>
      <c r="R95" s="111" t="s">
        <v>42</v>
      </c>
      <c r="S95" s="81" t="s">
        <v>82</v>
      </c>
      <c r="T95" s="82" t="s">
        <v>78</v>
      </c>
      <c r="U95" s="136" t="s">
        <v>75</v>
      </c>
      <c r="V95" s="84" t="s">
        <v>74</v>
      </c>
      <c r="W95" s="78" t="s">
        <v>193</v>
      </c>
      <c r="X95" s="85" t="s">
        <v>194</v>
      </c>
      <c r="Y95" s="122" t="s">
        <v>195</v>
      </c>
      <c r="Z95" s="86" t="s">
        <v>341</v>
      </c>
      <c r="AA95" s="87">
        <v>5.0500000000000003E-2</v>
      </c>
      <c r="AB95" s="89" t="s">
        <v>78</v>
      </c>
      <c r="AC95" s="84"/>
      <c r="AD95" s="84"/>
      <c r="AE95" s="84"/>
      <c r="AF95" s="84"/>
      <c r="AG95" s="90"/>
      <c r="AH95" s="90"/>
      <c r="AI95" s="144"/>
      <c r="AJ95" s="92">
        <v>1</v>
      </c>
    </row>
    <row r="96" spans="1:36" ht="39.950000000000003" customHeight="1">
      <c r="A96" s="69">
        <v>93</v>
      </c>
      <c r="B96" s="70"/>
      <c r="C96" s="71"/>
      <c r="D96" s="156"/>
      <c r="E96" s="156"/>
      <c r="F96" s="71">
        <v>4</v>
      </c>
      <c r="G96" s="156"/>
      <c r="H96" s="71"/>
      <c r="I96" s="71"/>
      <c r="J96" s="73"/>
      <c r="K96" s="73"/>
      <c r="L96" s="81" t="s">
        <v>342</v>
      </c>
      <c r="M96" s="76" t="s">
        <v>343</v>
      </c>
      <c r="N96" s="77" t="s">
        <v>114</v>
      </c>
      <c r="O96" s="125" t="s">
        <v>101</v>
      </c>
      <c r="P96" s="70" t="s">
        <v>73</v>
      </c>
      <c r="Q96" s="126"/>
      <c r="R96" s="111" t="s">
        <v>42</v>
      </c>
      <c r="S96" s="81" t="s">
        <v>82</v>
      </c>
      <c r="T96" s="82" t="s">
        <v>78</v>
      </c>
      <c r="U96" s="136" t="s">
        <v>75</v>
      </c>
      <c r="V96" s="84" t="s">
        <v>74</v>
      </c>
      <c r="W96" s="78" t="s">
        <v>193</v>
      </c>
      <c r="X96" s="85" t="s">
        <v>194</v>
      </c>
      <c r="Y96" s="122" t="s">
        <v>195</v>
      </c>
      <c r="Z96" s="86" t="s">
        <v>341</v>
      </c>
      <c r="AA96" s="87">
        <v>5.0500000000000003E-2</v>
      </c>
      <c r="AB96" s="89" t="s">
        <v>78</v>
      </c>
      <c r="AC96" s="84"/>
      <c r="AD96" s="84"/>
      <c r="AE96" s="84"/>
      <c r="AF96" s="84"/>
      <c r="AG96" s="90"/>
      <c r="AH96" s="90"/>
      <c r="AI96" s="144"/>
      <c r="AJ96" s="92">
        <v>1</v>
      </c>
    </row>
    <row r="97" spans="1:36" s="102" customFormat="1" ht="39.950000000000003" customHeight="1">
      <c r="A97" s="69">
        <v>94</v>
      </c>
      <c r="B97" s="106"/>
      <c r="C97" s="71"/>
      <c r="D97" s="71"/>
      <c r="E97" s="71"/>
      <c r="F97" s="71">
        <v>4</v>
      </c>
      <c r="G97" s="71"/>
      <c r="H97" s="71"/>
      <c r="I97" s="71"/>
      <c r="J97" s="106"/>
      <c r="K97" s="106"/>
      <c r="L97" s="81" t="s">
        <v>344</v>
      </c>
      <c r="M97" s="76" t="s">
        <v>345</v>
      </c>
      <c r="N97" s="77" t="s">
        <v>114</v>
      </c>
      <c r="O97" s="125" t="s">
        <v>101</v>
      </c>
      <c r="P97" s="70" t="s">
        <v>73</v>
      </c>
      <c r="Q97" s="84"/>
      <c r="R97" s="111" t="s">
        <v>42</v>
      </c>
      <c r="S97" s="81" t="s">
        <v>82</v>
      </c>
      <c r="T97" s="82" t="s">
        <v>78</v>
      </c>
      <c r="U97" s="136" t="s">
        <v>75</v>
      </c>
      <c r="V97" s="84" t="s">
        <v>74</v>
      </c>
      <c r="W97" s="78" t="s">
        <v>193</v>
      </c>
      <c r="X97" s="85" t="s">
        <v>194</v>
      </c>
      <c r="Y97" s="122" t="s">
        <v>195</v>
      </c>
      <c r="Z97" s="86" t="s">
        <v>346</v>
      </c>
      <c r="AA97" s="87">
        <v>6.5299999999999997E-2</v>
      </c>
      <c r="AB97" s="89" t="s">
        <v>78</v>
      </c>
      <c r="AC97" s="106"/>
      <c r="AD97" s="106"/>
      <c r="AE97" s="106"/>
      <c r="AF97" s="106"/>
      <c r="AG97" s="90"/>
      <c r="AH97" s="90"/>
      <c r="AI97" s="144"/>
      <c r="AJ97" s="92">
        <v>1</v>
      </c>
    </row>
    <row r="98" spans="1:36" ht="39.950000000000003" customHeight="1">
      <c r="A98" s="69">
        <v>95</v>
      </c>
      <c r="B98" s="106"/>
      <c r="C98" s="71"/>
      <c r="D98" s="71"/>
      <c r="E98" s="71"/>
      <c r="F98" s="71">
        <v>4</v>
      </c>
      <c r="G98" s="71"/>
      <c r="H98" s="71"/>
      <c r="I98" s="71"/>
      <c r="J98" s="106"/>
      <c r="K98" s="106"/>
      <c r="L98" s="81" t="s">
        <v>347</v>
      </c>
      <c r="M98" s="76" t="s">
        <v>348</v>
      </c>
      <c r="N98" s="77" t="s">
        <v>114</v>
      </c>
      <c r="O98" s="125" t="s">
        <v>101</v>
      </c>
      <c r="P98" s="70" t="s">
        <v>73</v>
      </c>
      <c r="Q98" s="84"/>
      <c r="R98" s="111" t="s">
        <v>42</v>
      </c>
      <c r="S98" s="81" t="s">
        <v>82</v>
      </c>
      <c r="T98" s="82" t="s">
        <v>78</v>
      </c>
      <c r="U98" s="136" t="s">
        <v>75</v>
      </c>
      <c r="V98" s="84" t="s">
        <v>74</v>
      </c>
      <c r="W98" s="78" t="s">
        <v>193</v>
      </c>
      <c r="X98" s="85" t="s">
        <v>194</v>
      </c>
      <c r="Y98" s="122" t="s">
        <v>195</v>
      </c>
      <c r="Z98" s="86" t="s">
        <v>349</v>
      </c>
      <c r="AA98" s="87">
        <v>4.1000000000000002E-2</v>
      </c>
      <c r="AB98" s="89" t="s">
        <v>78</v>
      </c>
      <c r="AC98" s="106"/>
      <c r="AD98" s="106"/>
      <c r="AE98" s="106"/>
      <c r="AF98" s="106"/>
      <c r="AG98" s="90"/>
      <c r="AH98" s="90"/>
      <c r="AI98" s="144"/>
      <c r="AJ98" s="92">
        <v>1</v>
      </c>
    </row>
    <row r="99" spans="1:36" ht="39.950000000000003" customHeight="1">
      <c r="A99" s="69">
        <v>96</v>
      </c>
      <c r="B99" s="70"/>
      <c r="C99" s="71"/>
      <c r="D99" s="71"/>
      <c r="E99" s="72"/>
      <c r="F99" s="72">
        <v>4</v>
      </c>
      <c r="G99" s="71"/>
      <c r="H99" s="71"/>
      <c r="I99" s="71"/>
      <c r="J99" s="73"/>
      <c r="K99" s="74"/>
      <c r="L99" s="81" t="s">
        <v>203</v>
      </c>
      <c r="M99" s="76" t="s">
        <v>204</v>
      </c>
      <c r="N99" s="77" t="s">
        <v>114</v>
      </c>
      <c r="O99" s="78" t="s">
        <v>101</v>
      </c>
      <c r="P99" s="70" t="s">
        <v>73</v>
      </c>
      <c r="Q99" s="79"/>
      <c r="R99" s="111" t="s">
        <v>42</v>
      </c>
      <c r="S99" s="81" t="s">
        <v>82</v>
      </c>
      <c r="T99" s="82" t="s">
        <v>78</v>
      </c>
      <c r="U99" s="136" t="s">
        <v>75</v>
      </c>
      <c r="V99" s="84" t="s">
        <v>74</v>
      </c>
      <c r="W99" s="70" t="s">
        <v>193</v>
      </c>
      <c r="X99" s="85" t="s">
        <v>194</v>
      </c>
      <c r="Y99" s="82" t="s">
        <v>195</v>
      </c>
      <c r="Z99" s="86" t="s">
        <v>205</v>
      </c>
      <c r="AA99" s="87">
        <v>2.41E-2</v>
      </c>
      <c r="AB99" s="89" t="s">
        <v>78</v>
      </c>
      <c r="AC99" s="89"/>
      <c r="AD99" s="89"/>
      <c r="AE99" s="89"/>
      <c r="AF99" s="89"/>
      <c r="AG99" s="90"/>
      <c r="AH99" s="90"/>
      <c r="AI99" s="144"/>
      <c r="AJ99" s="92">
        <v>2</v>
      </c>
    </row>
    <row r="100" spans="1:36" ht="39.950000000000003" customHeight="1">
      <c r="A100" s="69">
        <v>97</v>
      </c>
      <c r="B100" s="70"/>
      <c r="C100" s="71"/>
      <c r="D100" s="156"/>
      <c r="E100" s="156"/>
      <c r="F100" s="71">
        <v>4</v>
      </c>
      <c r="G100" s="156"/>
      <c r="H100" s="71"/>
      <c r="I100" s="71"/>
      <c r="J100" s="73"/>
      <c r="K100" s="73"/>
      <c r="L100" s="81" t="s">
        <v>350</v>
      </c>
      <c r="M100" s="76" t="s">
        <v>351</v>
      </c>
      <c r="N100" s="77" t="s">
        <v>114</v>
      </c>
      <c r="O100" s="125" t="s">
        <v>101</v>
      </c>
      <c r="P100" s="70" t="s">
        <v>73</v>
      </c>
      <c r="Q100" s="126"/>
      <c r="R100" s="111" t="s">
        <v>42</v>
      </c>
      <c r="S100" s="81" t="s">
        <v>82</v>
      </c>
      <c r="T100" s="82" t="s">
        <v>78</v>
      </c>
      <c r="U100" s="136" t="s">
        <v>75</v>
      </c>
      <c r="V100" s="84" t="s">
        <v>74</v>
      </c>
      <c r="W100" s="78" t="s">
        <v>88</v>
      </c>
      <c r="X100" s="85" t="s">
        <v>77</v>
      </c>
      <c r="Y100" s="82" t="s">
        <v>78</v>
      </c>
      <c r="Z100" s="86" t="s">
        <v>78</v>
      </c>
      <c r="AA100" s="87">
        <f>AA101+AA102</f>
        <v>2.9899999999999999E-2</v>
      </c>
      <c r="AB100" s="89" t="s">
        <v>78</v>
      </c>
      <c r="AC100" s="84"/>
      <c r="AD100" s="84"/>
      <c r="AE100" s="84"/>
      <c r="AF100" s="84"/>
      <c r="AG100" s="90"/>
      <c r="AH100" s="90"/>
      <c r="AI100" s="144"/>
      <c r="AJ100" s="92">
        <v>4</v>
      </c>
    </row>
    <row r="101" spans="1:36" s="163" customFormat="1" ht="39.950000000000003" customHeight="1">
      <c r="A101" s="69">
        <v>98</v>
      </c>
      <c r="B101" s="70"/>
      <c r="C101" s="71"/>
      <c r="D101" s="156"/>
      <c r="E101" s="156"/>
      <c r="F101" s="71"/>
      <c r="G101" s="156">
        <v>5</v>
      </c>
      <c r="H101" s="71"/>
      <c r="I101" s="71"/>
      <c r="J101" s="73"/>
      <c r="K101" s="73"/>
      <c r="L101" s="81" t="s">
        <v>352</v>
      </c>
      <c r="M101" s="76" t="s">
        <v>353</v>
      </c>
      <c r="N101" s="77" t="s">
        <v>114</v>
      </c>
      <c r="O101" s="125" t="s">
        <v>101</v>
      </c>
      <c r="P101" s="70" t="s">
        <v>73</v>
      </c>
      <c r="Q101" s="126"/>
      <c r="R101" s="111" t="s">
        <v>42</v>
      </c>
      <c r="S101" s="81" t="s">
        <v>82</v>
      </c>
      <c r="T101" s="82" t="s">
        <v>78</v>
      </c>
      <c r="U101" s="136" t="s">
        <v>75</v>
      </c>
      <c r="V101" s="84" t="s">
        <v>74</v>
      </c>
      <c r="W101" s="78" t="s">
        <v>115</v>
      </c>
      <c r="X101" s="85" t="s">
        <v>231</v>
      </c>
      <c r="Y101" s="82" t="s">
        <v>117</v>
      </c>
      <c r="Z101" s="86" t="s">
        <v>354</v>
      </c>
      <c r="AA101" s="87">
        <v>1.61E-2</v>
      </c>
      <c r="AB101" s="89" t="s">
        <v>78</v>
      </c>
      <c r="AC101" s="84"/>
      <c r="AD101" s="84"/>
      <c r="AE101" s="84"/>
      <c r="AF101" s="84"/>
      <c r="AG101" s="90"/>
      <c r="AH101" s="90"/>
      <c r="AI101" s="144"/>
      <c r="AJ101" s="92">
        <v>1</v>
      </c>
    </row>
    <row r="102" spans="1:36" s="118" customFormat="1" ht="39.950000000000003" customHeight="1">
      <c r="A102" s="69">
        <v>99</v>
      </c>
      <c r="B102" s="70"/>
      <c r="C102" s="71"/>
      <c r="D102" s="156"/>
      <c r="E102" s="156"/>
      <c r="F102" s="71"/>
      <c r="G102" s="156">
        <v>5</v>
      </c>
      <c r="H102" s="71"/>
      <c r="I102" s="71"/>
      <c r="J102" s="73"/>
      <c r="K102" s="73"/>
      <c r="L102" s="81" t="s">
        <v>355</v>
      </c>
      <c r="M102" s="76" t="s">
        <v>356</v>
      </c>
      <c r="N102" s="77" t="s">
        <v>114</v>
      </c>
      <c r="O102" s="125" t="s">
        <v>101</v>
      </c>
      <c r="P102" s="70" t="s">
        <v>73</v>
      </c>
      <c r="Q102" s="126"/>
      <c r="R102" s="111" t="s">
        <v>42</v>
      </c>
      <c r="S102" s="81" t="s">
        <v>82</v>
      </c>
      <c r="T102" s="82" t="s">
        <v>78</v>
      </c>
      <c r="U102" s="136" t="s">
        <v>75</v>
      </c>
      <c r="V102" s="84" t="s">
        <v>74</v>
      </c>
      <c r="W102" s="78" t="s">
        <v>115</v>
      </c>
      <c r="X102" s="85" t="s">
        <v>182</v>
      </c>
      <c r="Y102" s="82" t="s">
        <v>78</v>
      </c>
      <c r="Z102" s="86" t="s">
        <v>78</v>
      </c>
      <c r="AA102" s="87">
        <v>1.38E-2</v>
      </c>
      <c r="AB102" s="89" t="s">
        <v>78</v>
      </c>
      <c r="AC102" s="84"/>
      <c r="AD102" s="84"/>
      <c r="AE102" s="84"/>
      <c r="AF102" s="84"/>
      <c r="AG102" s="90"/>
      <c r="AH102" s="90"/>
      <c r="AI102" s="144"/>
      <c r="AJ102" s="92">
        <v>1</v>
      </c>
    </row>
    <row r="103" spans="1:36" ht="39.950000000000003" customHeight="1">
      <c r="A103" s="69">
        <v>100</v>
      </c>
      <c r="B103" s="70"/>
      <c r="C103" s="71">
        <v>1</v>
      </c>
      <c r="D103" s="156"/>
      <c r="E103" s="156"/>
      <c r="F103" s="71"/>
      <c r="G103" s="156"/>
      <c r="H103" s="71"/>
      <c r="I103" s="71"/>
      <c r="J103" s="73"/>
      <c r="K103" s="73"/>
      <c r="L103" s="81" t="s">
        <v>357</v>
      </c>
      <c r="M103" s="76" t="s">
        <v>358</v>
      </c>
      <c r="N103" s="164" t="s">
        <v>114</v>
      </c>
      <c r="O103" s="125" t="s">
        <v>101</v>
      </c>
      <c r="P103" s="70" t="s">
        <v>73</v>
      </c>
      <c r="Q103" s="126"/>
      <c r="R103" s="111" t="s">
        <v>42</v>
      </c>
      <c r="S103" s="81" t="s">
        <v>82</v>
      </c>
      <c r="T103" s="82" t="s">
        <v>78</v>
      </c>
      <c r="U103" s="136" t="s">
        <v>75</v>
      </c>
      <c r="V103" s="84" t="s">
        <v>74</v>
      </c>
      <c r="W103" s="78" t="s">
        <v>193</v>
      </c>
      <c r="X103" s="85" t="s">
        <v>217</v>
      </c>
      <c r="Y103" s="122" t="s">
        <v>195</v>
      </c>
      <c r="Z103" s="86" t="s">
        <v>359</v>
      </c>
      <c r="AA103" s="87">
        <v>4.2099999999999999E-2</v>
      </c>
      <c r="AB103" s="89" t="s">
        <v>78</v>
      </c>
      <c r="AC103" s="84"/>
      <c r="AD103" s="84"/>
      <c r="AE103" s="84"/>
      <c r="AF103" s="84"/>
      <c r="AG103" s="90"/>
      <c r="AH103" s="90"/>
      <c r="AI103" s="144"/>
      <c r="AJ103" s="92">
        <v>1</v>
      </c>
    </row>
    <row r="104" spans="1:36" ht="39.950000000000003" customHeight="1">
      <c r="A104" s="69">
        <v>101</v>
      </c>
      <c r="B104" s="70"/>
      <c r="C104" s="71">
        <v>1</v>
      </c>
      <c r="D104" s="156"/>
      <c r="E104" s="71"/>
      <c r="F104" s="156"/>
      <c r="G104" s="156"/>
      <c r="H104" s="71"/>
      <c r="I104" s="71"/>
      <c r="J104" s="73"/>
      <c r="K104" s="73"/>
      <c r="L104" s="81" t="s">
        <v>419</v>
      </c>
      <c r="M104" s="76" t="s">
        <v>420</v>
      </c>
      <c r="N104" s="81" t="s">
        <v>498</v>
      </c>
      <c r="O104" s="125" t="s">
        <v>101</v>
      </c>
      <c r="P104" s="70" t="s">
        <v>73</v>
      </c>
      <c r="Q104" s="126"/>
      <c r="R104" s="111" t="s">
        <v>42</v>
      </c>
      <c r="S104" s="81" t="s">
        <v>82</v>
      </c>
      <c r="T104" s="82" t="s">
        <v>78</v>
      </c>
      <c r="U104" s="136" t="s">
        <v>75</v>
      </c>
      <c r="V104" s="84" t="s">
        <v>74</v>
      </c>
      <c r="W104" s="78" t="s">
        <v>361</v>
      </c>
      <c r="X104" s="85" t="s">
        <v>362</v>
      </c>
      <c r="Y104" s="82" t="s">
        <v>78</v>
      </c>
      <c r="Z104" s="81" t="s">
        <v>78</v>
      </c>
      <c r="AA104" s="87">
        <v>0.17219999999999999</v>
      </c>
      <c r="AB104" s="89" t="s">
        <v>78</v>
      </c>
      <c r="AC104" s="84"/>
      <c r="AD104" s="84"/>
      <c r="AE104" s="84"/>
      <c r="AF104" s="84"/>
      <c r="AG104" s="90"/>
      <c r="AH104" s="90"/>
      <c r="AI104" s="144"/>
      <c r="AJ104" s="92">
        <v>1</v>
      </c>
    </row>
    <row r="105" spans="1:36" s="118" customFormat="1" ht="39.950000000000003" customHeight="1">
      <c r="A105" s="69">
        <v>102</v>
      </c>
      <c r="B105" s="70"/>
      <c r="C105" s="71">
        <v>1</v>
      </c>
      <c r="D105" s="71"/>
      <c r="E105" s="71"/>
      <c r="F105" s="156"/>
      <c r="G105" s="156"/>
      <c r="H105" s="71"/>
      <c r="I105" s="71"/>
      <c r="J105" s="73"/>
      <c r="K105" s="73"/>
      <c r="L105" s="81" t="s">
        <v>363</v>
      </c>
      <c r="M105" s="76" t="s">
        <v>364</v>
      </c>
      <c r="N105" s="164" t="s">
        <v>114</v>
      </c>
      <c r="O105" s="78" t="s">
        <v>90</v>
      </c>
      <c r="P105" s="70" t="s">
        <v>73</v>
      </c>
      <c r="Q105" s="126"/>
      <c r="R105" s="111" t="s">
        <v>42</v>
      </c>
      <c r="S105" s="81" t="s">
        <v>82</v>
      </c>
      <c r="T105" s="82" t="s">
        <v>78</v>
      </c>
      <c r="U105" s="136" t="s">
        <v>75</v>
      </c>
      <c r="V105" s="84" t="s">
        <v>74</v>
      </c>
      <c r="W105" s="78" t="s">
        <v>361</v>
      </c>
      <c r="X105" s="85" t="s">
        <v>362</v>
      </c>
      <c r="Y105" s="82" t="s">
        <v>78</v>
      </c>
      <c r="Z105" s="81" t="s">
        <v>78</v>
      </c>
      <c r="AA105" s="87">
        <v>8.0699999999999994E-2</v>
      </c>
      <c r="AB105" s="89" t="s">
        <v>78</v>
      </c>
      <c r="AC105" s="84"/>
      <c r="AD105" s="84"/>
      <c r="AE105" s="84"/>
      <c r="AF105" s="84"/>
      <c r="AG105" s="90"/>
      <c r="AH105" s="90"/>
      <c r="AI105" s="144"/>
      <c r="AJ105" s="92">
        <v>1</v>
      </c>
    </row>
    <row r="106" spans="1:36" ht="39.950000000000003" customHeight="1">
      <c r="A106" s="69">
        <v>103</v>
      </c>
      <c r="B106" s="70"/>
      <c r="C106" s="71">
        <v>1</v>
      </c>
      <c r="D106" s="71"/>
      <c r="E106" s="71"/>
      <c r="F106" s="156"/>
      <c r="G106" s="156"/>
      <c r="H106" s="71"/>
      <c r="I106" s="71"/>
      <c r="J106" s="73"/>
      <c r="K106" s="73"/>
      <c r="L106" s="81" t="s">
        <v>365</v>
      </c>
      <c r="M106" s="76" t="s">
        <v>366</v>
      </c>
      <c r="N106" s="157" t="s">
        <v>87</v>
      </c>
      <c r="O106" s="125" t="s">
        <v>101</v>
      </c>
      <c r="P106" s="70" t="s">
        <v>73</v>
      </c>
      <c r="Q106" s="126"/>
      <c r="R106" s="111" t="s">
        <v>42</v>
      </c>
      <c r="S106" s="81" t="s">
        <v>82</v>
      </c>
      <c r="T106" s="82" t="s">
        <v>78</v>
      </c>
      <c r="U106" s="136" t="s">
        <v>75</v>
      </c>
      <c r="V106" s="84" t="s">
        <v>74</v>
      </c>
      <c r="W106" s="78" t="s">
        <v>175</v>
      </c>
      <c r="X106" s="85" t="s">
        <v>368</v>
      </c>
      <c r="Y106" s="85" t="s">
        <v>78</v>
      </c>
      <c r="Z106" s="81" t="s">
        <v>78</v>
      </c>
      <c r="AA106" s="87">
        <v>1.2999999999999999E-3</v>
      </c>
      <c r="AB106" s="89" t="s">
        <v>78</v>
      </c>
      <c r="AC106" s="84"/>
      <c r="AD106" s="84"/>
      <c r="AE106" s="84"/>
      <c r="AF106" s="84"/>
      <c r="AG106" s="90"/>
      <c r="AH106" s="90"/>
      <c r="AI106" s="144"/>
      <c r="AJ106" s="92">
        <v>2</v>
      </c>
    </row>
    <row r="107" spans="1:36" ht="39.950000000000003" customHeight="1">
      <c r="A107" s="69">
        <v>104</v>
      </c>
      <c r="B107" s="70"/>
      <c r="C107" s="71">
        <v>1</v>
      </c>
      <c r="D107" s="71"/>
      <c r="E107" s="156"/>
      <c r="F107" s="71"/>
      <c r="G107" s="156"/>
      <c r="H107" s="71"/>
      <c r="I107" s="71"/>
      <c r="J107" s="73"/>
      <c r="K107" s="189"/>
      <c r="L107" s="190" t="s">
        <v>440</v>
      </c>
      <c r="M107" s="191" t="s">
        <v>441</v>
      </c>
      <c r="N107" s="192" t="s">
        <v>87</v>
      </c>
      <c r="O107" s="125" t="s">
        <v>101</v>
      </c>
      <c r="P107" s="70" t="s">
        <v>73</v>
      </c>
      <c r="Q107" s="126"/>
      <c r="R107" s="111" t="s">
        <v>42</v>
      </c>
      <c r="S107" s="81" t="s">
        <v>82</v>
      </c>
      <c r="T107" s="82" t="s">
        <v>78</v>
      </c>
      <c r="U107" s="136" t="s">
        <v>75</v>
      </c>
      <c r="V107" s="84" t="s">
        <v>74</v>
      </c>
      <c r="W107" s="78" t="s">
        <v>175</v>
      </c>
      <c r="X107" s="85" t="s">
        <v>448</v>
      </c>
      <c r="Y107" s="85" t="s">
        <v>78</v>
      </c>
      <c r="Z107" s="81" t="s">
        <v>78</v>
      </c>
      <c r="AA107" s="87">
        <v>2.3E-3</v>
      </c>
      <c r="AB107" s="89" t="s">
        <v>265</v>
      </c>
      <c r="AC107" s="84"/>
      <c r="AD107" s="84"/>
      <c r="AE107" s="84"/>
      <c r="AF107" s="84"/>
      <c r="AG107" s="90"/>
      <c r="AH107" s="90"/>
      <c r="AI107" s="144"/>
      <c r="AJ107" s="92">
        <v>3</v>
      </c>
    </row>
    <row r="108" spans="1:36" ht="39.950000000000003" customHeight="1">
      <c r="A108" s="69">
        <v>105</v>
      </c>
      <c r="B108" s="70"/>
      <c r="C108" s="71">
        <v>1</v>
      </c>
      <c r="D108" s="71"/>
      <c r="E108" s="129"/>
      <c r="F108" s="72"/>
      <c r="G108" s="71"/>
      <c r="H108" s="71"/>
      <c r="I108" s="71"/>
      <c r="J108" s="73"/>
      <c r="K108" s="74"/>
      <c r="L108" s="81" t="s">
        <v>263</v>
      </c>
      <c r="M108" s="76" t="s">
        <v>264</v>
      </c>
      <c r="N108" s="77" t="s">
        <v>87</v>
      </c>
      <c r="O108" s="188" t="s">
        <v>101</v>
      </c>
      <c r="P108" s="70" t="s">
        <v>73</v>
      </c>
      <c r="Q108" s="79"/>
      <c r="R108" s="111" t="s">
        <v>42</v>
      </c>
      <c r="S108" s="81" t="s">
        <v>82</v>
      </c>
      <c r="T108" s="82" t="s">
        <v>78</v>
      </c>
      <c r="U108" s="136" t="s">
        <v>75</v>
      </c>
      <c r="V108" s="84" t="s">
        <v>74</v>
      </c>
      <c r="W108" s="78" t="s">
        <v>175</v>
      </c>
      <c r="X108" s="82" t="s">
        <v>78</v>
      </c>
      <c r="Y108" s="82" t="s">
        <v>78</v>
      </c>
      <c r="Z108" s="81" t="s">
        <v>78</v>
      </c>
      <c r="AA108" s="87">
        <v>6.0000000000000001E-3</v>
      </c>
      <c r="AB108" s="89" t="s">
        <v>265</v>
      </c>
      <c r="AC108" s="89"/>
      <c r="AD108" s="89"/>
      <c r="AE108" s="89"/>
      <c r="AF108" s="89"/>
      <c r="AG108" s="90"/>
      <c r="AH108" s="90"/>
      <c r="AI108" s="144"/>
      <c r="AJ108" s="92">
        <v>4</v>
      </c>
    </row>
    <row r="109" spans="1:36" s="161" customFormat="1" ht="39.950000000000003" customHeight="1">
      <c r="A109" s="69">
        <v>106</v>
      </c>
      <c r="B109" s="70"/>
      <c r="C109" s="71">
        <v>1</v>
      </c>
      <c r="D109" s="71"/>
      <c r="E109" s="72"/>
      <c r="F109" s="72"/>
      <c r="G109" s="71"/>
      <c r="H109" s="71"/>
      <c r="I109" s="71"/>
      <c r="J109" s="73"/>
      <c r="K109" s="74"/>
      <c r="L109" s="75" t="s">
        <v>376</v>
      </c>
      <c r="M109" s="76" t="s">
        <v>377</v>
      </c>
      <c r="N109" s="127" t="s">
        <v>87</v>
      </c>
      <c r="O109" s="188" t="s">
        <v>101</v>
      </c>
      <c r="P109" s="70" t="s">
        <v>73</v>
      </c>
      <c r="Q109" s="82" t="s">
        <v>78</v>
      </c>
      <c r="R109" s="82" t="s">
        <v>78</v>
      </c>
      <c r="S109" s="81" t="s">
        <v>460</v>
      </c>
      <c r="T109" s="82" t="s">
        <v>78</v>
      </c>
      <c r="U109" s="136" t="s">
        <v>75</v>
      </c>
      <c r="V109" s="84" t="s">
        <v>74</v>
      </c>
      <c r="W109" s="165" t="s">
        <v>378</v>
      </c>
      <c r="X109" s="165" t="s">
        <v>378</v>
      </c>
      <c r="Y109" s="82" t="s">
        <v>78</v>
      </c>
      <c r="Z109" s="81" t="s">
        <v>78</v>
      </c>
      <c r="AA109" s="87">
        <v>0.02</v>
      </c>
      <c r="AB109" s="89" t="s">
        <v>78</v>
      </c>
      <c r="AC109" s="84"/>
      <c r="AD109" s="84"/>
      <c r="AE109" s="84"/>
      <c r="AF109" s="84"/>
      <c r="AG109" s="90"/>
      <c r="AH109" s="90"/>
      <c r="AI109" s="144"/>
      <c r="AJ109" s="92">
        <v>1</v>
      </c>
    </row>
    <row r="110" spans="1:36" s="182" customFormat="1" ht="39.950000000000003" customHeight="1">
      <c r="A110" s="44">
        <v>107</v>
      </c>
      <c r="B110" s="45">
        <v>0</v>
      </c>
      <c r="C110" s="46"/>
      <c r="D110" s="46"/>
      <c r="E110" s="47"/>
      <c r="F110" s="47"/>
      <c r="G110" s="46"/>
      <c r="H110" s="46"/>
      <c r="I110" s="46"/>
      <c r="J110" s="48"/>
      <c r="K110" s="49"/>
      <c r="L110" s="193" t="s">
        <v>456</v>
      </c>
      <c r="M110" s="193" t="s">
        <v>455</v>
      </c>
      <c r="N110" s="195"/>
      <c r="O110" s="198"/>
      <c r="P110" s="45"/>
      <c r="Q110" s="57"/>
      <c r="R110" s="57"/>
      <c r="S110" s="56"/>
      <c r="T110" s="57" t="s">
        <v>78</v>
      </c>
      <c r="U110" s="180" t="s">
        <v>74</v>
      </c>
      <c r="V110" s="59" t="s">
        <v>75</v>
      </c>
      <c r="W110" s="196"/>
      <c r="X110" s="196"/>
      <c r="Y110" s="57" t="s">
        <v>78</v>
      </c>
      <c r="Z110" s="56" t="s">
        <v>78</v>
      </c>
      <c r="AA110" s="62"/>
      <c r="AB110" s="64"/>
      <c r="AC110" s="59"/>
      <c r="AD110" s="59"/>
      <c r="AE110" s="59"/>
      <c r="AF110" s="59"/>
      <c r="AG110" s="65"/>
      <c r="AH110" s="65"/>
      <c r="AI110" s="181"/>
      <c r="AJ110" s="67"/>
    </row>
    <row r="111" spans="1:36" s="182" customFormat="1" ht="39.950000000000003" customHeight="1">
      <c r="A111" s="44">
        <v>108</v>
      </c>
      <c r="B111" s="45"/>
      <c r="C111" s="46">
        <v>1</v>
      </c>
      <c r="D111" s="46"/>
      <c r="E111" s="47"/>
      <c r="F111" s="47"/>
      <c r="G111" s="46"/>
      <c r="H111" s="46"/>
      <c r="I111" s="46"/>
      <c r="J111" s="48"/>
      <c r="K111" s="49"/>
      <c r="L111" s="193" t="s">
        <v>470</v>
      </c>
      <c r="M111" s="193" t="s">
        <v>471</v>
      </c>
      <c r="N111" s="195"/>
      <c r="O111" s="198"/>
      <c r="P111" s="45"/>
      <c r="Q111" s="57"/>
      <c r="R111" s="57"/>
      <c r="S111" s="56" t="s">
        <v>459</v>
      </c>
      <c r="T111" s="57" t="s">
        <v>78</v>
      </c>
      <c r="U111" s="180" t="s">
        <v>74</v>
      </c>
      <c r="V111" s="59" t="s">
        <v>75</v>
      </c>
      <c r="W111" s="196"/>
      <c r="X111" s="196"/>
      <c r="Y111" s="57" t="s">
        <v>78</v>
      </c>
      <c r="Z111" s="56" t="s">
        <v>78</v>
      </c>
      <c r="AA111" s="62"/>
      <c r="AB111" s="64"/>
      <c r="AC111" s="59"/>
      <c r="AD111" s="59"/>
      <c r="AE111" s="59"/>
      <c r="AF111" s="59"/>
      <c r="AG111" s="65"/>
      <c r="AH111" s="65"/>
      <c r="AI111" s="181"/>
      <c r="AJ111" s="67">
        <v>6</v>
      </c>
    </row>
    <row r="112" spans="1:36" s="182" customFormat="1" ht="39.950000000000003" customHeight="1">
      <c r="A112" s="44">
        <v>109</v>
      </c>
      <c r="B112" s="45"/>
      <c r="C112" s="46">
        <v>1</v>
      </c>
      <c r="D112" s="46"/>
      <c r="E112" s="47"/>
      <c r="F112" s="47"/>
      <c r="G112" s="46"/>
      <c r="H112" s="46"/>
      <c r="I112" s="46"/>
      <c r="J112" s="48"/>
      <c r="K112" s="49"/>
      <c r="L112" s="193" t="s">
        <v>472</v>
      </c>
      <c r="M112" s="193" t="s">
        <v>473</v>
      </c>
      <c r="N112" s="195"/>
      <c r="O112" s="198"/>
      <c r="P112" s="45"/>
      <c r="Q112" s="57"/>
      <c r="R112" s="57"/>
      <c r="S112" s="56" t="s">
        <v>82</v>
      </c>
      <c r="T112" s="57" t="s">
        <v>78</v>
      </c>
      <c r="U112" s="180" t="s">
        <v>74</v>
      </c>
      <c r="V112" s="59" t="s">
        <v>75</v>
      </c>
      <c r="W112" s="196"/>
      <c r="X112" s="196"/>
      <c r="Y112" s="57" t="s">
        <v>78</v>
      </c>
      <c r="Z112" s="56" t="s">
        <v>78</v>
      </c>
      <c r="AA112" s="62"/>
      <c r="AB112" s="64"/>
      <c r="AC112" s="59"/>
      <c r="AD112" s="59"/>
      <c r="AE112" s="59"/>
      <c r="AF112" s="59"/>
      <c r="AG112" s="65"/>
      <c r="AH112" s="65"/>
      <c r="AI112" s="181"/>
      <c r="AJ112" s="67">
        <v>1</v>
      </c>
    </row>
    <row r="113" spans="1:36" s="182" customFormat="1" ht="39.950000000000003" customHeight="1">
      <c r="A113" s="44">
        <v>110</v>
      </c>
      <c r="B113" s="45">
        <v>0</v>
      </c>
      <c r="C113" s="46"/>
      <c r="D113" s="46"/>
      <c r="E113" s="47"/>
      <c r="F113" s="47"/>
      <c r="G113" s="46"/>
      <c r="H113" s="46"/>
      <c r="I113" s="46"/>
      <c r="J113" s="48"/>
      <c r="K113" s="49"/>
      <c r="L113" s="194" t="s">
        <v>458</v>
      </c>
      <c r="M113" s="194" t="s">
        <v>457</v>
      </c>
      <c r="N113" s="195"/>
      <c r="O113" s="198"/>
      <c r="P113" s="45"/>
      <c r="Q113" s="57"/>
      <c r="R113" s="57"/>
      <c r="S113" s="56" t="s">
        <v>82</v>
      </c>
      <c r="T113" s="57" t="s">
        <v>78</v>
      </c>
      <c r="U113" s="180" t="s">
        <v>74</v>
      </c>
      <c r="V113" s="59" t="s">
        <v>75</v>
      </c>
      <c r="W113" s="196"/>
      <c r="X113" s="196"/>
      <c r="Y113" s="57" t="s">
        <v>78</v>
      </c>
      <c r="Z113" s="56" t="s">
        <v>78</v>
      </c>
      <c r="AA113" s="62"/>
      <c r="AB113" s="64"/>
      <c r="AC113" s="59"/>
      <c r="AD113" s="59"/>
      <c r="AE113" s="59"/>
      <c r="AF113" s="59"/>
      <c r="AG113" s="65"/>
      <c r="AH113" s="65"/>
      <c r="AI113" s="181"/>
      <c r="AJ113" s="67">
        <v>1</v>
      </c>
    </row>
    <row r="114" spans="1:36" s="182" customFormat="1" ht="39.950000000000003" customHeight="1">
      <c r="A114" s="44">
        <v>111</v>
      </c>
      <c r="B114" s="45">
        <v>0</v>
      </c>
      <c r="C114" s="46"/>
      <c r="D114" s="46"/>
      <c r="E114" s="47"/>
      <c r="F114" s="47"/>
      <c r="G114" s="46"/>
      <c r="H114" s="46"/>
      <c r="I114" s="46"/>
      <c r="J114" s="48"/>
      <c r="K114" s="49"/>
      <c r="L114" s="194" t="s">
        <v>481</v>
      </c>
      <c r="M114" s="197" t="s">
        <v>476</v>
      </c>
      <c r="N114" s="195"/>
      <c r="O114" s="178"/>
      <c r="P114" s="45"/>
      <c r="Q114" s="57"/>
      <c r="R114" s="57"/>
      <c r="S114" s="56" t="s">
        <v>82</v>
      </c>
      <c r="T114" s="57"/>
      <c r="U114" s="180" t="s">
        <v>74</v>
      </c>
      <c r="V114" s="180" t="s">
        <v>75</v>
      </c>
      <c r="W114" s="196"/>
      <c r="X114" s="196"/>
      <c r="Y114" s="57"/>
      <c r="Z114" s="56"/>
      <c r="AA114" s="62"/>
      <c r="AB114" s="64"/>
      <c r="AC114" s="59"/>
      <c r="AD114" s="59"/>
      <c r="AE114" s="59"/>
      <c r="AF114" s="59"/>
      <c r="AG114" s="65"/>
      <c r="AH114" s="65"/>
      <c r="AI114" s="181"/>
      <c r="AJ114" s="67">
        <v>1</v>
      </c>
    </row>
    <row r="115" spans="1:36" ht="15" customHeight="1">
      <c r="Q115" s="95"/>
      <c r="R115" s="95"/>
      <c r="S115" s="166"/>
      <c r="T115" s="95"/>
      <c r="U115" s="95"/>
      <c r="V115" s="95"/>
      <c r="W115" s="95"/>
      <c r="X115" s="95"/>
      <c r="Y115" s="95"/>
      <c r="AJ115" s="166"/>
    </row>
    <row r="116" spans="1:36" ht="15" customHeight="1">
      <c r="Q116" s="95"/>
      <c r="R116" s="95"/>
      <c r="S116" s="166"/>
      <c r="T116" s="95"/>
      <c r="U116" s="95"/>
      <c r="V116" s="95"/>
      <c r="W116" s="95"/>
      <c r="X116" s="95"/>
      <c r="Y116" s="95"/>
      <c r="AJ116" s="166"/>
    </row>
    <row r="117" spans="1:36" ht="15" customHeight="1">
      <c r="Q117" s="95"/>
      <c r="R117" s="95"/>
      <c r="S117" s="166"/>
      <c r="T117" s="95"/>
      <c r="U117" s="95"/>
      <c r="V117" s="95"/>
      <c r="W117" s="95"/>
      <c r="X117" s="95"/>
      <c r="Y117" s="95"/>
      <c r="AJ117" s="166"/>
    </row>
    <row r="118" spans="1:36" ht="15" customHeight="1">
      <c r="Q118" s="95"/>
      <c r="R118" s="95"/>
      <c r="S118" s="166"/>
      <c r="T118" s="95"/>
      <c r="U118" s="95"/>
      <c r="V118" s="95"/>
      <c r="W118" s="95"/>
      <c r="X118" s="95"/>
      <c r="Y118" s="95"/>
      <c r="AJ118" s="166"/>
    </row>
    <row r="119" spans="1:36" ht="15" customHeight="1">
      <c r="Q119" s="95"/>
      <c r="R119" s="95"/>
      <c r="S119" s="166"/>
      <c r="T119" s="95"/>
      <c r="U119" s="95"/>
      <c r="V119" s="95"/>
      <c r="W119" s="95"/>
      <c r="X119" s="95"/>
      <c r="Y119" s="95"/>
      <c r="AJ119" s="166"/>
    </row>
    <row r="120" spans="1:36" ht="15" customHeight="1">
      <c r="Q120" s="95"/>
      <c r="R120" s="95"/>
      <c r="S120" s="166"/>
      <c r="T120" s="95"/>
      <c r="U120" s="95"/>
      <c r="V120" s="95"/>
      <c r="W120" s="95"/>
      <c r="X120" s="95"/>
      <c r="Y120" s="95"/>
      <c r="AJ120" s="166"/>
    </row>
    <row r="121" spans="1:36">
      <c r="Q121" s="95"/>
      <c r="R121" s="95"/>
      <c r="S121" s="166"/>
      <c r="T121" s="95"/>
      <c r="U121" s="95"/>
      <c r="V121" s="95"/>
      <c r="W121" s="95"/>
      <c r="X121" s="95"/>
      <c r="Y121" s="95"/>
      <c r="AJ121" s="166"/>
    </row>
    <row r="122" spans="1:36">
      <c r="Q122" s="95"/>
      <c r="R122" s="95"/>
      <c r="S122" s="166"/>
      <c r="T122" s="95"/>
      <c r="U122" s="95"/>
      <c r="V122" s="95"/>
      <c r="W122" s="95"/>
      <c r="X122" s="95"/>
      <c r="Y122" s="95"/>
      <c r="AJ122" s="166"/>
    </row>
    <row r="123" spans="1:36">
      <c r="Q123" s="95"/>
      <c r="R123" s="95"/>
      <c r="S123" s="166"/>
      <c r="T123" s="95"/>
      <c r="U123" s="95"/>
      <c r="V123" s="95"/>
      <c r="W123" s="95"/>
      <c r="X123" s="95"/>
      <c r="Y123" s="95"/>
      <c r="AJ123" s="166"/>
    </row>
    <row r="124" spans="1:36">
      <c r="Q124" s="95"/>
      <c r="R124" s="95"/>
      <c r="S124" s="166"/>
      <c r="T124" s="95"/>
      <c r="U124" s="95"/>
      <c r="V124" s="95"/>
      <c r="W124" s="95"/>
      <c r="X124" s="95"/>
      <c r="Y124" s="95"/>
      <c r="AJ124" s="166"/>
    </row>
    <row r="125" spans="1:36">
      <c r="Q125" s="95"/>
      <c r="R125" s="95"/>
      <c r="S125" s="166"/>
      <c r="T125" s="95"/>
      <c r="U125" s="95"/>
      <c r="V125" s="95"/>
      <c r="W125" s="95"/>
      <c r="X125" s="95"/>
      <c r="Y125" s="95"/>
      <c r="AJ125" s="166"/>
    </row>
    <row r="126" spans="1:36">
      <c r="Q126" s="95"/>
      <c r="R126" s="95"/>
      <c r="S126" s="166"/>
      <c r="T126" s="95"/>
      <c r="U126" s="95"/>
      <c r="V126" s="95"/>
      <c r="W126" s="95"/>
      <c r="X126" s="95"/>
      <c r="Y126" s="95"/>
      <c r="AJ126" s="166"/>
    </row>
    <row r="127" spans="1:36">
      <c r="Q127" s="95"/>
      <c r="R127" s="95"/>
      <c r="S127" s="166"/>
      <c r="T127" s="95"/>
      <c r="U127" s="95"/>
      <c r="V127" s="95"/>
      <c r="W127" s="95"/>
      <c r="X127" s="95"/>
      <c r="Y127" s="95"/>
      <c r="AJ127" s="166"/>
    </row>
    <row r="128" spans="1:36">
      <c r="Q128" s="95"/>
      <c r="R128" s="95"/>
      <c r="S128" s="166"/>
      <c r="T128" s="95"/>
      <c r="U128" s="95"/>
      <c r="V128" s="95"/>
      <c r="W128" s="95"/>
      <c r="X128" s="95"/>
      <c r="Y128" s="95"/>
      <c r="AJ128" s="166"/>
    </row>
    <row r="129" spans="17:36">
      <c r="Q129" s="95"/>
      <c r="S129" s="166"/>
      <c r="AJ129" s="166"/>
    </row>
  </sheetData>
  <autoFilter ref="A8:AJ109" xr:uid="{00000000-0009-0000-0000-000004000000}"/>
  <mergeCells count="36">
    <mergeCell ref="AH7:AH8"/>
    <mergeCell ref="AI7:AI8"/>
    <mergeCell ref="AJ7:AJ8"/>
    <mergeCell ref="N1:AH6"/>
    <mergeCell ref="A5:M6"/>
    <mergeCell ref="AC7:AC8"/>
    <mergeCell ref="AD7:AD8"/>
    <mergeCell ref="AE7:AE8"/>
    <mergeCell ref="AF7:AF8"/>
    <mergeCell ref="AG7:AG8"/>
    <mergeCell ref="X7:X8"/>
    <mergeCell ref="Y7:Y8"/>
    <mergeCell ref="Z7:Z8"/>
    <mergeCell ref="AA7:AA8"/>
    <mergeCell ref="AB7:AB8"/>
    <mergeCell ref="S7:S8"/>
    <mergeCell ref="T7:T8"/>
    <mergeCell ref="U7:U8"/>
    <mergeCell ref="V7:V8"/>
    <mergeCell ref="W7:W8"/>
    <mergeCell ref="N7:N8"/>
    <mergeCell ref="O7:O8"/>
    <mergeCell ref="P7:P8"/>
    <mergeCell ref="Q7:Q8"/>
    <mergeCell ref="R7:R8"/>
    <mergeCell ref="A4:M4"/>
    <mergeCell ref="B7:K7"/>
    <mergeCell ref="A7:A8"/>
    <mergeCell ref="L7:L8"/>
    <mergeCell ref="M7:M8"/>
    <mergeCell ref="A1:E1"/>
    <mergeCell ref="F1:K1"/>
    <mergeCell ref="L1:M1"/>
    <mergeCell ref="A2:M2"/>
    <mergeCell ref="A3:K3"/>
    <mergeCell ref="L3:M3"/>
  </mergeCells>
  <phoneticPr fontId="26" type="noConversion"/>
  <conditionalFormatting sqref="K34">
    <cfRule type="duplicateValues" dxfId="119" priority="148"/>
    <cfRule type="duplicateValues" dxfId="118" priority="149"/>
    <cfRule type="duplicateValues" dxfId="117" priority="150"/>
  </conditionalFormatting>
  <conditionalFormatting sqref="K36">
    <cfRule type="duplicateValues" dxfId="116" priority="145"/>
    <cfRule type="duplicateValues" dxfId="115" priority="146"/>
    <cfRule type="duplicateValues" dxfId="114" priority="147"/>
  </conditionalFormatting>
  <conditionalFormatting sqref="K43">
    <cfRule type="duplicateValues" dxfId="113" priority="157"/>
    <cfRule type="duplicateValues" dxfId="112" priority="158"/>
  </conditionalFormatting>
  <conditionalFormatting sqref="K55">
    <cfRule type="duplicateValues" dxfId="111" priority="124"/>
    <cfRule type="duplicateValues" dxfId="110" priority="125"/>
    <cfRule type="duplicateValues" dxfId="109" priority="126"/>
  </conditionalFormatting>
  <conditionalFormatting sqref="U9:V55">
    <cfRule type="cellIs" dxfId="108" priority="127" operator="equal">
      <formula>"Y"</formula>
    </cfRule>
    <cfRule type="cellIs" dxfId="107" priority="128" operator="equal">
      <formula>"N"</formula>
    </cfRule>
  </conditionalFormatting>
  <conditionalFormatting sqref="K61">
    <cfRule type="duplicateValues" dxfId="106" priority="26"/>
  </conditionalFormatting>
  <conditionalFormatting sqref="U61">
    <cfRule type="cellIs" dxfId="105" priority="24" operator="equal">
      <formula>"Y"</formula>
    </cfRule>
    <cfRule type="cellIs" dxfId="104" priority="25" operator="equal">
      <formula>"N"</formula>
    </cfRule>
  </conditionalFormatting>
  <conditionalFormatting sqref="V61">
    <cfRule type="cellIs" dxfId="103" priority="22" operator="equal">
      <formula>"Y"</formula>
    </cfRule>
    <cfRule type="cellIs" dxfId="102" priority="23" operator="equal">
      <formula>"N"</formula>
    </cfRule>
  </conditionalFormatting>
  <conditionalFormatting sqref="K62">
    <cfRule type="duplicateValues" dxfId="101" priority="106"/>
  </conditionalFormatting>
  <conditionalFormatting sqref="U62">
    <cfRule type="cellIs" dxfId="100" priority="104" operator="equal">
      <formula>"Y"</formula>
    </cfRule>
    <cfRule type="cellIs" dxfId="99" priority="105" operator="equal">
      <formula>"N"</formula>
    </cfRule>
  </conditionalFormatting>
  <conditionalFormatting sqref="V62">
    <cfRule type="cellIs" dxfId="98" priority="102" operator="equal">
      <formula>"Y"</formula>
    </cfRule>
    <cfRule type="cellIs" dxfId="97" priority="103" operator="equal">
      <formula>"N"</formula>
    </cfRule>
  </conditionalFormatting>
  <conditionalFormatting sqref="K63">
    <cfRule type="duplicateValues" dxfId="96" priority="101"/>
  </conditionalFormatting>
  <conditionalFormatting sqref="U63">
    <cfRule type="cellIs" dxfId="95" priority="99" operator="equal">
      <formula>"Y"</formula>
    </cfRule>
    <cfRule type="cellIs" dxfId="94" priority="100" operator="equal">
      <formula>"N"</formula>
    </cfRule>
  </conditionalFormatting>
  <conditionalFormatting sqref="V63">
    <cfRule type="cellIs" dxfId="93" priority="97" operator="equal">
      <formula>"Y"</formula>
    </cfRule>
    <cfRule type="cellIs" dxfId="92" priority="98" operator="equal">
      <formula>"N"</formula>
    </cfRule>
  </conditionalFormatting>
  <conditionalFormatting sqref="K64">
    <cfRule type="duplicateValues" dxfId="91" priority="96"/>
  </conditionalFormatting>
  <conditionalFormatting sqref="U64">
    <cfRule type="cellIs" dxfId="90" priority="94" operator="equal">
      <formula>"Y"</formula>
    </cfRule>
    <cfRule type="cellIs" dxfId="89" priority="95" operator="equal">
      <formula>"N"</formula>
    </cfRule>
  </conditionalFormatting>
  <conditionalFormatting sqref="V64">
    <cfRule type="cellIs" dxfId="88" priority="92" operator="equal">
      <formula>"Y"</formula>
    </cfRule>
    <cfRule type="cellIs" dxfId="87" priority="93" operator="equal">
      <formula>"N"</formula>
    </cfRule>
  </conditionalFormatting>
  <conditionalFormatting sqref="K65">
    <cfRule type="duplicateValues" dxfId="86" priority="91"/>
  </conditionalFormatting>
  <conditionalFormatting sqref="U65">
    <cfRule type="cellIs" dxfId="85" priority="89" operator="equal">
      <formula>"Y"</formula>
    </cfRule>
    <cfRule type="cellIs" dxfId="84" priority="90" operator="equal">
      <formula>"N"</formula>
    </cfRule>
  </conditionalFormatting>
  <conditionalFormatting sqref="V65">
    <cfRule type="cellIs" dxfId="83" priority="87" operator="equal">
      <formula>"Y"</formula>
    </cfRule>
    <cfRule type="cellIs" dxfId="82" priority="88" operator="equal">
      <formula>"N"</formula>
    </cfRule>
  </conditionalFormatting>
  <conditionalFormatting sqref="U66">
    <cfRule type="cellIs" dxfId="81" priority="84" operator="equal">
      <formula>"Y"</formula>
    </cfRule>
    <cfRule type="cellIs" dxfId="80" priority="85" operator="equal">
      <formula>"N"</formula>
    </cfRule>
  </conditionalFormatting>
  <conditionalFormatting sqref="V66">
    <cfRule type="cellIs" dxfId="79" priority="82" operator="equal">
      <formula>"Y"</formula>
    </cfRule>
    <cfRule type="cellIs" dxfId="78" priority="83" operator="equal">
      <formula>"N"</formula>
    </cfRule>
  </conditionalFormatting>
  <conditionalFormatting sqref="U67">
    <cfRule type="cellIs" dxfId="77" priority="60" operator="equal">
      <formula>"Y"</formula>
    </cfRule>
    <cfRule type="cellIs" dxfId="76" priority="61" operator="equal">
      <formula>"N"</formula>
    </cfRule>
  </conditionalFormatting>
  <conditionalFormatting sqref="V67">
    <cfRule type="cellIs" dxfId="75" priority="58" operator="equal">
      <formula>"Y"</formula>
    </cfRule>
    <cfRule type="cellIs" dxfId="74" priority="59" operator="equal">
      <formula>"N"</formula>
    </cfRule>
  </conditionalFormatting>
  <conditionalFormatting sqref="K68">
    <cfRule type="duplicateValues" dxfId="73" priority="48"/>
  </conditionalFormatting>
  <conditionalFormatting sqref="U68">
    <cfRule type="cellIs" dxfId="72" priority="46" operator="equal">
      <formula>"Y"</formula>
    </cfRule>
    <cfRule type="cellIs" dxfId="71" priority="47" operator="equal">
      <formula>"N"</formula>
    </cfRule>
  </conditionalFormatting>
  <conditionalFormatting sqref="V68">
    <cfRule type="cellIs" dxfId="70" priority="44" operator="equal">
      <formula>"Y"</formula>
    </cfRule>
    <cfRule type="cellIs" dxfId="69" priority="45" operator="equal">
      <formula>"N"</formula>
    </cfRule>
  </conditionalFormatting>
  <conditionalFormatting sqref="K69">
    <cfRule type="duplicateValues" dxfId="68" priority="81"/>
  </conditionalFormatting>
  <conditionalFormatting sqref="U69">
    <cfRule type="cellIs" dxfId="67" priority="79" operator="equal">
      <formula>"Y"</formula>
    </cfRule>
    <cfRule type="cellIs" dxfId="66" priority="80" operator="equal">
      <formula>"N"</formula>
    </cfRule>
  </conditionalFormatting>
  <conditionalFormatting sqref="V69">
    <cfRule type="cellIs" dxfId="65" priority="77" operator="equal">
      <formula>"Y"</formula>
    </cfRule>
    <cfRule type="cellIs" dxfId="64" priority="78" operator="equal">
      <formula>"N"</formula>
    </cfRule>
  </conditionalFormatting>
  <conditionalFormatting sqref="K70">
    <cfRule type="duplicateValues" dxfId="63" priority="76"/>
  </conditionalFormatting>
  <conditionalFormatting sqref="U70">
    <cfRule type="cellIs" dxfId="62" priority="74" operator="equal">
      <formula>"Y"</formula>
    </cfRule>
    <cfRule type="cellIs" dxfId="61" priority="75" operator="equal">
      <formula>"N"</formula>
    </cfRule>
  </conditionalFormatting>
  <conditionalFormatting sqref="V70">
    <cfRule type="cellIs" dxfId="60" priority="72" operator="equal">
      <formula>"Y"</formula>
    </cfRule>
    <cfRule type="cellIs" dxfId="59" priority="73" operator="equal">
      <formula>"N"</formula>
    </cfRule>
  </conditionalFormatting>
  <conditionalFormatting sqref="U71">
    <cfRule type="cellIs" dxfId="58" priority="69" operator="equal">
      <formula>"Y"</formula>
    </cfRule>
    <cfRule type="cellIs" dxfId="57" priority="70" operator="equal">
      <formula>"N"</formula>
    </cfRule>
  </conditionalFormatting>
  <conditionalFormatting sqref="V71">
    <cfRule type="cellIs" dxfId="56" priority="67" operator="equal">
      <formula>"Y"</formula>
    </cfRule>
    <cfRule type="cellIs" dxfId="55" priority="68" operator="equal">
      <formula>"N"</formula>
    </cfRule>
  </conditionalFormatting>
  <conditionalFormatting sqref="U72">
    <cfRule type="cellIs" dxfId="54" priority="56" operator="equal">
      <formula>"Y"</formula>
    </cfRule>
    <cfRule type="cellIs" dxfId="53" priority="57" operator="equal">
      <formula>"N"</formula>
    </cfRule>
  </conditionalFormatting>
  <conditionalFormatting sqref="V72">
    <cfRule type="cellIs" dxfId="52" priority="54" operator="equal">
      <formula>"Y"</formula>
    </cfRule>
    <cfRule type="cellIs" dxfId="51" priority="55" operator="equal">
      <formula>"N"</formula>
    </cfRule>
  </conditionalFormatting>
  <conditionalFormatting sqref="U73">
    <cfRule type="cellIs" dxfId="50" priority="51" operator="equal">
      <formula>"Y"</formula>
    </cfRule>
    <cfRule type="cellIs" dxfId="49" priority="52" operator="equal">
      <formula>"N"</formula>
    </cfRule>
  </conditionalFormatting>
  <conditionalFormatting sqref="V73">
    <cfRule type="cellIs" dxfId="48" priority="49" operator="equal">
      <formula>"Y"</formula>
    </cfRule>
    <cfRule type="cellIs" dxfId="47" priority="50" operator="equal">
      <formula>"N"</formula>
    </cfRule>
  </conditionalFormatting>
  <conditionalFormatting sqref="K74">
    <cfRule type="duplicateValues" dxfId="46" priority="11"/>
  </conditionalFormatting>
  <conditionalFormatting sqref="U74">
    <cfRule type="cellIs" dxfId="45" priority="9" operator="equal">
      <formula>"Y"</formula>
    </cfRule>
    <cfRule type="cellIs" dxfId="44" priority="10" operator="equal">
      <formula>"N"</formula>
    </cfRule>
  </conditionalFormatting>
  <conditionalFormatting sqref="V74">
    <cfRule type="cellIs" dxfId="43" priority="7" operator="equal">
      <formula>"Y"</formula>
    </cfRule>
    <cfRule type="cellIs" dxfId="42" priority="8" operator="equal">
      <formula>"N"</formula>
    </cfRule>
  </conditionalFormatting>
  <conditionalFormatting sqref="U75">
    <cfRule type="cellIs" dxfId="41" priority="42" operator="equal">
      <formula>"Y"</formula>
    </cfRule>
    <cfRule type="cellIs" dxfId="40" priority="43" operator="equal">
      <formula>"N"</formula>
    </cfRule>
  </conditionalFormatting>
  <conditionalFormatting sqref="V75">
    <cfRule type="cellIs" dxfId="39" priority="40" operator="equal">
      <formula>"Y"</formula>
    </cfRule>
    <cfRule type="cellIs" dxfId="38" priority="41" operator="equal">
      <formula>"N"</formula>
    </cfRule>
  </conditionalFormatting>
  <conditionalFormatting sqref="K76">
    <cfRule type="duplicateValues" dxfId="37" priority="33"/>
    <cfRule type="duplicateValues" dxfId="36" priority="34"/>
  </conditionalFormatting>
  <conditionalFormatting sqref="U76">
    <cfRule type="cellIs" dxfId="35" priority="29" operator="equal">
      <formula>"Y"</formula>
    </cfRule>
    <cfRule type="cellIs" dxfId="34" priority="30" operator="equal">
      <formula>"N"</formula>
    </cfRule>
  </conditionalFormatting>
  <conditionalFormatting sqref="V76">
    <cfRule type="cellIs" dxfId="33" priority="27" operator="equal">
      <formula>"Y"</formula>
    </cfRule>
    <cfRule type="cellIs" dxfId="32" priority="28" operator="equal">
      <formula>"N"</formula>
    </cfRule>
  </conditionalFormatting>
  <conditionalFormatting sqref="U77:V77">
    <cfRule type="cellIs" dxfId="31" priority="18" operator="equal">
      <formula>"Y"</formula>
    </cfRule>
    <cfRule type="cellIs" dxfId="30" priority="19" operator="equal">
      <formula>"N"</formula>
    </cfRule>
  </conditionalFormatting>
  <conditionalFormatting sqref="U78:V78">
    <cfRule type="cellIs" dxfId="29" priority="12" operator="equal">
      <formula>"Y"</formula>
    </cfRule>
    <cfRule type="cellIs" dxfId="28" priority="13" operator="equal">
      <formula>"N"</formula>
    </cfRule>
  </conditionalFormatting>
  <conditionalFormatting sqref="K79">
    <cfRule type="duplicateValues" dxfId="27" priority="191"/>
    <cfRule type="duplicateValues" dxfId="26" priority="192"/>
  </conditionalFormatting>
  <conditionalFormatting sqref="K99">
    <cfRule type="duplicateValues" dxfId="25" priority="185"/>
  </conditionalFormatting>
  <conditionalFormatting sqref="K108">
    <cfRule type="duplicateValues" dxfId="24" priority="484"/>
  </conditionalFormatting>
  <conditionalFormatting sqref="U109:V113">
    <cfRule type="cellIs" dxfId="23" priority="35" operator="equal">
      <formula>"Y"</formula>
    </cfRule>
    <cfRule type="cellIs" dxfId="22" priority="36" operator="equal">
      <formula>"N"</formula>
    </cfRule>
  </conditionalFormatting>
  <conditionalFormatting sqref="K39:K40">
    <cfRule type="duplicateValues" dxfId="21" priority="141"/>
    <cfRule type="duplicateValues" dxfId="20" priority="142"/>
    <cfRule type="duplicateValues" dxfId="19" priority="143"/>
    <cfRule type="duplicateValues" dxfId="18" priority="144"/>
  </conditionalFormatting>
  <conditionalFormatting sqref="K66:K67">
    <cfRule type="duplicateValues" dxfId="17" priority="86"/>
  </conditionalFormatting>
  <conditionalFormatting sqref="K71:K72">
    <cfRule type="duplicateValues" dxfId="16" priority="71"/>
  </conditionalFormatting>
  <conditionalFormatting sqref="K79:K102">
    <cfRule type="duplicateValues" dxfId="15" priority="182"/>
  </conditionalFormatting>
  <conditionalFormatting sqref="K103:K108">
    <cfRule type="duplicateValues" dxfId="14" priority="488"/>
  </conditionalFormatting>
  <conditionalFormatting sqref="U56:V60 U79:V108">
    <cfRule type="cellIs" dxfId="13" priority="129" operator="equal">
      <formula>"Y"</formula>
    </cfRule>
    <cfRule type="cellIs" dxfId="12" priority="130" operator="equal">
      <formula>"N"</formula>
    </cfRule>
  </conditionalFormatting>
  <conditionalFormatting sqref="K37:K38 K13:K33 K41:K42 K35 K44:K54 K56:K60">
    <cfRule type="duplicateValues" dxfId="11" priority="510"/>
  </conditionalFormatting>
  <conditionalFormatting sqref="K17:K33 K37:K38 K35 K41:K42 K44:K54 K56:K60">
    <cfRule type="duplicateValues" dxfId="10" priority="507"/>
  </conditionalFormatting>
  <conditionalFormatting sqref="K73 K75">
    <cfRule type="duplicateValues" dxfId="9" priority="53"/>
  </conditionalFormatting>
  <conditionalFormatting sqref="K77:K78">
    <cfRule type="duplicateValues" dxfId="8" priority="20"/>
    <cfRule type="duplicateValues" dxfId="7" priority="21"/>
  </conditionalFormatting>
  <conditionalFormatting sqref="K109:K113">
    <cfRule type="duplicateValues" dxfId="6" priority="518"/>
    <cfRule type="duplicateValues" dxfId="5" priority="519"/>
  </conditionalFormatting>
  <conditionalFormatting sqref="K114">
    <cfRule type="duplicateValues" dxfId="4" priority="5"/>
    <cfRule type="duplicateValues" dxfId="3" priority="6"/>
  </conditionalFormatting>
  <conditionalFormatting sqref="U114:V114">
    <cfRule type="cellIs" dxfId="2" priority="1" operator="equal">
      <formula>"Y"</formula>
    </cfRule>
    <cfRule type="cellIs" dxfId="1" priority="2" operator="equal">
      <formula>"N"</formula>
    </cfRule>
  </conditionalFormatting>
  <conditionalFormatting sqref="K13:K16">
    <cfRule type="duplicateValues" dxfId="0" priority="522"/>
  </conditionalFormatting>
  <dataValidations count="1">
    <dataValidation type="list" allowBlank="1" showInputMessage="1" showErrorMessage="1" sqref="U9:V114" xr:uid="{00000000-0002-0000-0400-000000000000}">
      <formula1>"Y,N"</formula1>
    </dataValidation>
  </dataValidations>
  <printOptions horizontalCentered="1"/>
  <pageMargins left="0.39305555555555599" right="0.39305555555555599" top="0.39305555555555599" bottom="0.55000000000000004" header="0.31388888888888899" footer="0.31388888888888899"/>
  <pageSetup paperSize="8" scale="86" fitToHeight="0" orientation="landscape" r:id="rId1"/>
  <headerFooter>
    <oddFooter>&amp;C第 &amp;P 页，共 &amp;N 页</oddFooter>
  </headerFooter>
  <rowBreaks count="2" manualBreakCount="2">
    <brk id="63" max="35" man="1"/>
    <brk id="97" max="3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6</vt:i4>
      </vt:variant>
    </vt:vector>
  </HeadingPairs>
  <TitlesOfParts>
    <vt:vector size="11" baseType="lpstr">
      <vt:lpstr>总清单</vt:lpstr>
      <vt:lpstr>驾驶员首页</vt:lpstr>
      <vt:lpstr>驾驶员座椅总成EBOM清单 </vt:lpstr>
      <vt:lpstr>副驾驶员首页</vt:lpstr>
      <vt:lpstr>副驾驶员座总成EBOM清单</vt:lpstr>
      <vt:lpstr>副驾驶员座总成EBOM清单!Print_Area</vt:lpstr>
      <vt:lpstr>驾驶员首页!Print_Area</vt:lpstr>
      <vt:lpstr>'驾驶员座椅总成EBOM清单 '!Print_Area</vt:lpstr>
      <vt:lpstr>总清单!Print_Area</vt:lpstr>
      <vt:lpstr>副驾驶员座总成EBOM清单!Print_Titles</vt:lpstr>
      <vt:lpstr>'驾驶员座椅总成EBOM清单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2022-03-21T08:02:47Z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