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UJU\M4\资料\VDC及M4项目\VDC阀模具询价\"/>
    </mc:Choice>
  </mc:AlternateContent>
  <bookViews>
    <workbookView xWindow="0" yWindow="0" windowWidth="15600" windowHeight="11028" firstSheet="1" activeTab="1"/>
  </bookViews>
  <sheets>
    <sheet name="靠背总成" sheetId="1" state="hidden" r:id="rId1"/>
    <sheet name="议价" sheetId="11" r:id="rId2"/>
    <sheet name="原价" sheetId="8" r:id="rId3"/>
    <sheet name=" 阻尼器总成  滑轨" sheetId="3" state="hidden" r:id="rId4"/>
    <sheet name="X5000模具" sheetId="4" state="hidden" r:id="rId5"/>
    <sheet name="Sheet3" sheetId="10" r:id="rId6"/>
    <sheet name="财务测算" sheetId="12" r:id="rId7"/>
    <sheet name="VDC阀技术要求" sheetId="13" r:id="rId8"/>
  </sheets>
  <definedNames>
    <definedName name="_xlnm.Print_Area" localSheetId="0">靠背总成!$B$1:$N$15</definedName>
    <definedName name="_xlnm.Print_Titles" localSheetId="0">靠背总成!$3:$6</definedName>
  </definedNames>
  <calcPr calcId="162913"/>
</workbook>
</file>

<file path=xl/calcChain.xml><?xml version="1.0" encoding="utf-8"?>
<calcChain xmlns="http://schemas.openxmlformats.org/spreadsheetml/2006/main">
  <c r="AE8" i="11" l="1"/>
  <c r="AH8" i="11" l="1"/>
  <c r="AG8" i="11"/>
  <c r="Z8" i="11"/>
  <c r="AE6" i="12"/>
  <c r="W8" i="11"/>
  <c r="G5" i="12" l="1"/>
  <c r="G4" i="12"/>
  <c r="G3" i="12"/>
  <c r="H4" i="12" l="1"/>
  <c r="W4" i="12" s="1"/>
  <c r="H5" i="12"/>
  <c r="W5" i="12" s="1"/>
  <c r="U4" i="12"/>
  <c r="X4" i="12" s="1"/>
  <c r="U5" i="12"/>
  <c r="Y5" i="12" s="1"/>
  <c r="AA4" i="12" l="1"/>
  <c r="R4" i="12"/>
  <c r="S4" i="12" s="1"/>
  <c r="AB4" i="12" s="1"/>
  <c r="R5" i="12"/>
  <c r="S5" i="12" s="1"/>
  <c r="AB5" i="12" s="1"/>
  <c r="X5" i="12"/>
  <c r="AA5" i="12"/>
  <c r="Y4" i="12"/>
  <c r="AD4" i="12" l="1"/>
  <c r="AE4" i="12" s="1"/>
  <c r="AD5" i="12"/>
  <c r="AE5" i="12" s="1"/>
  <c r="U3" i="12"/>
  <c r="Y3" i="12" s="1"/>
  <c r="H3" i="12"/>
  <c r="W3" i="12" s="1"/>
  <c r="R3" i="12" l="1"/>
  <c r="S3" i="12" s="1"/>
  <c r="AB3" i="12" s="1"/>
  <c r="X3" i="12"/>
  <c r="AA3" i="12"/>
  <c r="AD3" i="12" l="1"/>
  <c r="AE3" i="12"/>
  <c r="Y8" i="11" l="1"/>
  <c r="V8" i="11"/>
  <c r="AA8" i="11" l="1"/>
  <c r="S7" i="11"/>
  <c r="S6" i="11"/>
  <c r="S5" i="11"/>
  <c r="P7" i="11"/>
  <c r="P6" i="11"/>
  <c r="P5" i="11"/>
  <c r="S8" i="11" l="1"/>
  <c r="P8" i="11"/>
  <c r="U8" i="11"/>
  <c r="X8" i="11"/>
  <c r="R6" i="11"/>
  <c r="R7" i="11"/>
  <c r="R5" i="11"/>
  <c r="O6" i="11"/>
  <c r="O7" i="11"/>
  <c r="O5" i="11"/>
  <c r="O8" i="11" l="1"/>
  <c r="R8" i="11"/>
  <c r="K8" i="11"/>
  <c r="M8" i="11" l="1"/>
  <c r="AD8" i="11" l="1"/>
  <c r="AC8" i="11"/>
  <c r="AB8" i="11"/>
  <c r="X9" i="8" l="1"/>
  <c r="X8" i="8" l="1"/>
  <c r="Q7" i="8"/>
  <c r="Q6" i="8"/>
  <c r="Q5" i="8"/>
  <c r="P8" i="8"/>
  <c r="Y8" i="8"/>
  <c r="W8" i="8"/>
  <c r="Q8" i="8" l="1"/>
  <c r="AC8" i="8"/>
  <c r="AA8" i="8"/>
  <c r="U8" i="8"/>
  <c r="T8" i="8"/>
  <c r="R8" i="8"/>
  <c r="K8" i="8"/>
  <c r="J8" i="8"/>
  <c r="H11" i="4" l="1"/>
  <c r="I11" i="4"/>
</calcChain>
</file>

<file path=xl/sharedStrings.xml><?xml version="1.0" encoding="utf-8"?>
<sst xmlns="http://schemas.openxmlformats.org/spreadsheetml/2006/main" count="458" uniqueCount="265">
  <si>
    <t>未税</t>
  </si>
  <si>
    <t>含税</t>
  </si>
  <si>
    <t>税率：13%</t>
  </si>
  <si>
    <t>序号</t>
  </si>
  <si>
    <t>类别</t>
  </si>
  <si>
    <t>项目</t>
  </si>
  <si>
    <t>QAD编码</t>
  </si>
  <si>
    <t>名称</t>
  </si>
  <si>
    <t>规格图号</t>
  </si>
  <si>
    <t>计量单位</t>
  </si>
  <si>
    <t>备注</t>
  </si>
  <si>
    <t>报价</t>
  </si>
  <si>
    <t>目标价格</t>
  </si>
  <si>
    <t>供应商报价</t>
  </si>
  <si>
    <t>报批价格</t>
  </si>
  <si>
    <t>付款方式：</t>
  </si>
  <si>
    <t>开发周期：</t>
  </si>
  <si>
    <t xml:space="preserve">会签：                   </t>
  </si>
  <si>
    <t>报批（）/元</t>
    <phoneticPr fontId="14" type="noConversion"/>
  </si>
  <si>
    <t>计量
单位</t>
    <phoneticPr fontId="16" type="noConversion"/>
  </si>
  <si>
    <t>45天</t>
    <phoneticPr fontId="16" type="noConversion"/>
  </si>
  <si>
    <t>H6座椅</t>
    <phoneticPr fontId="16" type="noConversion"/>
  </si>
  <si>
    <t>采购委员会评审记录表</t>
    <phoneticPr fontId="16" type="noConversion"/>
  </si>
  <si>
    <t>采购委员会评审记录表</t>
    <phoneticPr fontId="14" type="noConversion"/>
  </si>
  <si>
    <t>供应商：河北新强力机械制造有限公司</t>
    <phoneticPr fontId="14" type="noConversion"/>
  </si>
  <si>
    <t>靠背总成</t>
    <phoneticPr fontId="14" type="noConversion"/>
  </si>
  <si>
    <t>焊接总成</t>
    <phoneticPr fontId="14" type="noConversion"/>
  </si>
  <si>
    <t>件</t>
    <phoneticPr fontId="14" type="noConversion"/>
  </si>
  <si>
    <t>河北新强力</t>
    <phoneticPr fontId="14" type="noConversion"/>
  </si>
  <si>
    <t xml:space="preserve">
1、721项目靠背总成在T5座椅项目（1.0）基础上变更（头枕增高）；
2、T5座椅靠背总成定点主体为河北工厂，定点单位为（河北新强力）；
2、此产品使用单位（西安工厂），定点主体为前期采购部。</t>
    <phoneticPr fontId="14" type="noConversion"/>
  </si>
  <si>
    <t>SHT0012505</t>
    <phoneticPr fontId="14" type="noConversion"/>
  </si>
  <si>
    <t>含税报价</t>
    <phoneticPr fontId="14" type="noConversion"/>
  </si>
  <si>
    <t>当前议价</t>
    <phoneticPr fontId="14" type="noConversion"/>
  </si>
  <si>
    <t>件</t>
    <phoneticPr fontId="16" type="noConversion"/>
  </si>
  <si>
    <t>功能件</t>
    <phoneticPr fontId="16" type="noConversion"/>
  </si>
  <si>
    <t>阻尼器</t>
    <phoneticPr fontId="16" type="noConversion"/>
  </si>
  <si>
    <t>供应商：</t>
    <phoneticPr fontId="16" type="noConversion"/>
  </si>
  <si>
    <t>苏世博</t>
    <phoneticPr fontId="16" type="noConversion"/>
  </si>
  <si>
    <t>路得坦摩</t>
    <phoneticPr fontId="16" type="noConversion"/>
  </si>
  <si>
    <t>江苏立乐</t>
    <phoneticPr fontId="16" type="noConversion"/>
  </si>
  <si>
    <t>报批（）/元</t>
    <phoneticPr fontId="14" type="noConversion"/>
  </si>
  <si>
    <t>45天</t>
    <phoneticPr fontId="16" type="noConversion"/>
  </si>
  <si>
    <t>BPC0010126</t>
    <phoneticPr fontId="16" type="noConversion"/>
  </si>
  <si>
    <t>SHT0010283</t>
    <phoneticPr fontId="16" type="noConversion"/>
  </si>
  <si>
    <t>滑轨本体</t>
    <phoneticPr fontId="16" type="noConversion"/>
  </si>
  <si>
    <t>50天</t>
    <phoneticPr fontId="16" type="noConversion"/>
  </si>
  <si>
    <t>报价</t>
    <phoneticPr fontId="16" type="noConversion"/>
  </si>
  <si>
    <t>最终议价</t>
    <phoneticPr fontId="16" type="noConversion"/>
  </si>
  <si>
    <t>60天承兑</t>
    <phoneticPr fontId="16" type="noConversion"/>
  </si>
  <si>
    <t>常州华阳</t>
    <phoneticPr fontId="16" type="noConversion"/>
  </si>
  <si>
    <t>参考</t>
    <phoneticPr fontId="16" type="noConversion"/>
  </si>
  <si>
    <t>合同价格</t>
    <phoneticPr fontId="16" type="noConversion"/>
  </si>
  <si>
    <t>H4 2020 升级</t>
    <phoneticPr fontId="16" type="noConversion"/>
  </si>
  <si>
    <t>1、当前H6座椅项目路得坦摩公司报价为121.00元低于苏世博公司；
2、苏世博最终议价128.00元，年采购量超过10万件，可进行返点（3元/件）；
3、综上所述，建议同步开发。</t>
    <phoneticPr fontId="16" type="noConversion"/>
  </si>
  <si>
    <t>当前议价</t>
    <phoneticPr fontId="16" type="noConversion"/>
  </si>
  <si>
    <t>40天</t>
    <phoneticPr fontId="14" type="noConversion"/>
  </si>
  <si>
    <t>90天承兑</t>
    <phoneticPr fontId="14" type="noConversion"/>
  </si>
  <si>
    <t>60天承兑</t>
    <phoneticPr fontId="16" type="noConversion"/>
  </si>
  <si>
    <t>90天承兑</t>
    <phoneticPr fontId="16" type="noConversion"/>
  </si>
  <si>
    <t>1、目前现在现有在滑轨轨型承载13000N,无发满足H6座椅要求，W轨形可承受28000N通过了滑台实验；
2、现有滑轨总成间隙为1.0MM,H6滑轨总成间隙为0.5MM(精度更高)。
3、现有滑轨的轨形借用乘用车形式。
4、H6座椅滑轨总成从强度、间隙精度高于现有产品。</t>
    <phoneticPr fontId="16" type="noConversion"/>
  </si>
  <si>
    <t>江阴诚信</t>
    <phoneticPr fontId="14" type="noConversion"/>
  </si>
  <si>
    <t>江阴长青</t>
    <phoneticPr fontId="14" type="noConversion"/>
  </si>
  <si>
    <t>江阴常青</t>
    <phoneticPr fontId="14" type="noConversion"/>
  </si>
  <si>
    <t>件</t>
    <phoneticPr fontId="14" type="noConversion"/>
  </si>
  <si>
    <t>模具</t>
    <phoneticPr fontId="14" type="noConversion"/>
  </si>
  <si>
    <t>X5000座椅</t>
    <phoneticPr fontId="14" type="noConversion"/>
  </si>
  <si>
    <t>X5000座椅</t>
    <phoneticPr fontId="14" type="noConversion"/>
  </si>
  <si>
    <t>SHT0012727-729-751</t>
    <phoneticPr fontId="14" type="noConversion"/>
  </si>
  <si>
    <t>靠背
发泡总成</t>
    <phoneticPr fontId="14" type="noConversion"/>
  </si>
  <si>
    <t>坐垫
泡沫总成</t>
    <phoneticPr fontId="14" type="noConversion"/>
  </si>
  <si>
    <t>SHT0012734-737-MJ-02</t>
    <phoneticPr fontId="14" type="noConversion"/>
  </si>
  <si>
    <t>SHT0012734-737-JJ-02</t>
    <phoneticPr fontId="14" type="noConversion"/>
  </si>
  <si>
    <t>SHT0012734-737-TJ-03</t>
    <phoneticPr fontId="14" type="noConversion"/>
  </si>
  <si>
    <t>卡板</t>
    <phoneticPr fontId="14" type="noConversion"/>
  </si>
  <si>
    <t>托架</t>
    <phoneticPr fontId="14" type="noConversion"/>
  </si>
  <si>
    <t>报批（）/万</t>
    <phoneticPr fontId="14" type="noConversion"/>
  </si>
  <si>
    <t>说明：独家供货，商务洽谈价格（下调）</t>
    <phoneticPr fontId="14" type="noConversion"/>
  </si>
  <si>
    <t>副</t>
    <phoneticPr fontId="16" type="noConversion"/>
  </si>
  <si>
    <r>
      <t>说明：①H</t>
    </r>
    <r>
      <rPr>
        <sz val="10"/>
        <rFont val="宋体"/>
        <family val="3"/>
        <charset val="134"/>
        <scheme val="minor"/>
      </rPr>
      <t>6座椅项目阻尼器同步开发（苏世博/路得坦摩），建议苏世博为A点供方，路得坦摩为B点供方；②产品价格按照最终议价为准。</t>
    </r>
    <phoneticPr fontId="14" type="noConversion"/>
  </si>
  <si>
    <t>合计金额</t>
    <phoneticPr fontId="14" type="noConversion"/>
  </si>
  <si>
    <t>说明：目前价格为样件价格，具体批产价格依据工厂核价结果为最终价格。</t>
    <phoneticPr fontId="14" type="noConversion"/>
  </si>
  <si>
    <t>45天</t>
    <phoneticPr fontId="14" type="noConversion"/>
  </si>
  <si>
    <t>5/4/1</t>
    <phoneticPr fontId="14" type="noConversion"/>
  </si>
  <si>
    <t>5/5</t>
    <phoneticPr fontId="14" type="noConversion"/>
  </si>
  <si>
    <t>说明：经采购委员会确认，建议选用江阴常青公司为定点供应商。</t>
    <phoneticPr fontId="14" type="noConversion"/>
  </si>
  <si>
    <t>30天</t>
    <phoneticPr fontId="14" type="noConversion"/>
  </si>
  <si>
    <t>30天</t>
    <phoneticPr fontId="14" type="noConversion"/>
  </si>
  <si>
    <t xml:space="preserve">会签：                   </t>
    <phoneticPr fontId="14" type="noConversion"/>
  </si>
  <si>
    <t>供应商：江阴常青模具有限公司</t>
    <phoneticPr fontId="16" type="noConversion"/>
  </si>
  <si>
    <t>图片</t>
    <phoneticPr fontId="14" type="noConversion"/>
  </si>
  <si>
    <t>型号</t>
    <phoneticPr fontId="14" type="noConversion"/>
  </si>
  <si>
    <t>最终议价</t>
    <phoneticPr fontId="16" type="noConversion"/>
  </si>
  <si>
    <t>付款方式：</t>
    <phoneticPr fontId="14" type="noConversion"/>
  </si>
  <si>
    <t>开发周期：</t>
    <phoneticPr fontId="14" type="noConversion"/>
  </si>
  <si>
    <t>套</t>
    <phoneticPr fontId="14" type="noConversion"/>
  </si>
  <si>
    <t>模具</t>
    <phoneticPr fontId="14" type="noConversion"/>
  </si>
  <si>
    <t>功能座椅遮挡塑料件</t>
    <phoneticPr fontId="24" type="noConversion"/>
  </si>
  <si>
    <t>线束护套固定塑料件</t>
    <phoneticPr fontId="24" type="noConversion"/>
  </si>
  <si>
    <t>SHT0013970</t>
    <phoneticPr fontId="24" type="noConversion"/>
  </si>
  <si>
    <t>SHT0013971</t>
  </si>
  <si>
    <t>瑞隆祥</t>
    <phoneticPr fontId="14" type="noConversion"/>
  </si>
  <si>
    <t>雍丰</t>
    <phoneticPr fontId="14" type="noConversion"/>
  </si>
  <si>
    <t>产品价格</t>
    <phoneticPr fontId="14" type="noConversion"/>
  </si>
  <si>
    <t xml:space="preserve">      含税</t>
    <phoneticPr fontId="14" type="noConversion"/>
  </si>
  <si>
    <t>不接受全摊</t>
    <phoneticPr fontId="14" type="noConversion"/>
  </si>
  <si>
    <t>天津博辉</t>
    <phoneticPr fontId="14" type="noConversion"/>
  </si>
  <si>
    <t>报批</t>
    <phoneticPr fontId="14" type="noConversion"/>
  </si>
  <si>
    <t>穴数</t>
    <phoneticPr fontId="14" type="noConversion"/>
  </si>
  <si>
    <t>1*2</t>
    <phoneticPr fontId="14" type="noConversion"/>
  </si>
  <si>
    <t>1*4</t>
    <phoneticPr fontId="14" type="noConversion"/>
  </si>
  <si>
    <t>热流道</t>
    <phoneticPr fontId="14" type="noConversion"/>
  </si>
  <si>
    <t>2年10万件</t>
    <phoneticPr fontId="14" type="noConversion"/>
  </si>
  <si>
    <t>目标产品价格</t>
    <phoneticPr fontId="14" type="noConversion"/>
  </si>
  <si>
    <t>产品报批价格</t>
    <phoneticPr fontId="14" type="noConversion"/>
  </si>
  <si>
    <t>模具名称</t>
    <phoneticPr fontId="28" type="noConversion"/>
  </si>
  <si>
    <t>模具数量</t>
    <phoneticPr fontId="16" type="noConversion"/>
  </si>
  <si>
    <t>模具单位</t>
    <phoneticPr fontId="14" type="noConversion"/>
  </si>
  <si>
    <t>套</t>
    <phoneticPr fontId="14" type="noConversion"/>
  </si>
  <si>
    <t>QAD号</t>
    <phoneticPr fontId="14" type="noConversion"/>
  </si>
  <si>
    <t>总价</t>
    <phoneticPr fontId="14" type="noConversion"/>
  </si>
  <si>
    <t>备注</t>
    <phoneticPr fontId="14" type="noConversion"/>
  </si>
  <si>
    <t>合计（未税）</t>
    <phoneticPr fontId="14" type="noConversion"/>
  </si>
  <si>
    <t>全摊</t>
    <phoneticPr fontId="28" type="noConversion"/>
  </si>
  <si>
    <t>含13%增值税金额： 169500 ；    金额大写：     壹拾陆万玖仟伍佰元整</t>
    <phoneticPr fontId="28" type="noConversion"/>
  </si>
  <si>
    <t>翘板式速降阀外壳</t>
  </si>
  <si>
    <t>翘板速降阀芯</t>
  </si>
  <si>
    <t>翘板速降阀固定座</t>
  </si>
  <si>
    <t>1*4</t>
  </si>
  <si>
    <t>1*16</t>
  </si>
  <si>
    <t>1*8</t>
  </si>
  <si>
    <t>10万件，2年分摊。                                  冷</t>
    <phoneticPr fontId="14" type="noConversion"/>
  </si>
  <si>
    <t>天津丰和博</t>
    <phoneticPr fontId="14" type="noConversion"/>
  </si>
  <si>
    <t>科力</t>
    <phoneticPr fontId="14" type="noConversion"/>
  </si>
  <si>
    <t>2年全摊（热流道都是开放式）</t>
    <phoneticPr fontId="14" type="noConversion"/>
  </si>
  <si>
    <t>2年全摊（热流道第一套针阀）</t>
    <phoneticPr fontId="14" type="noConversion"/>
  </si>
  <si>
    <t>不分摊（热流道第一套开放式，二三套大水口）</t>
    <phoneticPr fontId="14" type="noConversion"/>
  </si>
  <si>
    <t>2年全摊（热流道第一套针阀，2-3套也是针阀）</t>
    <phoneticPr fontId="14" type="noConversion"/>
  </si>
  <si>
    <t>BPC0010216</t>
    <phoneticPr fontId="24" type="noConversion"/>
  </si>
  <si>
    <t>BPC0010217</t>
  </si>
  <si>
    <t>BPC0010218</t>
  </si>
  <si>
    <t>采购委员会评审记录表 
（ZY2137气阀模块-2.2速降阀项目）</t>
    <phoneticPr fontId="16" type="noConversion"/>
  </si>
  <si>
    <t>模具</t>
    <phoneticPr fontId="14" type="noConversion"/>
  </si>
  <si>
    <t>预估热流道针阀</t>
    <phoneticPr fontId="14" type="noConversion"/>
  </si>
  <si>
    <t>编制：                          审核：                            会签：                                                                           批准：</t>
    <phoneticPr fontId="14" type="noConversion"/>
  </si>
  <si>
    <t>ZY2137气阀模块-2.2速降阀</t>
    <phoneticPr fontId="14" type="noConversion"/>
  </si>
  <si>
    <t>1.优先选科力，塑件目标价0.9元，模具费全部分摊10万件或2年。2.备选丰和博、博辉模具费议价，选择热流道，（与供应商沟通阀芯穴数风险8/16）模具费目标价18万，塑件目标价0.8元以下。POM牌号：暂由供应商提供</t>
    <phoneticPr fontId="14" type="noConversion"/>
  </si>
  <si>
    <t>材料日本宝理SW-01</t>
    <phoneticPr fontId="14" type="noConversion"/>
  </si>
  <si>
    <t>普通POM</t>
    <phoneticPr fontId="14" type="noConversion"/>
  </si>
  <si>
    <t>议价</t>
    <phoneticPr fontId="35" type="noConversion"/>
  </si>
  <si>
    <t>材料</t>
    <phoneticPr fontId="16" type="noConversion"/>
  </si>
  <si>
    <t>总计</t>
    <phoneticPr fontId="35" type="noConversion"/>
  </si>
  <si>
    <t>瑞隆祥</t>
    <phoneticPr fontId="14" type="noConversion"/>
  </si>
  <si>
    <t>2年全摊</t>
    <phoneticPr fontId="14" type="noConversion"/>
  </si>
  <si>
    <t>科力</t>
    <phoneticPr fontId="14" type="noConversion"/>
  </si>
  <si>
    <t>项目：VDC阀</t>
    <phoneticPr fontId="14" type="noConversion"/>
  </si>
  <si>
    <t>POM</t>
    <phoneticPr fontId="14" type="noConversion"/>
  </si>
  <si>
    <t>1*4</t>
    <phoneticPr fontId="14" type="noConversion"/>
  </si>
  <si>
    <t>1*16</t>
    <phoneticPr fontId="14" type="noConversion"/>
  </si>
  <si>
    <t>VDC阀</t>
    <phoneticPr fontId="14" type="noConversion"/>
  </si>
  <si>
    <t>丰和博</t>
    <phoneticPr fontId="14" type="noConversion"/>
  </si>
  <si>
    <t>阀体旋拧端盖</t>
    <phoneticPr fontId="24" type="noConversion"/>
  </si>
  <si>
    <t>BPC0010233</t>
    <phoneticPr fontId="24" type="noConversion"/>
  </si>
  <si>
    <t>弹簧堵盖</t>
    <phoneticPr fontId="24" type="noConversion"/>
  </si>
  <si>
    <t>BPC0010234</t>
  </si>
  <si>
    <t>补偿气缸气管盖板</t>
    <phoneticPr fontId="24" type="noConversion"/>
  </si>
  <si>
    <t>BPC0010235</t>
  </si>
  <si>
    <t xml:space="preserve">10万件，2年分摊。                                  </t>
    <phoneticPr fontId="14" type="noConversion"/>
  </si>
  <si>
    <t xml:space="preserve">  含税</t>
    <phoneticPr fontId="14" type="noConversion"/>
  </si>
  <si>
    <t>不分摊，冷流道报价</t>
    <phoneticPr fontId="14" type="noConversion"/>
  </si>
  <si>
    <t>报价（冷流道）</t>
    <phoneticPr fontId="14" type="noConversion"/>
  </si>
  <si>
    <t>产品价格</t>
    <phoneticPr fontId="14" type="noConversion"/>
  </si>
  <si>
    <t>产品价格（冷流道）</t>
    <phoneticPr fontId="14" type="noConversion"/>
  </si>
  <si>
    <t>报价</t>
    <phoneticPr fontId="14" type="noConversion"/>
  </si>
  <si>
    <t>供应商报价</t>
    <phoneticPr fontId="14" type="noConversion"/>
  </si>
  <si>
    <t>零部件名称</t>
  </si>
  <si>
    <t>照片</t>
    <phoneticPr fontId="24" type="noConversion"/>
  </si>
  <si>
    <t>单位</t>
    <phoneticPr fontId="24" type="noConversion"/>
  </si>
  <si>
    <t>数量</t>
  </si>
  <si>
    <t>吨位</t>
    <phoneticPr fontId="24" type="noConversion"/>
  </si>
  <si>
    <t>净重kg</t>
    <phoneticPr fontId="24" type="noConversion"/>
  </si>
  <si>
    <t>毛重kg</t>
  </si>
  <si>
    <t>模穴</t>
  </si>
  <si>
    <t>原料单价/KG</t>
    <phoneticPr fontId="24" type="noConversion"/>
  </si>
  <si>
    <t>烘料时间</t>
  </si>
  <si>
    <t>烘料马达电热功率</t>
    <phoneticPr fontId="24" type="noConversion"/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</si>
  <si>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</si>
  <si>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</si>
  <si>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</si>
  <si>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</si>
  <si>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</si>
  <si>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</si>
  <si>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</si>
  <si>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</si>
  <si>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</si>
  <si>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</si>
  <si>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</si>
  <si>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丝印</t>
    <phoneticPr fontId="24" type="noConversion"/>
  </si>
  <si>
    <t>合计（元）</t>
  </si>
  <si>
    <t>核算价格 A</t>
  </si>
  <si>
    <t>烘料</t>
  </si>
  <si>
    <t>机台</t>
  </si>
  <si>
    <t>弹簧堵盖</t>
  </si>
  <si>
    <t>周期</t>
    <phoneticPr fontId="24" type="noConversion"/>
  </si>
  <si>
    <t>人员</t>
    <phoneticPr fontId="24" type="noConversion"/>
  </si>
  <si>
    <t>设备</t>
    <phoneticPr fontId="24" type="noConversion"/>
  </si>
  <si>
    <t>机台功率     Kw</t>
    <phoneticPr fontId="24" type="noConversion"/>
  </si>
  <si>
    <t>1*4</t>
    <phoneticPr fontId="24" type="noConversion"/>
  </si>
  <si>
    <t>1*16</t>
    <phoneticPr fontId="24" type="noConversion"/>
  </si>
  <si>
    <t>说明：从产品交付、周期、质量综合对比，符合本次模具开发标准，经采购委员会最终评审，本次气阀模块-2.2速降阀      模具有限公司，模具价格因全摊销2年，。</t>
    <phoneticPr fontId="14" type="noConversion"/>
  </si>
  <si>
    <t>以上针阀处：第一套4点针阀，30000；第二套单点开放式，6000；第三套单点开放式，6000；</t>
    <phoneticPr fontId="14" type="noConversion"/>
  </si>
  <si>
    <t>RCS0254-1</t>
  </si>
  <si>
    <t>RCS0254-2</t>
  </si>
  <si>
    <t>RCS0254-3</t>
  </si>
  <si>
    <t>VCD阀模具技术要求</t>
    <phoneticPr fontId="24" type="noConversion"/>
  </si>
  <si>
    <t>项目名称：VCD阀</t>
    <phoneticPr fontId="24" type="noConversion"/>
  </si>
  <si>
    <t>产品信息</t>
    <phoneticPr fontId="24" type="noConversion"/>
  </si>
  <si>
    <t>模具要求</t>
    <phoneticPr fontId="24" type="noConversion"/>
  </si>
  <si>
    <t>序
号</t>
  </si>
  <si>
    <t>零件名称    part name</t>
    <phoneticPr fontId="24" type="noConversion"/>
  </si>
  <si>
    <t>产品图片 photo</t>
    <phoneticPr fontId="24" type="noConversion"/>
  </si>
  <si>
    <t>图号drawing no.</t>
    <phoneticPr fontId="24" type="noConversion"/>
  </si>
  <si>
    <t>材质    material</t>
    <phoneticPr fontId="24" type="noConversion"/>
  </si>
  <si>
    <t>产品尺寸（mm)</t>
    <phoneticPr fontId="24" type="noConversion"/>
  </si>
  <si>
    <t xml:space="preserve">重量   weight/g
</t>
    <phoneticPr fontId="24" type="noConversion"/>
  </si>
  <si>
    <t>产品
颜色</t>
    <phoneticPr fontId="24" type="noConversion"/>
  </si>
  <si>
    <t>表面     要求</t>
    <phoneticPr fontId="24" type="noConversion"/>
  </si>
  <si>
    <t>模具编号</t>
    <phoneticPr fontId="24" type="noConversion"/>
  </si>
  <si>
    <t>型腔</t>
    <phoneticPr fontId="24" type="noConversion"/>
  </si>
  <si>
    <t>模具工期(天）</t>
    <phoneticPr fontId="24" type="noConversion"/>
  </si>
  <si>
    <t>注塑机（T)</t>
    <phoneticPr fontId="24" type="noConversion"/>
  </si>
  <si>
    <t>模具
寿命     （万）</t>
    <phoneticPr fontId="24" type="noConversion"/>
  </si>
  <si>
    <t>结构要求</t>
    <phoneticPr fontId="24" type="noConversion"/>
  </si>
  <si>
    <t>备注</t>
    <phoneticPr fontId="24" type="noConversion"/>
  </si>
  <si>
    <t>动模仁（CORE)/硬度</t>
    <phoneticPr fontId="24" type="noConversion"/>
  </si>
  <si>
    <t>定模仁(CAVITY)/硬度</t>
    <phoneticPr fontId="24" type="noConversion"/>
  </si>
  <si>
    <t>滑块     斜顶</t>
    <phoneticPr fontId="24" type="noConversion"/>
  </si>
  <si>
    <t>浇口        样式</t>
    <phoneticPr fontId="24" type="noConversion"/>
  </si>
  <si>
    <t>预估成型周期/S</t>
    <phoneticPr fontId="24" type="noConversion"/>
  </si>
  <si>
    <t>顶针/弹簧</t>
    <phoneticPr fontId="24" type="noConversion"/>
  </si>
  <si>
    <t>冷却水路要求</t>
    <phoneticPr fontId="24" type="noConversion"/>
  </si>
  <si>
    <t>热流道/样式</t>
    <phoneticPr fontId="24" type="noConversion"/>
  </si>
  <si>
    <t>POM</t>
    <phoneticPr fontId="24" type="noConversion"/>
  </si>
  <si>
    <t>22.53X24.40X22.23</t>
    <phoneticPr fontId="24" type="noConversion"/>
  </si>
  <si>
    <t>白色</t>
    <phoneticPr fontId="24" type="noConversion"/>
  </si>
  <si>
    <t>无</t>
    <phoneticPr fontId="24" type="noConversion"/>
  </si>
  <si>
    <r>
      <t>1*</t>
    </r>
    <r>
      <rPr>
        <sz val="11"/>
        <rFont val="宋体"/>
        <family val="3"/>
        <charset val="134"/>
      </rPr>
      <t>4</t>
    </r>
    <phoneticPr fontId="24" type="noConversion"/>
  </si>
  <si>
    <t>2344/(HRC48-52)</t>
    <phoneticPr fontId="24" type="noConversion"/>
  </si>
  <si>
    <t>BANANA</t>
  </si>
  <si>
    <t>MISUMI</t>
    <phoneticPr fontId="24" type="noConversion"/>
  </si>
  <si>
    <t>组</t>
    <phoneticPr fontId="24" type="noConversion"/>
  </si>
  <si>
    <t>柳道/开放</t>
    <phoneticPr fontId="24" type="noConversion"/>
  </si>
  <si>
    <r>
      <t xml:space="preserve">1、严格控制披风缩痕、顶白、熔接线等不良外观缺陷。
2、斜顶都需加做铜套导向，斜顶、滑块、压条需加硬处理。
3、铲基斜面加做硬件镶块。
4、模具进水口不得影响产品外观。             5、所有的注塑模需要按照荣昌模流分析标准进行模流分析确认。                      6、注塑模具顶出，要求按照机械手取件设计。                  7、所有的塑料模按河北光华荣昌适配机台要求设计。（我司提供注塑机相关参数，请参考附件）特别注意我司没有650T 700T 800T 900T的注塑机。     </t>
    </r>
    <r>
      <rPr>
        <sz val="13"/>
        <rFont val="宋体"/>
        <family val="3"/>
        <charset val="134"/>
      </rPr>
      <t xml:space="preserve"> </t>
    </r>
    <r>
      <rPr>
        <sz val="13"/>
        <color indexed="10"/>
        <rFont val="宋体"/>
        <family val="3"/>
        <charset val="134"/>
      </rPr>
      <t xml:space="preserve">        </t>
    </r>
    <phoneticPr fontId="24" type="noConversion"/>
  </si>
  <si>
    <t>D17.0X3.9</t>
    <phoneticPr fontId="24" type="noConversion"/>
  </si>
  <si>
    <t>7.0X10.5X24.0</t>
    <phoneticPr fontId="24" type="noConversion"/>
  </si>
  <si>
    <r>
      <t>塑件原材料：暂定 宝理</t>
    </r>
    <r>
      <rPr>
        <sz val="11"/>
        <color indexed="8"/>
        <rFont val="宋体"/>
        <family val="3"/>
        <charset val="134"/>
      </rPr>
      <t>M90-88</t>
    </r>
    <r>
      <rPr>
        <sz val="11"/>
        <color indexed="8"/>
        <rFont val="宋体"/>
        <family val="3"/>
        <charset val="134"/>
      </rPr>
      <t>，请按此报价</t>
    </r>
    <phoneticPr fontId="24" type="noConversion"/>
  </si>
  <si>
    <t>模具要求 ：   
  1、产品外形面三坐标检测精度要求≦0.1mm  2、产品分模线要求光顺，分型线断差小于0.03mm  3、模具保证使用50万模次（50万件内模芯、镶块、滑块、斜顶等非易损件不得有损坏），正常生产出现的问题，一切由模具厂免费维修，并不得影响光华荣昌模具的正常供货需求    4、模仁、滑块不得烧焊  5、要求提供模具用相关材料的材质证明    6、模具价格包括皮纹加工费   7、所有的注塑模需要按照荣昌模流分析标准进行模流分析确认  8、所有的注塑模在设计之初需按照荣昌DFM报告标准进行DFM报告反馈并进行模具的评审 9、所有注塑模具的设计制作需参照荣昌注塑模具制作规范  10、模具设计待荣昌确认后才加工（总工期按合同执行） 11、交模资料需按照荣昌标准进行刻盘提交存档。</t>
    <phoneticPr fontId="24" type="noConversion"/>
  </si>
  <si>
    <t xml:space="preserve">
编制/日期：                                          审核/日期：                                                批准/日期：</t>
    <phoneticPr fontId="24" type="noConversion"/>
  </si>
  <si>
    <t>热流道</t>
    <phoneticPr fontId="24" type="noConversion"/>
  </si>
  <si>
    <t>不接受模具与产品降价，电话与微信沟通不做</t>
    <phoneticPr fontId="14" type="noConversion"/>
  </si>
  <si>
    <t>模具目标价格</t>
    <phoneticPr fontId="14" type="noConversion"/>
  </si>
  <si>
    <t>说明：从产品交付、周期、质量综合对比，符合本次模具开发标准，经采购委员会最终评审，本次VDC阀定点天津市勃辉模具有限公司</t>
    <phoneticPr fontId="14" type="noConversion"/>
  </si>
  <si>
    <t xml:space="preserve">1.，塑件目标价0.27元，模具费全部分摊10万件或2年。POM 牌号：由技术提供，宝理塑胶料：M90-88（暂定宝理，待后续测试再更改）  2.以上产品价格不含模具摊销  </t>
    <phoneticPr fontId="14" type="noConversion"/>
  </si>
  <si>
    <t>冷流道</t>
    <phoneticPr fontId="14" type="noConversion"/>
  </si>
  <si>
    <t xml:space="preserve">采购委员会评审记录表 </t>
    <phoneticPr fontId="16" type="noConversion"/>
  </si>
  <si>
    <t>编制：   郜健康                       审核：                            会签：                                                                           批准：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</si>
</sst>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0_ "/>
    <numFmt numFmtId="178" formatCode="0_ "/>
    <numFmt numFmtId="179" formatCode="0.00_ "/>
    <numFmt numFmtId="180" formatCode="0.00_);[Red]\(0.00\)"/>
    <numFmt numFmtId="181" formatCode="&quot;￥&quot;#,##0.00;&quot;￥&quot;\-#,##0.00"/>
    <numFmt numFmtId="182" formatCode="0_);[Red]\(0\)"/>
    <numFmt numFmtId="183" formatCode="&quot;¥&quot;#,##0.00_);[Red]\(&quot;¥&quot;#,##0.00\)"/>
    <numFmt numFmtId="184" formatCode="&quot;¥&quot;#,##0.000_);[Red]\(&quot;¥&quot;#,##0.000\)"/>
    <numFmt numFmtId="185" formatCode="&quot;¥&quot;#,##0_);[Red]\(&quot;¥&quot;#,##0\)"/>
    <numFmt numFmtId="186" formatCode="0.000"/>
    <numFmt numFmtId="187" formatCode="0.00000_ "/>
    <numFmt numFmtId="188" formatCode="0.000_);[Red]\(0.000\)"/>
    <numFmt numFmtId="189" formatCode="0.000000_);[Red]\(0.000000\)"/>
    <numFmt numFmtId="190" formatCode="0.00000"/>
    <numFmt numFmtId="191" formatCode="0.0000"/>
  </numFmts>
  <fonts count="5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4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indexed="0"/>
      <name val="宋体"/>
      <family val="3"/>
      <charset val="134"/>
    </font>
    <font>
      <sz val="10"/>
      <color indexed="0"/>
      <name val="微软雅黑"/>
      <family val="2"/>
      <charset val="134"/>
    </font>
    <font>
      <b/>
      <sz val="24"/>
      <name val="宋体"/>
      <family val="3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8"/>
      <name val="宋体"/>
      <family val="3"/>
      <charset val="134"/>
    </font>
    <font>
      <sz val="13"/>
      <name val="宋体"/>
      <family val="3"/>
      <charset val="134"/>
    </font>
    <font>
      <sz val="13"/>
      <color indexed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12" fillId="0" borderId="0"/>
    <xf numFmtId="0" fontId="3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6" fillId="0" borderId="3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4" fillId="0" borderId="0">
      <alignment vertical="center"/>
    </xf>
  </cellStyleXfs>
  <cellXfs count="33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8" fontId="5" fillId="0" borderId="3" xfId="11" applyNumberFormat="1" applyFont="1" applyFill="1" applyBorder="1" applyAlignment="1">
      <alignment vertical="center"/>
    </xf>
    <xf numFmtId="0" fontId="1" fillId="0" borderId="3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49" fontId="9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5" fillId="0" borderId="4" xfId="11" applyNumberFormat="1" applyFont="1" applyBorder="1" applyAlignment="1" applyProtection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3" xfId="11" applyNumberFormat="1" applyFont="1" applyBorder="1" applyAlignment="1" applyProtection="1">
      <alignment horizontal="center" vertical="center" wrapText="1"/>
    </xf>
    <xf numFmtId="0" fontId="20" fillId="0" borderId="4" xfId="11" applyNumberFormat="1" applyFont="1" applyBorder="1" applyAlignment="1" applyProtection="1">
      <alignment horizontal="center" vertical="center" wrapText="1"/>
    </xf>
    <xf numFmtId="49" fontId="20" fillId="0" borderId="4" xfId="11" applyNumberFormat="1" applyFont="1" applyBorder="1" applyAlignment="1" applyProtection="1">
      <alignment horizontal="center" vertical="center" wrapText="1"/>
    </xf>
    <xf numFmtId="178" fontId="20" fillId="0" borderId="3" xfId="11" applyNumberFormat="1" applyFont="1" applyBorder="1" applyAlignment="1" applyProtection="1">
      <alignment horizontal="center" vertical="center" wrapText="1"/>
    </xf>
    <xf numFmtId="178" fontId="18" fillId="0" borderId="3" xfId="11" applyNumberFormat="1" applyFont="1" applyFill="1" applyBorder="1" applyAlignment="1">
      <alignment horizontal="center" vertical="center"/>
    </xf>
    <xf numFmtId="178" fontId="18" fillId="0" borderId="3" xfId="11" applyNumberFormat="1" applyFont="1" applyFill="1" applyBorder="1" applyAlignment="1">
      <alignment vertical="center"/>
    </xf>
    <xf numFmtId="177" fontId="21" fillId="0" borderId="3" xfId="0" applyNumberFormat="1" applyFont="1" applyBorder="1" applyAlignment="1">
      <alignment horizontal="center" vertical="center" wrapText="1"/>
    </xf>
    <xf numFmtId="179" fontId="21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8" fontId="11" fillId="0" borderId="3" xfId="11" applyNumberFormat="1" applyFont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8" fontId="20" fillId="0" borderId="3" xfId="11" applyNumberFormat="1" applyFont="1" applyBorder="1" applyAlignment="1" applyProtection="1">
      <alignment horizontal="left" vertical="center" wrapText="1"/>
    </xf>
    <xf numFmtId="180" fontId="18" fillId="0" borderId="3" xfId="0" applyNumberFormat="1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80" fontId="18" fillId="0" borderId="3" xfId="0" applyNumberFormat="1" applyFont="1" applyBorder="1" applyAlignment="1">
      <alignment horizontal="center" vertical="center" wrapText="1"/>
    </xf>
    <xf numFmtId="180" fontId="5" fillId="0" borderId="9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80" fontId="20" fillId="0" borderId="4" xfId="11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180" fontId="20" fillId="0" borderId="3" xfId="11" applyNumberFormat="1" applyFont="1" applyBorder="1" applyAlignment="1" applyProtection="1">
      <alignment horizontal="center" vertical="center" wrapText="1"/>
    </xf>
    <xf numFmtId="49" fontId="11" fillId="0" borderId="4" xfId="11" applyNumberFormat="1" applyFont="1" applyBorder="1" applyAlignment="1" applyProtection="1">
      <alignment horizontal="center" vertical="center" wrapText="1"/>
    </xf>
    <xf numFmtId="180" fontId="18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180" fontId="25" fillId="0" borderId="3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 shrinkToFit="1"/>
    </xf>
    <xf numFmtId="0" fontId="30" fillId="0" borderId="3" xfId="0" applyFont="1" applyBorder="1" applyAlignment="1">
      <alignment horizontal="center" vertical="center" wrapText="1"/>
    </xf>
    <xf numFmtId="0" fontId="6" fillId="0" borderId="3" xfId="13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vertical="center"/>
    </xf>
    <xf numFmtId="0" fontId="12" fillId="0" borderId="3" xfId="8" applyFont="1" applyFill="1" applyBorder="1" applyAlignment="1">
      <alignment vertical="center"/>
    </xf>
    <xf numFmtId="0" fontId="12" fillId="0" borderId="0" xfId="0" applyFont="1">
      <alignment vertical="center"/>
    </xf>
    <xf numFmtId="0" fontId="5" fillId="0" borderId="3" xfId="1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180" fontId="31" fillId="0" borderId="3" xfId="0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82" fontId="32" fillId="2" borderId="3" xfId="0" applyNumberFormat="1" applyFont="1" applyFill="1" applyBorder="1" applyAlignment="1">
      <alignment horizontal="center" vertical="center"/>
    </xf>
    <xf numFmtId="182" fontId="32" fillId="2" borderId="7" xfId="0" applyNumberFormat="1" applyFont="1" applyFill="1" applyBorder="1" applyAlignment="1">
      <alignment horizontal="center" vertical="center"/>
    </xf>
    <xf numFmtId="181" fontId="32" fillId="0" borderId="7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180" fontId="32" fillId="2" borderId="3" xfId="0" applyNumberFormat="1" applyFont="1" applyFill="1" applyBorder="1" applyAlignment="1">
      <alignment horizontal="center" vertical="center"/>
    </xf>
    <xf numFmtId="182" fontId="31" fillId="2" borderId="3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177" fontId="32" fillId="2" borderId="2" xfId="0" applyNumberFormat="1" applyFont="1" applyFill="1" applyBorder="1" applyAlignment="1">
      <alignment horizontal="left" vertical="center" wrapText="1"/>
    </xf>
    <xf numFmtId="182" fontId="31" fillId="0" borderId="3" xfId="0" applyNumberFormat="1" applyFont="1" applyBorder="1" applyAlignment="1">
      <alignment horizontal="center" vertical="center" wrapText="1"/>
    </xf>
    <xf numFmtId="181" fontId="32" fillId="0" borderId="3" xfId="0" applyNumberFormat="1" applyFont="1" applyFill="1" applyBorder="1" applyAlignment="1">
      <alignment horizontal="center" vertical="center"/>
    </xf>
    <xf numFmtId="180" fontId="32" fillId="2" borderId="4" xfId="0" applyNumberFormat="1" applyFont="1" applyFill="1" applyBorder="1" applyAlignment="1">
      <alignment horizontal="center" vertical="center"/>
    </xf>
    <xf numFmtId="180" fontId="31" fillId="2" borderId="3" xfId="0" applyNumberFormat="1" applyFont="1" applyFill="1" applyBorder="1" applyAlignment="1">
      <alignment horizontal="center" vertical="center"/>
    </xf>
    <xf numFmtId="178" fontId="30" fillId="0" borderId="3" xfId="11" applyNumberFormat="1" applyFont="1" applyFill="1" applyBorder="1" applyAlignment="1">
      <alignment horizontal="center" vertical="center"/>
    </xf>
    <xf numFmtId="178" fontId="30" fillId="0" borderId="3" xfId="11" applyNumberFormat="1" applyFont="1" applyFill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9" fontId="12" fillId="0" borderId="3" xfId="0" applyNumberFormat="1" applyFont="1" applyBorder="1" applyAlignment="1">
      <alignment horizontal="center" vertical="center" wrapText="1"/>
    </xf>
    <xf numFmtId="178" fontId="7" fillId="0" borderId="3" xfId="11" applyNumberFormat="1" applyFont="1" applyBorder="1" applyAlignment="1" applyProtection="1">
      <alignment horizontal="center" vertical="center" wrapText="1"/>
    </xf>
    <xf numFmtId="0" fontId="12" fillId="0" borderId="3" xfId="0" applyFont="1" applyBorder="1" applyAlignment="1"/>
    <xf numFmtId="0" fontId="30" fillId="0" borderId="3" xfId="0" applyFont="1" applyBorder="1" applyAlignment="1">
      <alignment vertical="center" wrapText="1"/>
    </xf>
    <xf numFmtId="0" fontId="33" fillId="0" borderId="8" xfId="0" applyFont="1" applyBorder="1" applyAlignment="1">
      <alignment horizontal="left" vertical="center" wrapText="1"/>
    </xf>
    <xf numFmtId="49" fontId="34" fillId="0" borderId="3" xfId="0" applyNumberFormat="1" applyFont="1" applyBorder="1" applyAlignment="1">
      <alignment horizontal="right" vertical="center"/>
    </xf>
    <xf numFmtId="49" fontId="34" fillId="0" borderId="3" xfId="0" applyNumberFormat="1" applyFont="1" applyBorder="1" applyAlignment="1">
      <alignment horizontal="left" vertical="center"/>
    </xf>
    <xf numFmtId="49" fontId="34" fillId="0" borderId="3" xfId="0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14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86" fontId="4" fillId="2" borderId="3" xfId="0" applyNumberFormat="1" applyFont="1" applyFill="1" applyBorder="1" applyAlignment="1">
      <alignment horizontal="center" vertical="center" wrapText="1"/>
    </xf>
    <xf numFmtId="185" fontId="37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83" fontId="37" fillId="0" borderId="2" xfId="0" applyNumberFormat="1" applyFont="1" applyFill="1" applyBorder="1" applyAlignment="1">
      <alignment horizontal="center" vertical="center"/>
    </xf>
    <xf numFmtId="183" fontId="37" fillId="3" borderId="3" xfId="0" applyNumberFormat="1" applyFont="1" applyFill="1" applyBorder="1" applyAlignment="1">
      <alignment horizontal="center" vertical="center"/>
    </xf>
    <xf numFmtId="185" fontId="37" fillId="2" borderId="2" xfId="0" applyNumberFormat="1" applyFont="1" applyFill="1" applyBorder="1" applyAlignment="1">
      <alignment horizontal="center" vertical="center"/>
    </xf>
    <xf numFmtId="2" fontId="37" fillId="0" borderId="2" xfId="0" applyNumberFormat="1" applyFont="1" applyFill="1" applyBorder="1" applyAlignment="1">
      <alignment horizontal="center" vertical="center"/>
    </xf>
    <xf numFmtId="185" fontId="4" fillId="3" borderId="2" xfId="0" applyNumberFormat="1" applyFont="1" applyFill="1" applyBorder="1" applyAlignment="1">
      <alignment horizontal="center" vertical="center" wrapText="1"/>
    </xf>
    <xf numFmtId="184" fontId="37" fillId="2" borderId="9" xfId="0" applyNumberFormat="1" applyFont="1" applyFill="1" applyBorder="1" applyAlignment="1">
      <alignment horizontal="center" vertical="center"/>
    </xf>
    <xf numFmtId="184" fontId="38" fillId="3" borderId="4" xfId="0" applyNumberFormat="1" applyFont="1" applyFill="1" applyBorder="1" applyAlignment="1">
      <alignment horizontal="center" vertical="center" wrapText="1"/>
    </xf>
    <xf numFmtId="183" fontId="37" fillId="0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 wrapText="1"/>
    </xf>
    <xf numFmtId="185" fontId="37" fillId="3" borderId="3" xfId="0" applyNumberFormat="1" applyFont="1" applyFill="1" applyBorder="1" applyAlignment="1">
      <alignment horizontal="center" vertical="center"/>
    </xf>
    <xf numFmtId="183" fontId="37" fillId="2" borderId="4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/>
    </xf>
    <xf numFmtId="180" fontId="38" fillId="2" borderId="3" xfId="0" applyNumberFormat="1" applyFont="1" applyFill="1" applyBorder="1" applyAlignment="1">
      <alignment horizontal="center" vertical="center"/>
    </xf>
    <xf numFmtId="180" fontId="30" fillId="0" borderId="3" xfId="0" applyNumberFormat="1" applyFont="1" applyBorder="1" applyAlignment="1">
      <alignment horizontal="center" vertical="center"/>
    </xf>
    <xf numFmtId="180" fontId="34" fillId="0" borderId="3" xfId="0" applyNumberFormat="1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8" fillId="0" borderId="0" xfId="16" applyFont="1" applyFill="1" applyBorder="1" applyAlignment="1">
      <alignment horizontal="center" vertical="center"/>
    </xf>
    <xf numFmtId="178" fontId="41" fillId="0" borderId="3" xfId="16" applyNumberFormat="1" applyFont="1" applyFill="1" applyBorder="1" applyAlignment="1">
      <alignment horizontal="center" vertical="center" wrapText="1"/>
    </xf>
    <xf numFmtId="190" fontId="19" fillId="0" borderId="3" xfId="0" applyNumberFormat="1" applyFont="1" applyFill="1" applyBorder="1" applyAlignment="1">
      <alignment horizontal="center" vertical="center"/>
    </xf>
    <xf numFmtId="43" fontId="7" fillId="0" borderId="3" xfId="11" applyNumberFormat="1" applyFont="1" applyFill="1" applyBorder="1" applyAlignment="1">
      <alignment horizontal="center" vertical="center" wrapText="1"/>
    </xf>
    <xf numFmtId="179" fontId="42" fillId="0" borderId="3" xfId="17" applyNumberFormat="1" applyFont="1" applyFill="1" applyBorder="1" applyAlignment="1">
      <alignment horizontal="center" vertical="center"/>
    </xf>
    <xf numFmtId="189" fontId="45" fillId="0" borderId="3" xfId="18" applyNumberFormat="1" applyFont="1" applyFill="1" applyBorder="1" applyAlignment="1">
      <alignment horizontal="center" vertical="center"/>
    </xf>
    <xf numFmtId="187" fontId="41" fillId="0" borderId="3" xfId="16" applyNumberFormat="1" applyFont="1" applyFill="1" applyBorder="1" applyAlignment="1">
      <alignment horizontal="center" vertical="center" wrapText="1"/>
    </xf>
    <xf numFmtId="2" fontId="41" fillId="0" borderId="3" xfId="16" applyNumberFormat="1" applyFont="1" applyFill="1" applyBorder="1" applyAlignment="1">
      <alignment horizontal="center" vertical="center" wrapText="1"/>
    </xf>
    <xf numFmtId="191" fontId="41" fillId="0" borderId="3" xfId="16" applyNumberFormat="1" applyFont="1" applyFill="1" applyBorder="1" applyAlignment="1">
      <alignment horizontal="center" vertical="center" wrapText="1"/>
    </xf>
    <xf numFmtId="179" fontId="19" fillId="0" borderId="3" xfId="11" applyNumberFormat="1" applyFont="1" applyFill="1" applyBorder="1" applyAlignment="1" applyProtection="1">
      <alignment horizontal="center" vertical="center" wrapText="1"/>
    </xf>
    <xf numFmtId="0" fontId="18" fillId="0" borderId="0" xfId="16" applyFont="1" applyFill="1" applyBorder="1" applyAlignment="1">
      <alignment horizontal="center" vertical="center" wrapText="1"/>
    </xf>
    <xf numFmtId="0" fontId="40" fillId="5" borderId="3" xfId="0" applyFont="1" applyFill="1" applyBorder="1" applyAlignment="1" applyProtection="1">
      <alignment horizontal="center" vertical="center"/>
      <protection locked="0"/>
    </xf>
    <xf numFmtId="178" fontId="41" fillId="5" borderId="3" xfId="16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190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48" fillId="0" borderId="12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shrinkToFit="1"/>
    </xf>
    <xf numFmtId="187" fontId="19" fillId="6" borderId="3" xfId="16" applyNumberFormat="1" applyFont="1" applyFill="1" applyBorder="1" applyAlignment="1">
      <alignment horizontal="center" vertical="center" wrapText="1"/>
    </xf>
    <xf numFmtId="9" fontId="43" fillId="7" borderId="3" xfId="0" applyNumberFormat="1" applyFont="1" applyFill="1" applyBorder="1" applyAlignment="1">
      <alignment horizontal="center" vertical="center" wrapText="1"/>
    </xf>
    <xf numFmtId="0" fontId="12" fillId="7" borderId="0" xfId="0" applyFont="1" applyFill="1">
      <alignment vertical="center"/>
    </xf>
    <xf numFmtId="191" fontId="41" fillId="4" borderId="3" xfId="16" applyNumberFormat="1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191" fontId="0" fillId="0" borderId="0" xfId="0" applyNumberForma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11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0" fontId="7" fillId="0" borderId="7" xfId="11" applyNumberFormat="1" applyFont="1" applyBorder="1" applyAlignment="1" applyProtection="1">
      <alignment horizontal="center" vertical="center" wrapText="1"/>
    </xf>
    <xf numFmtId="0" fontId="7" fillId="0" borderId="8" xfId="11" applyNumberFormat="1" applyFont="1" applyBorder="1" applyAlignment="1" applyProtection="1">
      <alignment horizontal="center" vertical="center" wrapText="1"/>
    </xf>
    <xf numFmtId="0" fontId="7" fillId="0" borderId="4" xfId="11" applyNumberFormat="1" applyFont="1" applyBorder="1" applyAlignment="1" applyProtection="1">
      <alignment horizontal="center" vertical="center" wrapText="1"/>
    </xf>
    <xf numFmtId="177" fontId="32" fillId="2" borderId="1" xfId="0" applyNumberFormat="1" applyFont="1" applyFill="1" applyBorder="1" applyAlignment="1">
      <alignment horizontal="center" vertical="center" wrapText="1"/>
    </xf>
    <xf numFmtId="177" fontId="32" fillId="2" borderId="10" xfId="0" applyNumberFormat="1" applyFont="1" applyFill="1" applyBorder="1" applyAlignment="1">
      <alignment horizontal="center" vertical="center" wrapText="1"/>
    </xf>
    <xf numFmtId="177" fontId="32" fillId="2" borderId="2" xfId="0" applyNumberFormat="1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7" fontId="32" fillId="2" borderId="1" xfId="0" applyNumberFormat="1" applyFont="1" applyFill="1" applyBorder="1" applyAlignment="1">
      <alignment horizontal="left" vertical="center" wrapText="1"/>
    </xf>
    <xf numFmtId="177" fontId="32" fillId="2" borderId="2" xfId="0" applyNumberFormat="1" applyFont="1" applyFill="1" applyBorder="1" applyAlignment="1">
      <alignment horizontal="left" vertical="center" wrapText="1"/>
    </xf>
    <xf numFmtId="0" fontId="11" fillId="0" borderId="3" xfId="11" applyNumberFormat="1" applyFont="1" applyBorder="1" applyAlignment="1" applyProtection="1">
      <alignment horizontal="left" vertical="center" wrapText="1"/>
    </xf>
    <xf numFmtId="0" fontId="20" fillId="0" borderId="3" xfId="11" applyNumberFormat="1" applyFont="1" applyBorder="1" applyAlignment="1" applyProtection="1">
      <alignment horizontal="left" vertical="center" wrapText="1"/>
    </xf>
    <xf numFmtId="0" fontId="19" fillId="0" borderId="3" xfId="1" applyNumberFormat="1" applyFont="1" applyBorder="1" applyAlignment="1">
      <alignment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8" fontId="20" fillId="0" borderId="1" xfId="11" applyNumberFormat="1" applyFont="1" applyBorder="1" applyAlignment="1" applyProtection="1">
      <alignment horizontal="left" vertical="center" wrapText="1"/>
    </xf>
    <xf numFmtId="178" fontId="20" fillId="0" borderId="10" xfId="11" applyNumberFormat="1" applyFont="1" applyBorder="1" applyAlignment="1" applyProtection="1">
      <alignment horizontal="left" vertical="center" wrapText="1"/>
    </xf>
    <xf numFmtId="178" fontId="20" fillId="0" borderId="2" xfId="11" applyNumberFormat="1" applyFont="1" applyBorder="1" applyAlignment="1" applyProtection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0" fillId="0" borderId="1" xfId="11" applyNumberFormat="1" applyFont="1" applyBorder="1" applyAlignment="1" applyProtection="1">
      <alignment horizontal="center" vertical="center" wrapText="1"/>
    </xf>
    <xf numFmtId="0" fontId="20" fillId="0" borderId="10" xfId="11" applyNumberFormat="1" applyFont="1" applyBorder="1" applyAlignment="1" applyProtection="1">
      <alignment horizontal="center" vertical="center" wrapText="1"/>
    </xf>
    <xf numFmtId="0" fontId="20" fillId="0" borderId="2" xfId="11" applyNumberFormat="1" applyFont="1" applyBorder="1" applyAlignment="1" applyProtection="1">
      <alignment horizontal="center" vertical="center" wrapText="1"/>
    </xf>
    <xf numFmtId="49" fontId="20" fillId="0" borderId="1" xfId="11" applyNumberFormat="1" applyFont="1" applyBorder="1" applyAlignment="1" applyProtection="1">
      <alignment horizontal="center" vertical="center" wrapText="1"/>
    </xf>
    <xf numFmtId="49" fontId="20" fillId="0" borderId="10" xfId="11" applyNumberFormat="1" applyFont="1" applyBorder="1" applyAlignment="1" applyProtection="1">
      <alignment horizontal="center" vertical="center" wrapText="1"/>
    </xf>
    <xf numFmtId="49" fontId="20" fillId="0" borderId="2" xfId="11" applyNumberFormat="1" applyFont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8" fontId="19" fillId="6" borderId="1" xfId="16" applyNumberFormat="1" applyFont="1" applyFill="1" applyBorder="1" applyAlignment="1">
      <alignment horizontal="center" vertical="center" wrapText="1"/>
    </xf>
    <xf numFmtId="178" fontId="19" fillId="6" borderId="2" xfId="16" applyNumberFormat="1" applyFont="1" applyFill="1" applyBorder="1" applyAlignment="1">
      <alignment horizontal="center" vertical="center" wrapText="1"/>
    </xf>
    <xf numFmtId="0" fontId="19" fillId="6" borderId="3" xfId="16" applyFont="1" applyFill="1" applyBorder="1" applyAlignment="1">
      <alignment horizontal="center" vertical="center" wrapText="1"/>
    </xf>
    <xf numFmtId="0" fontId="19" fillId="6" borderId="1" xfId="16" applyFont="1" applyFill="1" applyBorder="1" applyAlignment="1">
      <alignment horizontal="center" vertical="center" wrapText="1"/>
    </xf>
    <xf numFmtId="0" fontId="19" fillId="6" borderId="2" xfId="16" applyFont="1" applyFill="1" applyBorder="1" applyAlignment="1">
      <alignment horizontal="center" vertical="center" wrapText="1"/>
    </xf>
    <xf numFmtId="0" fontId="19" fillId="6" borderId="3" xfId="16" applyFont="1" applyFill="1" applyBorder="1" applyAlignment="1">
      <alignment horizontal="center" vertical="center"/>
    </xf>
    <xf numFmtId="178" fontId="19" fillId="6" borderId="3" xfId="16" applyNumberFormat="1" applyFont="1" applyFill="1" applyBorder="1" applyAlignment="1">
      <alignment horizontal="center" vertical="center" wrapText="1"/>
    </xf>
    <xf numFmtId="189" fontId="19" fillId="6" borderId="3" xfId="16" applyNumberFormat="1" applyFont="1" applyFill="1" applyBorder="1" applyAlignment="1">
      <alignment horizontal="center" vertical="center" wrapText="1"/>
    </xf>
    <xf numFmtId="187" fontId="19" fillId="6" borderId="1" xfId="16" applyNumberFormat="1" applyFont="1" applyFill="1" applyBorder="1" applyAlignment="1">
      <alignment horizontal="center" vertical="center" wrapText="1"/>
    </xf>
    <xf numFmtId="187" fontId="19" fillId="6" borderId="2" xfId="16" applyNumberFormat="1" applyFont="1" applyFill="1" applyBorder="1" applyAlignment="1">
      <alignment horizontal="center" vertical="center" wrapText="1"/>
    </xf>
    <xf numFmtId="187" fontId="19" fillId="6" borderId="3" xfId="16" applyNumberFormat="1" applyFont="1" applyFill="1" applyBorder="1" applyAlignment="1">
      <alignment horizontal="center" vertical="center" wrapText="1"/>
    </xf>
    <xf numFmtId="43" fontId="19" fillId="6" borderId="3" xfId="15" applyNumberFormat="1" applyFont="1" applyFill="1" applyBorder="1" applyAlignment="1">
      <alignment horizontal="center" vertical="center" wrapText="1"/>
    </xf>
    <xf numFmtId="188" fontId="19" fillId="6" borderId="3" xfId="16" applyNumberFormat="1" applyFont="1" applyFill="1" applyBorder="1" applyAlignment="1">
      <alignment horizontal="center" vertical="center" wrapText="1"/>
    </xf>
    <xf numFmtId="179" fontId="19" fillId="6" borderId="3" xfId="16" applyNumberFormat="1" applyFont="1" applyFill="1" applyBorder="1" applyAlignment="1">
      <alignment horizontal="center" vertical="center" wrapText="1"/>
    </xf>
    <xf numFmtId="0" fontId="13" fillId="0" borderId="17" xfId="0" quotePrefix="1" applyFont="1" applyFill="1" applyBorder="1" applyAlignment="1">
      <alignment horizontal="left" vertical="top" wrapText="1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18" xfId="0" quotePrefix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center" vertical="center" wrapText="1" shrinkToFit="1"/>
    </xf>
    <xf numFmtId="0" fontId="49" fillId="0" borderId="2" xfId="0" applyFont="1" applyFill="1" applyBorder="1" applyAlignment="1">
      <alignment horizontal="center" vertical="center" wrapText="1" shrinkToFit="1"/>
    </xf>
    <xf numFmtId="0" fontId="49" fillId="0" borderId="2" xfId="0" applyFont="1" applyFill="1" applyBorder="1" applyAlignment="1">
      <alignment horizontal="center" vertical="center" shrinkToFit="1"/>
    </xf>
    <xf numFmtId="0" fontId="50" fillId="0" borderId="7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46" fillId="0" borderId="3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left" vertical="center"/>
    </xf>
    <xf numFmtId="0" fontId="48" fillId="0" borderId="2" xfId="0" applyFont="1" applyFill="1" applyBorder="1" applyAlignment="1">
      <alignment horizontal="left" vertical="center"/>
    </xf>
    <xf numFmtId="0" fontId="48" fillId="0" borderId="12" xfId="0" applyFont="1" applyFill="1" applyBorder="1" applyAlignment="1">
      <alignment horizontal="left" vertical="center"/>
    </xf>
    <xf numFmtId="0" fontId="48" fillId="0" borderId="13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/>
    </xf>
  </cellXfs>
  <cellStyles count="19">
    <cellStyle name="BOM_Level_Below3 3" xfId="12"/>
    <cellStyle name="RowLevel_1 2" xfId="7"/>
    <cellStyle name="常规" xfId="0" builtinId="0"/>
    <cellStyle name="常规 2" xfId="8"/>
    <cellStyle name="常规 2 27" xfId="3"/>
    <cellStyle name="常规 2 3" xfId="14"/>
    <cellStyle name="常规 2 3 2" xfId="6"/>
    <cellStyle name="常规 21" xfId="5"/>
    <cellStyle name="常规 3" xfId="16"/>
    <cellStyle name="常规 3 2" xfId="17"/>
    <cellStyle name="常规 4" xfId="9"/>
    <cellStyle name="常规 40" xfId="18"/>
    <cellStyle name="常规 5" xfId="10"/>
    <cellStyle name="常规 6 2" xfId="4"/>
    <cellStyle name="常规_Sheet1" xfId="11"/>
    <cellStyle name="货币" xfId="1" builtinId="4"/>
    <cellStyle name="千位分隔" xfId="15" builtinId="3"/>
    <cellStyle name="样式 1" xfId="13"/>
    <cellStyle name="样式 1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99060</xdr:colOff>
          <xdr:row>2</xdr:row>
          <xdr:rowOff>22860</xdr:rowOff>
        </xdr:from>
        <xdr:to>
          <xdr:col>11</xdr:col>
          <xdr:colOff>76200</xdr:colOff>
          <xdr:row>3</xdr:row>
          <xdr:rowOff>83820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464820</xdr:colOff>
          <xdr:row>2</xdr:row>
          <xdr:rowOff>7620</xdr:rowOff>
        </xdr:from>
        <xdr:to>
          <xdr:col>12</xdr:col>
          <xdr:colOff>365760</xdr:colOff>
          <xdr:row>3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76200</xdr:rowOff>
        </xdr:from>
        <xdr:to>
          <xdr:col>6</xdr:col>
          <xdr:colOff>1059180</xdr:colOff>
          <xdr:row>6</xdr:row>
          <xdr:rowOff>1097280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50</xdr:row>
          <xdr:rowOff>0</xdr:rowOff>
        </xdr:from>
        <xdr:to>
          <xdr:col>13</xdr:col>
          <xdr:colOff>883920</xdr:colOff>
          <xdr:row>53</xdr:row>
          <xdr:rowOff>22860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99060</xdr:colOff>
          <xdr:row>1</xdr:row>
          <xdr:rowOff>22860</xdr:rowOff>
        </xdr:from>
        <xdr:to>
          <xdr:col>33</xdr:col>
          <xdr:colOff>0</xdr:colOff>
          <xdr:row>2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1</xdr:row>
          <xdr:rowOff>7620</xdr:rowOff>
        </xdr:from>
        <xdr:to>
          <xdr:col>33</xdr:col>
          <xdr:colOff>365760</xdr:colOff>
          <xdr:row>2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464820</xdr:colOff>
          <xdr:row>1</xdr:row>
          <xdr:rowOff>7620</xdr:rowOff>
        </xdr:from>
        <xdr:to>
          <xdr:col>32</xdr:col>
          <xdr:colOff>365760</xdr:colOff>
          <xdr:row>2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752475</xdr:colOff>
      <xdr:row>7</xdr:row>
      <xdr:rowOff>0</xdr:rowOff>
    </xdr:from>
    <xdr:to>
      <xdr:col>5</xdr:col>
      <xdr:colOff>768350</xdr:colOff>
      <xdr:row>7</xdr:row>
      <xdr:rowOff>0</xdr:rowOff>
    </xdr:to>
    <xdr:pic>
      <xdr:nvPicPr>
        <xdr:cNvPr id="7" name="图片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4086225"/>
          <a:ext cx="1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65555</xdr:colOff>
      <xdr:row>4</xdr:row>
      <xdr:rowOff>115420</xdr:rowOff>
    </xdr:from>
    <xdr:to>
      <xdr:col>5</xdr:col>
      <xdr:colOff>818030</xdr:colOff>
      <xdr:row>4</xdr:row>
      <xdr:rowOff>696445</xdr:rowOff>
    </xdr:to>
    <xdr:pic>
      <xdr:nvPicPr>
        <xdr:cNvPr id="1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761" y="1897155"/>
          <a:ext cx="752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223557</xdr:colOff>
      <xdr:row>5</xdr:row>
      <xdr:rowOff>248770</xdr:rowOff>
    </xdr:from>
    <xdr:to>
      <xdr:col>6</xdr:col>
      <xdr:colOff>128</xdr:colOff>
      <xdr:row>5</xdr:row>
      <xdr:rowOff>810745</xdr:rowOff>
    </xdr:to>
    <xdr:pic>
      <xdr:nvPicPr>
        <xdr:cNvPr id="11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4763" y="2803711"/>
          <a:ext cx="619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188259</xdr:colOff>
      <xdr:row>6</xdr:row>
      <xdr:rowOff>379319</xdr:rowOff>
    </xdr:from>
    <xdr:to>
      <xdr:col>5</xdr:col>
      <xdr:colOff>759759</xdr:colOff>
      <xdr:row>6</xdr:row>
      <xdr:rowOff>855569</xdr:rowOff>
    </xdr:to>
    <xdr:pic>
      <xdr:nvPicPr>
        <xdr:cNvPr id="12" name="图片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9465" y="3864348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99060</xdr:colOff>
          <xdr:row>1</xdr:row>
          <xdr:rowOff>22860</xdr:rowOff>
        </xdr:from>
        <xdr:to>
          <xdr:col>29</xdr:col>
          <xdr:colOff>0</xdr:colOff>
          <xdr:row>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</xdr:row>
          <xdr:rowOff>7620</xdr:rowOff>
        </xdr:from>
        <xdr:to>
          <xdr:col>29</xdr:col>
          <xdr:colOff>365760</xdr:colOff>
          <xdr:row>2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464820</xdr:colOff>
          <xdr:row>1</xdr:row>
          <xdr:rowOff>7620</xdr:rowOff>
        </xdr:from>
        <xdr:to>
          <xdr:col>28</xdr:col>
          <xdr:colOff>365760</xdr:colOff>
          <xdr:row>2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244929</xdr:colOff>
      <xdr:row>4</xdr:row>
      <xdr:rowOff>97064</xdr:rowOff>
    </xdr:from>
    <xdr:to>
      <xdr:col>5</xdr:col>
      <xdr:colOff>544285</xdr:colOff>
      <xdr:row>4</xdr:row>
      <xdr:rowOff>750921</xdr:rowOff>
    </xdr:to>
    <xdr:pic>
      <xdr:nvPicPr>
        <xdr:cNvPr id="11" name="图片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215" y="1875064"/>
          <a:ext cx="299356" cy="653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226787</xdr:colOff>
      <xdr:row>5</xdr:row>
      <xdr:rowOff>188066</xdr:rowOff>
    </xdr:from>
    <xdr:to>
      <xdr:col>5</xdr:col>
      <xdr:colOff>616857</xdr:colOff>
      <xdr:row>5</xdr:row>
      <xdr:rowOff>840123</xdr:rowOff>
    </xdr:to>
    <xdr:pic>
      <xdr:nvPicPr>
        <xdr:cNvPr id="12" name="图片 4" descr="rId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073" y="2900423"/>
          <a:ext cx="390070" cy="652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752475</xdr:colOff>
      <xdr:row>6</xdr:row>
      <xdr:rowOff>438150</xdr:rowOff>
    </xdr:from>
    <xdr:to>
      <xdr:col>5</xdr:col>
      <xdr:colOff>768350</xdr:colOff>
      <xdr:row>6</xdr:row>
      <xdr:rowOff>438150</xdr:rowOff>
    </xdr:to>
    <xdr:pic>
      <xdr:nvPicPr>
        <xdr:cNvPr id="13" name="图片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7425" y="7118350"/>
          <a:ext cx="638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163286</xdr:colOff>
      <xdr:row>6</xdr:row>
      <xdr:rowOff>381000</xdr:rowOff>
    </xdr:from>
    <xdr:to>
      <xdr:col>5</xdr:col>
      <xdr:colOff>801461</xdr:colOff>
      <xdr:row>6</xdr:row>
      <xdr:rowOff>762000</xdr:rowOff>
    </xdr:to>
    <xdr:pic>
      <xdr:nvPicPr>
        <xdr:cNvPr id="14" name="图片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572" y="4027714"/>
          <a:ext cx="638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99060</xdr:colOff>
          <xdr:row>2</xdr:row>
          <xdr:rowOff>22860</xdr:rowOff>
        </xdr:from>
        <xdr:to>
          <xdr:col>12</xdr:col>
          <xdr:colOff>76200</xdr:colOff>
          <xdr:row>3</xdr:row>
          <xdr:rowOff>83820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464820</xdr:colOff>
          <xdr:row>2</xdr:row>
          <xdr:rowOff>7620</xdr:rowOff>
        </xdr:from>
        <xdr:to>
          <xdr:col>13</xdr:col>
          <xdr:colOff>365760</xdr:colOff>
          <xdr:row>3</xdr:row>
          <xdr:rowOff>76200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99060</xdr:colOff>
          <xdr:row>16</xdr:row>
          <xdr:rowOff>22860</xdr:rowOff>
        </xdr:from>
        <xdr:to>
          <xdr:col>12</xdr:col>
          <xdr:colOff>76200</xdr:colOff>
          <xdr:row>17</xdr:row>
          <xdr:rowOff>83820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464820</xdr:colOff>
          <xdr:row>16</xdr:row>
          <xdr:rowOff>7620</xdr:rowOff>
        </xdr:from>
        <xdr:to>
          <xdr:col>13</xdr:col>
          <xdr:colOff>365760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104776</xdr:colOff>
      <xdr:row>6</xdr:row>
      <xdr:rowOff>126384</xdr:rowOff>
    </xdr:from>
    <xdr:to>
      <xdr:col>5</xdr:col>
      <xdr:colOff>1019175</xdr:colOff>
      <xdr:row>6</xdr:row>
      <xdr:rowOff>561975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6" y="1545609"/>
          <a:ext cx="914399" cy="43559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20</xdr:row>
      <xdr:rowOff>114300</xdr:rowOff>
    </xdr:from>
    <xdr:to>
      <xdr:col>5</xdr:col>
      <xdr:colOff>790575</xdr:colOff>
      <xdr:row>20</xdr:row>
      <xdr:rowOff>704850</xdr:rowOff>
    </xdr:to>
    <xdr:pic>
      <xdr:nvPicPr>
        <xdr:cNvPr id="8" name="图片 7" descr="C:\Users\Administrator\AppData\Roaming\feiq\RichOle\2842013504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5715000"/>
          <a:ext cx="590549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171451</xdr:colOff>
      <xdr:row>20</xdr:row>
      <xdr:rowOff>746850</xdr:rowOff>
    </xdr:from>
    <xdr:to>
      <xdr:col>5</xdr:col>
      <xdr:colOff>676275</xdr:colOff>
      <xdr:row>20</xdr:row>
      <xdr:rowOff>1088322</xdr:rowOff>
    </xdr:to>
    <xdr:pic>
      <xdr:nvPicPr>
        <xdr:cNvPr id="10" name="图片 9" descr="C:\Users\Administrator\AppData\Roaming\feiq\RichOle\708418499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6347550"/>
          <a:ext cx="504824" cy="34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99060</xdr:colOff>
          <xdr:row>2</xdr:row>
          <xdr:rowOff>22860</xdr:rowOff>
        </xdr:from>
        <xdr:to>
          <xdr:col>11</xdr:col>
          <xdr:colOff>76200</xdr:colOff>
          <xdr:row>3</xdr:row>
          <xdr:rowOff>83820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464820</xdr:colOff>
          <xdr:row>2</xdr:row>
          <xdr:rowOff>7620</xdr:rowOff>
        </xdr:from>
        <xdr:to>
          <xdr:col>12</xdr:col>
          <xdr:colOff>365760</xdr:colOff>
          <xdr:row>3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101600</xdr:colOff>
      <xdr:row>8</xdr:row>
      <xdr:rowOff>47625</xdr:rowOff>
    </xdr:from>
    <xdr:to>
      <xdr:col>5</xdr:col>
      <xdr:colOff>635635</xdr:colOff>
      <xdr:row>8</xdr:row>
      <xdr:rowOff>591185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600" y="2762250"/>
          <a:ext cx="534035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85094</xdr:colOff>
      <xdr:row>6</xdr:row>
      <xdr:rowOff>104775</xdr:rowOff>
    </xdr:from>
    <xdr:to>
      <xdr:col>5</xdr:col>
      <xdr:colOff>542929</xdr:colOff>
      <xdr:row>6</xdr:row>
      <xdr:rowOff>581025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4133537" y="1533207"/>
          <a:ext cx="476250" cy="457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295275</xdr:rowOff>
    </xdr:from>
    <xdr:to>
      <xdr:col>5</xdr:col>
      <xdr:colOff>91622</xdr:colOff>
      <xdr:row>2</xdr:row>
      <xdr:rowOff>295983</xdr:rowOff>
    </xdr:to>
    <xdr:pic>
      <xdr:nvPicPr>
        <xdr:cNvPr id="2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2076450"/>
          <a:ext cx="596447" cy="37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66675</xdr:colOff>
      <xdr:row>2</xdr:row>
      <xdr:rowOff>581025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4" y="1232647"/>
          <a:ext cx="750233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3</xdr:row>
      <xdr:rowOff>9525</xdr:rowOff>
    </xdr:from>
    <xdr:to>
      <xdr:col>3</xdr:col>
      <xdr:colOff>9525</xdr:colOff>
      <xdr:row>3</xdr:row>
      <xdr:rowOff>571500</xdr:rowOff>
    </xdr:to>
    <xdr:pic>
      <xdr:nvPicPr>
        <xdr:cNvPr id="4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866900"/>
          <a:ext cx="619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571500</xdr:colOff>
      <xdr:row>4</xdr:row>
      <xdr:rowOff>476250</xdr:rowOff>
    </xdr:to>
    <xdr:pic>
      <xdr:nvPicPr>
        <xdr:cNvPr id="5" name="图片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476500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2" name="AutoShape 127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3" name="AutoShape 128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4" name="AutoShape 127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5" name="AutoShape 128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6" name="AutoShape 127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26</xdr:row>
      <xdr:rowOff>66675</xdr:rowOff>
    </xdr:to>
    <xdr:sp macro="" textlink="">
      <xdr:nvSpPr>
        <xdr:cNvPr id="7" name="AutoShape 128" descr="K1[I93HBbY`S02V2C2UT7"/>
        <xdr:cNvSpPr>
          <a:spLocks noChangeAspect="1" noChangeArrowheads="1"/>
        </xdr:cNvSpPr>
      </xdr:nvSpPr>
      <xdr:spPr bwMode="auto">
        <a:xfrm>
          <a:off x="0" y="19259550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8" name="AutoShape 127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9" name="AutoShape 128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10" name="AutoShape 127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11" name="AutoShape 128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12" name="AutoShape 127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13" name="AutoShape 128" descr="K1[I93HBbY`S02V2C2UT7"/>
        <xdr:cNvSpPr>
          <a:spLocks noChangeAspect="1" noChangeArrowheads="1"/>
        </xdr:cNvSpPr>
      </xdr:nvSpPr>
      <xdr:spPr bwMode="auto">
        <a:xfrm>
          <a:off x="1352550" y="1717357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14</xdr:row>
      <xdr:rowOff>0</xdr:rowOff>
    </xdr:from>
    <xdr:to>
      <xdr:col>3</xdr:col>
      <xdr:colOff>428625</xdr:colOff>
      <xdr:row>14</xdr:row>
      <xdr:rowOff>0</xdr:rowOff>
    </xdr:to>
    <xdr:pic>
      <xdr:nvPicPr>
        <xdr:cNvPr id="14" name="图片 7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091565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4</xdr:row>
      <xdr:rowOff>257175</xdr:rowOff>
    </xdr:from>
    <xdr:to>
      <xdr:col>3</xdr:col>
      <xdr:colOff>47625</xdr:colOff>
      <xdr:row>6</xdr:row>
      <xdr:rowOff>95250</xdr:rowOff>
    </xdr:to>
    <xdr:pic>
      <xdr:nvPicPr>
        <xdr:cNvPr id="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295400"/>
          <a:ext cx="847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6</xdr:row>
      <xdr:rowOff>19050</xdr:rowOff>
    </xdr:from>
    <xdr:to>
      <xdr:col>3</xdr:col>
      <xdr:colOff>9525</xdr:colOff>
      <xdr:row>7</xdr:row>
      <xdr:rowOff>47625</xdr:rowOff>
    </xdr:to>
    <xdr:pic>
      <xdr:nvPicPr>
        <xdr:cNvPr id="16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962150"/>
          <a:ext cx="714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6</xdr:row>
      <xdr:rowOff>466725</xdr:rowOff>
    </xdr:from>
    <xdr:to>
      <xdr:col>2</xdr:col>
      <xdr:colOff>647700</xdr:colOff>
      <xdr:row>8</xdr:row>
      <xdr:rowOff>95250</xdr:rowOff>
    </xdr:to>
    <xdr:pic>
      <xdr:nvPicPr>
        <xdr:cNvPr id="17" name="图片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409825"/>
          <a:ext cx="571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O33"/>
  <sheetViews>
    <sheetView zoomScale="85" zoomScaleNormal="85" workbookViewId="0">
      <pane xSplit="1" topLeftCell="B1" activePane="topRight" state="frozen"/>
      <selection pane="topRight" activeCell="C18" sqref="C18"/>
    </sheetView>
  </sheetViews>
  <sheetFormatPr defaultColWidth="5.109375" defaultRowHeight="14.4" x14ac:dyDescent="0.25"/>
  <cols>
    <col min="1" max="1" width="0.77734375" style="2" customWidth="1"/>
    <col min="2" max="2" width="5" style="2" customWidth="1"/>
    <col min="3" max="3" width="10.44140625" style="3" customWidth="1"/>
    <col min="4" max="4" width="7.33203125" style="3" customWidth="1"/>
    <col min="5" max="5" width="14.21875" style="2" customWidth="1"/>
    <col min="6" max="6" width="12.77734375" style="4" customWidth="1"/>
    <col min="7" max="7" width="15.44140625" style="2" customWidth="1"/>
    <col min="8" max="8" width="8.33203125" style="2" customWidth="1"/>
    <col min="9" max="9" width="11" style="2" customWidth="1"/>
    <col min="10" max="10" width="12" style="2" customWidth="1"/>
    <col min="11" max="11" width="9.109375" style="2" customWidth="1"/>
    <col min="12" max="12" width="10" style="2" customWidth="1"/>
    <col min="13" max="13" width="9.77734375" style="2" customWidth="1"/>
    <col min="14" max="14" width="31.109375" style="2" customWidth="1"/>
    <col min="15" max="15" width="10" style="2" customWidth="1"/>
    <col min="16" max="254" width="9" style="2" customWidth="1"/>
    <col min="255" max="16369" width="5.109375" style="2"/>
  </cols>
  <sheetData>
    <row r="1" spans="2:18" ht="29.25" customHeight="1" x14ac:dyDescent="0.3">
      <c r="B1" s="200" t="s">
        <v>23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2:18" ht="20.25" customHeight="1" x14ac:dyDescent="0.25">
      <c r="B2" s="5"/>
      <c r="C2" s="5"/>
      <c r="D2" s="5"/>
      <c r="E2" s="5"/>
      <c r="F2" s="6"/>
      <c r="G2" s="5"/>
      <c r="H2" s="5"/>
      <c r="I2" s="5"/>
      <c r="J2" s="5"/>
      <c r="K2" s="201"/>
      <c r="L2" s="201"/>
      <c r="M2" s="201"/>
      <c r="N2" s="201"/>
    </row>
    <row r="3" spans="2:18" ht="20.25" customHeight="1" x14ac:dyDescent="0.25">
      <c r="B3" s="202" t="s">
        <v>24</v>
      </c>
      <c r="C3" s="202"/>
      <c r="D3" s="202"/>
      <c r="E3" s="202"/>
      <c r="F3" s="202"/>
      <c r="G3" s="202"/>
      <c r="H3" s="202"/>
      <c r="I3" s="202"/>
      <c r="J3" s="202"/>
      <c r="K3" s="23" t="s">
        <v>0</v>
      </c>
      <c r="L3" s="24"/>
      <c r="M3" s="24" t="s">
        <v>1</v>
      </c>
      <c r="N3" s="24" t="s">
        <v>2</v>
      </c>
    </row>
    <row r="4" spans="2:18" ht="7.5" customHeight="1" x14ac:dyDescent="0.25">
      <c r="B4" s="8"/>
      <c r="C4" s="7"/>
      <c r="D4" s="7"/>
      <c r="E4" s="8"/>
      <c r="F4" s="6"/>
      <c r="G4" s="9"/>
      <c r="H4" s="10"/>
      <c r="I4" s="10"/>
      <c r="J4" s="10"/>
      <c r="K4" s="10"/>
      <c r="L4" s="10"/>
      <c r="M4" s="10"/>
      <c r="N4" s="28"/>
    </row>
    <row r="5" spans="2:18" ht="27.75" customHeight="1" x14ac:dyDescent="0.25">
      <c r="B5" s="197" t="s">
        <v>3</v>
      </c>
      <c r="C5" s="195" t="s">
        <v>4</v>
      </c>
      <c r="D5" s="195" t="s">
        <v>5</v>
      </c>
      <c r="E5" s="208" t="s">
        <v>6</v>
      </c>
      <c r="F5" s="195" t="s">
        <v>7</v>
      </c>
      <c r="G5" s="197" t="s">
        <v>8</v>
      </c>
      <c r="H5" s="195" t="s">
        <v>9</v>
      </c>
      <c r="I5" s="203" t="s">
        <v>28</v>
      </c>
      <c r="J5" s="204"/>
      <c r="K5" s="205" t="s">
        <v>18</v>
      </c>
      <c r="L5" s="206"/>
      <c r="M5" s="207"/>
      <c r="N5" s="197" t="s">
        <v>10</v>
      </c>
    </row>
    <row r="6" spans="2:18" s="1" customFormat="1" ht="27.75" customHeight="1" x14ac:dyDescent="0.25">
      <c r="B6" s="198"/>
      <c r="C6" s="196"/>
      <c r="D6" s="196"/>
      <c r="E6" s="209"/>
      <c r="F6" s="196"/>
      <c r="G6" s="198"/>
      <c r="H6" s="196"/>
      <c r="I6" s="16" t="s">
        <v>31</v>
      </c>
      <c r="J6" s="16" t="s">
        <v>32</v>
      </c>
      <c r="K6" s="19" t="s">
        <v>12</v>
      </c>
      <c r="L6" s="19" t="s">
        <v>13</v>
      </c>
      <c r="M6" s="29" t="s">
        <v>14</v>
      </c>
      <c r="N6" s="198"/>
    </row>
    <row r="7" spans="2:18" s="1" customFormat="1" ht="90" customHeight="1" x14ac:dyDescent="0.25">
      <c r="B7" s="12">
        <v>1</v>
      </c>
      <c r="C7" s="14" t="s">
        <v>26</v>
      </c>
      <c r="D7" s="13">
        <v>712</v>
      </c>
      <c r="E7" s="33" t="s">
        <v>30</v>
      </c>
      <c r="F7" s="14" t="s">
        <v>25</v>
      </c>
      <c r="G7" s="13"/>
      <c r="H7" s="11" t="s">
        <v>27</v>
      </c>
      <c r="I7" s="25">
        <v>57.12</v>
      </c>
      <c r="J7" s="59">
        <v>54.2</v>
      </c>
      <c r="K7" s="59">
        <v>50</v>
      </c>
      <c r="L7" s="13"/>
      <c r="M7" s="13"/>
      <c r="N7" s="50" t="s">
        <v>29</v>
      </c>
    </row>
    <row r="8" spans="2:18" s="1" customFormat="1" ht="38.25" customHeight="1" x14ac:dyDescent="0.25">
      <c r="B8" s="12"/>
      <c r="C8" s="12"/>
      <c r="D8" s="12"/>
      <c r="E8" s="15" t="s">
        <v>15</v>
      </c>
      <c r="F8" s="17"/>
      <c r="G8" s="12"/>
      <c r="H8" s="16"/>
      <c r="I8" s="192" t="s">
        <v>56</v>
      </c>
      <c r="J8" s="193"/>
      <c r="K8" s="19"/>
      <c r="L8" s="26"/>
      <c r="M8" s="31"/>
      <c r="N8" s="30"/>
    </row>
    <row r="9" spans="2:18" s="1" customFormat="1" ht="39" customHeight="1" x14ac:dyDescent="0.25">
      <c r="B9" s="12"/>
      <c r="C9" s="12"/>
      <c r="D9" s="12"/>
      <c r="E9" s="15" t="s">
        <v>16</v>
      </c>
      <c r="F9" s="17"/>
      <c r="G9" s="18"/>
      <c r="H9" s="16"/>
      <c r="I9" s="192" t="s">
        <v>55</v>
      </c>
      <c r="J9" s="193"/>
      <c r="K9" s="19"/>
      <c r="L9" s="26"/>
      <c r="M9" s="31"/>
      <c r="N9" s="30"/>
    </row>
    <row r="10" spans="2:18" s="1" customFormat="1" ht="36" customHeight="1" x14ac:dyDescent="0.25">
      <c r="B10" s="199" t="s">
        <v>80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</row>
    <row r="11" spans="2:18" ht="24.75" customHeight="1" x14ac:dyDescent="0.25">
      <c r="B11" s="194" t="s">
        <v>17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Q11" s="32"/>
      <c r="R11" s="32"/>
    </row>
    <row r="12" spans="2:18" ht="14.25" customHeight="1" x14ac:dyDescent="0.25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Q12" s="32"/>
      <c r="R12" s="32"/>
    </row>
    <row r="13" spans="2:18" ht="18.75" customHeight="1" x14ac:dyDescent="0.25">
      <c r="B13" s="20"/>
      <c r="C13" s="2"/>
      <c r="D13" s="4"/>
      <c r="E13" s="20"/>
      <c r="F13" s="21"/>
      <c r="G13" s="20"/>
      <c r="H13" s="20"/>
      <c r="I13" s="20"/>
      <c r="J13" s="20"/>
      <c r="K13" s="20"/>
      <c r="L13" s="20"/>
      <c r="M13" s="20"/>
      <c r="N13" s="20"/>
    </row>
    <row r="14" spans="2:18" ht="18.75" customHeight="1" x14ac:dyDescent="0.25">
      <c r="B14" s="20"/>
      <c r="C14" s="2"/>
      <c r="D14" s="4"/>
      <c r="E14" s="20"/>
      <c r="F14" s="21"/>
      <c r="G14" s="20"/>
      <c r="H14" s="20"/>
      <c r="I14" s="20"/>
      <c r="J14" s="20"/>
      <c r="K14" s="20"/>
      <c r="L14" s="20"/>
      <c r="M14" s="20"/>
      <c r="N14" s="20"/>
    </row>
    <row r="15" spans="2:18" ht="41.25" customHeight="1" x14ac:dyDescent="0.25">
      <c r="B15" s="22"/>
      <c r="C15" s="2"/>
      <c r="D15" s="4"/>
    </row>
    <row r="16" spans="2:18" ht="14.25" customHeight="1" x14ac:dyDescent="0.25">
      <c r="C16" s="2"/>
      <c r="D16" s="4"/>
    </row>
    <row r="17" spans="3:11" x14ac:dyDescent="0.25">
      <c r="C17" s="2"/>
      <c r="D17" s="4"/>
      <c r="K17" s="27"/>
    </row>
    <row r="18" spans="3:11" ht="78" customHeight="1" x14ac:dyDescent="0.25">
      <c r="C18" s="2"/>
      <c r="D18" s="4"/>
      <c r="K18" s="27"/>
    </row>
    <row r="19" spans="3:11" ht="13.5" customHeight="1" x14ac:dyDescent="0.25">
      <c r="C19" s="2"/>
      <c r="D19" s="4"/>
      <c r="K19" s="27"/>
    </row>
    <row r="20" spans="3:11" ht="13.5" customHeight="1" x14ac:dyDescent="0.25">
      <c r="C20" s="2"/>
      <c r="D20" s="4"/>
      <c r="K20" s="27"/>
    </row>
    <row r="21" spans="3:11" x14ac:dyDescent="0.25">
      <c r="C21" s="2"/>
      <c r="D21" s="4"/>
      <c r="K21" s="27"/>
    </row>
    <row r="22" spans="3:11" x14ac:dyDescent="0.25">
      <c r="C22" s="2"/>
      <c r="D22" s="4"/>
    </row>
    <row r="23" spans="3:11" ht="13.5" customHeight="1" x14ac:dyDescent="0.25">
      <c r="C23" s="2"/>
      <c r="D23" s="4"/>
    </row>
    <row r="24" spans="3:11" ht="13.5" customHeight="1" x14ac:dyDescent="0.25">
      <c r="C24" s="2"/>
      <c r="D24" s="4"/>
    </row>
    <row r="25" spans="3:11" x14ac:dyDescent="0.25">
      <c r="C25" s="2"/>
      <c r="D25" s="2"/>
    </row>
    <row r="26" spans="3:11" x14ac:dyDescent="0.25">
      <c r="C26" s="2"/>
      <c r="D26" s="2"/>
    </row>
    <row r="27" spans="3:11" x14ac:dyDescent="0.25">
      <c r="C27" s="2"/>
      <c r="D27" s="2"/>
    </row>
    <row r="28" spans="3:11" x14ac:dyDescent="0.25">
      <c r="C28" s="2"/>
      <c r="D28" s="2"/>
    </row>
    <row r="29" spans="3:11" ht="15.6" x14ac:dyDescent="0.25">
      <c r="C29" s="20"/>
      <c r="D29" s="20"/>
    </row>
    <row r="30" spans="3:11" ht="15.6" x14ac:dyDescent="0.25">
      <c r="C30" s="20"/>
      <c r="D30" s="20"/>
    </row>
    <row r="31" spans="3:11" ht="15.6" x14ac:dyDescent="0.25">
      <c r="C31" s="20"/>
      <c r="D31" s="20"/>
    </row>
    <row r="32" spans="3:11" ht="15.6" x14ac:dyDescent="0.25">
      <c r="C32" s="20"/>
      <c r="D32" s="20"/>
    </row>
    <row r="33" spans="3:4" ht="15.6" x14ac:dyDescent="0.25">
      <c r="C33" s="22"/>
      <c r="D33" s="22"/>
    </row>
  </sheetData>
  <mergeCells count="17">
    <mergeCell ref="B1:N1"/>
    <mergeCell ref="K2:N2"/>
    <mergeCell ref="B3:J3"/>
    <mergeCell ref="I5:J5"/>
    <mergeCell ref="K5:M5"/>
    <mergeCell ref="E5:E6"/>
    <mergeCell ref="G5:G6"/>
    <mergeCell ref="N5:N6"/>
    <mergeCell ref="I8:J8"/>
    <mergeCell ref="I9:J9"/>
    <mergeCell ref="B11:N12"/>
    <mergeCell ref="H5:H6"/>
    <mergeCell ref="F5:F6"/>
    <mergeCell ref="B5:B6"/>
    <mergeCell ref="C5:C6"/>
    <mergeCell ref="D5:D6"/>
    <mergeCell ref="B10:N10"/>
  </mergeCells>
  <phoneticPr fontId="14" type="noConversion"/>
  <pageMargins left="0.55118110236220497" right="0.35433070866141703" top="0.42" bottom="0.48" header="0.31496062992126" footer="0.196850393700787"/>
  <pageSetup paperSize="9" scale="89" fitToHeight="3" orientation="landscape" r:id="rId1"/>
  <drawing r:id="rId2"/>
  <legacyDrawing r:id="rId3"/>
  <oleObjects>
    <mc:AlternateContent xmlns:mc="http://schemas.openxmlformats.org/markup-compatibility/2006">
      <mc:Choice Requires="x14">
        <oleObject progId="StaticDib" shapeId="1030" r:id="rId4">
          <objectPr defaultSize="0" autoPict="0" r:id="rId5">
            <anchor moveWithCells="1">
              <from>
                <xdr:col>6</xdr:col>
                <xdr:colOff>114300</xdr:colOff>
                <xdr:row>6</xdr:row>
                <xdr:rowOff>76200</xdr:rowOff>
              </from>
              <to>
                <xdr:col>6</xdr:col>
                <xdr:colOff>1059180</xdr:colOff>
                <xdr:row>6</xdr:row>
                <xdr:rowOff>1097280</xdr:rowOff>
              </to>
            </anchor>
          </objectPr>
        </oleObject>
      </mc:Choice>
      <mc:Fallback>
        <oleObject progId="StaticDib" shapeId="1030" r:id="rId4"/>
      </mc:Fallback>
    </mc:AlternateContent>
    <mc:AlternateContent xmlns:mc="http://schemas.openxmlformats.org/markup-compatibility/2006">
      <mc:Choice Requires="x14">
        <oleObject progId="包装程序外壳对象" dvAspect="DVASPECT_ICON" shapeId="1031" r:id="rId6">
          <objectPr defaultSize="0" r:id="rId7">
            <anchor moveWithCells="1">
              <from>
                <xdr:col>12</xdr:col>
                <xdr:colOff>0</xdr:colOff>
                <xdr:row>50</xdr:row>
                <xdr:rowOff>0</xdr:rowOff>
              </from>
              <to>
                <xdr:col>13</xdr:col>
                <xdr:colOff>883920</xdr:colOff>
                <xdr:row>53</xdr:row>
                <xdr:rowOff>22860</xdr:rowOff>
              </to>
            </anchor>
          </objectPr>
        </oleObject>
      </mc:Choice>
      <mc:Fallback>
        <oleObject progId="包装程序外壳对象" dvAspect="DVASPECT_ICON" shapeId="1031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Pict="0">
                <anchor moveWithCells="1" sizeWithCells="1">
                  <from>
                    <xdr:col>10</xdr:col>
                    <xdr:colOff>99060</xdr:colOff>
                    <xdr:row>2</xdr:row>
                    <xdr:rowOff>22860</xdr:rowOff>
                  </from>
                  <to>
                    <xdr:col>11</xdr:col>
                    <xdr:colOff>76200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Pict="0">
                <anchor moveWithCells="1" sizeWithCells="1">
                  <from>
                    <xdr:col>11</xdr:col>
                    <xdr:colOff>464820</xdr:colOff>
                    <xdr:row>2</xdr:row>
                    <xdr:rowOff>7620</xdr:rowOff>
                  </from>
                  <to>
                    <xdr:col>12</xdr:col>
                    <xdr:colOff>365760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3"/>
  <sheetViews>
    <sheetView tabSelected="1" zoomScale="70" zoomScaleNormal="70" workbookViewId="0">
      <selection activeCell="H23" sqref="H23"/>
    </sheetView>
  </sheetViews>
  <sheetFormatPr defaultRowHeight="14.4" x14ac:dyDescent="0.25"/>
  <cols>
    <col min="1" max="1" width="5.33203125" customWidth="1"/>
    <col min="2" max="2" width="8.88671875" customWidth="1"/>
    <col min="3" max="3" width="11" customWidth="1"/>
    <col min="4" max="4" width="13.77734375" customWidth="1"/>
    <col min="5" max="5" width="11" customWidth="1"/>
    <col min="6" max="6" width="12.109375" customWidth="1"/>
    <col min="7" max="7" width="9" customWidth="1"/>
    <col min="8" max="8" width="7.44140625" bestFit="1" customWidth="1"/>
    <col min="9" max="9" width="9" customWidth="1"/>
    <col min="10" max="10" width="5.88671875" customWidth="1"/>
    <col min="11" max="11" width="11" customWidth="1"/>
    <col min="12" max="12" width="9.33203125" customWidth="1"/>
    <col min="13" max="13" width="9" customWidth="1"/>
    <col min="14" max="14" width="8.6640625" customWidth="1"/>
    <col min="15" max="16" width="12.88671875" customWidth="1"/>
    <col min="17" max="17" width="9.33203125" customWidth="1"/>
    <col min="18" max="18" width="9" customWidth="1"/>
    <col min="19" max="19" width="14.6640625" customWidth="1"/>
    <col min="20" max="20" width="8.6640625" customWidth="1"/>
    <col min="21" max="21" width="11.21875" customWidth="1"/>
    <col min="22" max="22" width="11" customWidth="1"/>
    <col min="23" max="23" width="11.88671875" bestFit="1" customWidth="1"/>
    <col min="24" max="24" width="9" customWidth="1"/>
    <col min="25" max="25" width="14.5546875" bestFit="1" customWidth="1"/>
    <col min="26" max="26" width="8.6640625" customWidth="1"/>
    <col min="27" max="27" width="11.21875" customWidth="1"/>
    <col min="28" max="28" width="9.6640625" customWidth="1"/>
    <col min="29" max="29" width="8.88671875" customWidth="1"/>
    <col min="30" max="30" width="9" customWidth="1"/>
    <col min="31" max="31" width="11.88671875" style="151" bestFit="1" customWidth="1"/>
    <col min="32" max="32" width="14.6640625" customWidth="1"/>
    <col min="33" max="34" width="11.77734375" customWidth="1"/>
    <col min="35" max="35" width="15.109375" customWidth="1"/>
  </cols>
  <sheetData>
    <row r="1" spans="1:42" ht="48.75" customHeight="1" x14ac:dyDescent="0.25">
      <c r="A1" s="332" t="s">
        <v>263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</row>
    <row r="2" spans="1:42" s="116" customFormat="1" ht="28.5" customHeight="1" x14ac:dyDescent="0.25">
      <c r="A2" s="212" t="s">
        <v>154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112"/>
      <c r="AB2" s="112"/>
      <c r="AC2" s="112"/>
      <c r="AD2" s="112"/>
      <c r="AE2" s="149" t="s">
        <v>0</v>
      </c>
      <c r="AF2" s="113"/>
      <c r="AG2" s="113"/>
      <c r="AH2" s="114" t="s">
        <v>167</v>
      </c>
      <c r="AI2" s="115" t="s">
        <v>2</v>
      </c>
    </row>
    <row r="3" spans="1:42" s="116" customFormat="1" ht="31.5" customHeight="1" x14ac:dyDescent="0.25">
      <c r="A3" s="214" t="s">
        <v>3</v>
      </c>
      <c r="B3" s="215" t="s">
        <v>4</v>
      </c>
      <c r="C3" s="215" t="s">
        <v>5</v>
      </c>
      <c r="D3" s="216" t="s">
        <v>90</v>
      </c>
      <c r="E3" s="215" t="s">
        <v>7</v>
      </c>
      <c r="F3" s="214" t="s">
        <v>89</v>
      </c>
      <c r="G3" s="218" t="s">
        <v>107</v>
      </c>
      <c r="H3" s="225" t="s">
        <v>149</v>
      </c>
      <c r="I3" s="218" t="s">
        <v>110</v>
      </c>
      <c r="J3" s="215" t="s">
        <v>19</v>
      </c>
      <c r="K3" s="222" t="s">
        <v>151</v>
      </c>
      <c r="L3" s="223"/>
      <c r="M3" s="223"/>
      <c r="N3" s="223"/>
      <c r="O3" s="220" t="s">
        <v>159</v>
      </c>
      <c r="P3" s="221"/>
      <c r="Q3" s="221"/>
      <c r="R3" s="221"/>
      <c r="S3" s="221"/>
      <c r="T3" s="221"/>
      <c r="U3" s="215" t="s">
        <v>105</v>
      </c>
      <c r="V3" s="215"/>
      <c r="W3" s="215"/>
      <c r="X3" s="215"/>
      <c r="Y3" s="215"/>
      <c r="Z3" s="215"/>
      <c r="AA3" s="215" t="s">
        <v>153</v>
      </c>
      <c r="AB3" s="215"/>
      <c r="AC3" s="215"/>
      <c r="AD3" s="215"/>
      <c r="AE3" s="214" t="s">
        <v>106</v>
      </c>
      <c r="AF3" s="214"/>
      <c r="AG3" s="214"/>
      <c r="AH3" s="214"/>
      <c r="AI3" s="230" t="s">
        <v>10</v>
      </c>
    </row>
    <row r="4" spans="1:42" s="116" customFormat="1" ht="31.5" customHeight="1" x14ac:dyDescent="0.25">
      <c r="A4" s="214"/>
      <c r="B4" s="215"/>
      <c r="C4" s="215"/>
      <c r="D4" s="217"/>
      <c r="E4" s="215"/>
      <c r="F4" s="214"/>
      <c r="G4" s="219"/>
      <c r="H4" s="226"/>
      <c r="I4" s="219"/>
      <c r="J4" s="215"/>
      <c r="K4" s="16" t="s">
        <v>11</v>
      </c>
      <c r="L4" s="120" t="s">
        <v>148</v>
      </c>
      <c r="M4" s="16" t="s">
        <v>102</v>
      </c>
      <c r="N4" s="120" t="s">
        <v>91</v>
      </c>
      <c r="O4" s="16" t="s">
        <v>11</v>
      </c>
      <c r="P4" s="16" t="s">
        <v>169</v>
      </c>
      <c r="Q4" s="120" t="s">
        <v>148</v>
      </c>
      <c r="R4" s="16" t="s">
        <v>170</v>
      </c>
      <c r="S4" s="16" t="s">
        <v>171</v>
      </c>
      <c r="T4" s="120" t="s">
        <v>91</v>
      </c>
      <c r="U4" s="16" t="s">
        <v>172</v>
      </c>
      <c r="V4" s="16" t="s">
        <v>169</v>
      </c>
      <c r="W4" s="120" t="s">
        <v>148</v>
      </c>
      <c r="X4" s="16" t="s">
        <v>170</v>
      </c>
      <c r="Y4" s="16" t="s">
        <v>171</v>
      </c>
      <c r="Z4" s="120" t="s">
        <v>91</v>
      </c>
      <c r="AA4" s="16" t="s">
        <v>11</v>
      </c>
      <c r="AB4" s="120" t="s">
        <v>148</v>
      </c>
      <c r="AC4" s="16" t="s">
        <v>102</v>
      </c>
      <c r="AD4" s="120" t="s">
        <v>47</v>
      </c>
      <c r="AE4" s="331" t="s">
        <v>259</v>
      </c>
      <c r="AF4" s="16" t="s">
        <v>173</v>
      </c>
      <c r="AG4" s="16" t="s">
        <v>112</v>
      </c>
      <c r="AH4" s="121" t="s">
        <v>14</v>
      </c>
      <c r="AI4" s="230"/>
    </row>
    <row r="5" spans="1:42" s="116" customFormat="1" ht="60.75" customHeight="1" x14ac:dyDescent="0.25">
      <c r="A5" s="86">
        <v>1</v>
      </c>
      <c r="B5" s="124" t="s">
        <v>141</v>
      </c>
      <c r="C5" s="124" t="s">
        <v>158</v>
      </c>
      <c r="D5" s="78" t="s">
        <v>161</v>
      </c>
      <c r="E5" s="77" t="s">
        <v>160</v>
      </c>
      <c r="F5" s="78"/>
      <c r="G5" s="123" t="s">
        <v>156</v>
      </c>
      <c r="H5" s="92" t="s">
        <v>155</v>
      </c>
      <c r="I5" s="123" t="s">
        <v>262</v>
      </c>
      <c r="J5" s="79" t="s">
        <v>94</v>
      </c>
      <c r="K5" s="125">
        <v>121000</v>
      </c>
      <c r="L5" s="126"/>
      <c r="M5" s="127">
        <v>2.31</v>
      </c>
      <c r="N5" s="126"/>
      <c r="O5" s="128">
        <f>AL5/1.13</f>
        <v>63451.327433628321</v>
      </c>
      <c r="P5" s="128">
        <f>AO5/1.13</f>
        <v>59911.504424778766</v>
      </c>
      <c r="Q5" s="126"/>
      <c r="R5" s="129">
        <f>AM5/1.13</f>
        <v>0.36283185840707965</v>
      </c>
      <c r="S5" s="129">
        <f>AP5/1.13</f>
        <v>0.45132743362831862</v>
      </c>
      <c r="T5" s="126"/>
      <c r="U5" s="130">
        <v>59000</v>
      </c>
      <c r="V5" s="130">
        <v>55000</v>
      </c>
      <c r="W5" s="126">
        <v>50000</v>
      </c>
      <c r="X5" s="131">
        <v>0.64705400000000002</v>
      </c>
      <c r="Y5" s="131">
        <v>0.65</v>
      </c>
      <c r="Z5" s="126">
        <v>0.4</v>
      </c>
      <c r="AA5" s="127">
        <v>40000</v>
      </c>
      <c r="AB5" s="126"/>
      <c r="AC5" s="127">
        <v>0.59</v>
      </c>
      <c r="AD5" s="126"/>
      <c r="AE5" s="150">
        <v>55000</v>
      </c>
      <c r="AF5" s="16">
        <v>50000</v>
      </c>
      <c r="AG5" s="187">
        <v>0.17152083268416665</v>
      </c>
      <c r="AH5" s="16">
        <v>0.4</v>
      </c>
      <c r="AI5" s="234" t="s">
        <v>166</v>
      </c>
      <c r="AL5" s="116">
        <v>71700</v>
      </c>
      <c r="AM5" s="116">
        <v>0.41</v>
      </c>
      <c r="AO5" s="116">
        <v>67700</v>
      </c>
      <c r="AP5" s="116">
        <v>0.51</v>
      </c>
    </row>
    <row r="6" spans="1:42" s="83" customFormat="1" ht="73.5" customHeight="1" x14ac:dyDescent="0.25">
      <c r="A6" s="86">
        <v>2</v>
      </c>
      <c r="B6" s="124" t="s">
        <v>95</v>
      </c>
      <c r="C6" s="124" t="s">
        <v>158</v>
      </c>
      <c r="D6" s="78" t="s">
        <v>163</v>
      </c>
      <c r="E6" s="77" t="s">
        <v>162</v>
      </c>
      <c r="F6" s="78"/>
      <c r="G6" s="122" t="s">
        <v>157</v>
      </c>
      <c r="H6" s="92" t="s">
        <v>155</v>
      </c>
      <c r="I6" s="190" t="s">
        <v>262</v>
      </c>
      <c r="J6" s="79" t="s">
        <v>94</v>
      </c>
      <c r="K6" s="125">
        <v>77800</v>
      </c>
      <c r="L6" s="126"/>
      <c r="M6" s="127">
        <v>0.18</v>
      </c>
      <c r="N6" s="126"/>
      <c r="O6" s="128">
        <f t="shared" ref="O6:O7" si="0">AL6/1.13</f>
        <v>54690.265486725672</v>
      </c>
      <c r="P6" s="128">
        <f>AO6/1.13</f>
        <v>52035.398230088504</v>
      </c>
      <c r="Q6" s="126"/>
      <c r="R6" s="129">
        <f t="shared" ref="R6:R7" si="1">AM6/1.13</f>
        <v>7.9646017699115043E-2</v>
      </c>
      <c r="S6" s="129">
        <f>AP6/1.13</f>
        <v>0.16814159292035399</v>
      </c>
      <c r="T6" s="126"/>
      <c r="U6" s="130">
        <v>43000</v>
      </c>
      <c r="V6" s="130">
        <v>39500</v>
      </c>
      <c r="W6" s="126">
        <v>36000</v>
      </c>
      <c r="X6" s="131">
        <v>0.16155899999999998</v>
      </c>
      <c r="Y6" s="131">
        <v>0.16</v>
      </c>
      <c r="Z6" s="126">
        <v>0.09</v>
      </c>
      <c r="AA6" s="127">
        <v>33000</v>
      </c>
      <c r="AB6" s="126"/>
      <c r="AC6" s="127">
        <v>0.25</v>
      </c>
      <c r="AD6" s="126"/>
      <c r="AE6" s="150">
        <v>40000</v>
      </c>
      <c r="AF6" s="16">
        <v>36000</v>
      </c>
      <c r="AG6" s="187">
        <v>2.4459001281736104E-2</v>
      </c>
      <c r="AH6" s="95">
        <v>0.09</v>
      </c>
      <c r="AI6" s="235"/>
      <c r="AL6" s="83">
        <v>61800</v>
      </c>
      <c r="AM6" s="83">
        <v>0.09</v>
      </c>
      <c r="AO6" s="83">
        <v>58800</v>
      </c>
      <c r="AP6" s="83">
        <v>0.19</v>
      </c>
    </row>
    <row r="7" spans="1:42" s="83" customFormat="1" ht="73.5" customHeight="1" x14ac:dyDescent="0.25">
      <c r="A7" s="86">
        <v>3</v>
      </c>
      <c r="B7" s="124" t="s">
        <v>95</v>
      </c>
      <c r="C7" s="124" t="s">
        <v>158</v>
      </c>
      <c r="D7" s="78" t="s">
        <v>165</v>
      </c>
      <c r="E7" s="77" t="s">
        <v>164</v>
      </c>
      <c r="F7" s="78"/>
      <c r="G7" s="122" t="s">
        <v>156</v>
      </c>
      <c r="H7" s="92" t="s">
        <v>155</v>
      </c>
      <c r="I7" s="190" t="s">
        <v>262</v>
      </c>
      <c r="J7" s="79" t="s">
        <v>94</v>
      </c>
      <c r="K7" s="132">
        <v>55600</v>
      </c>
      <c r="L7" s="133"/>
      <c r="M7" s="134">
        <v>0.19</v>
      </c>
      <c r="N7" s="135"/>
      <c r="O7" s="128">
        <f t="shared" si="0"/>
        <v>49911.504424778766</v>
      </c>
      <c r="P7" s="145">
        <f>AO7/1.13</f>
        <v>47256.637168141599</v>
      </c>
      <c r="Q7" s="133"/>
      <c r="R7" s="129">
        <f t="shared" si="1"/>
        <v>0.24778761061946908</v>
      </c>
      <c r="S7" s="129">
        <f>AP7/1.13</f>
        <v>0.33628318584070799</v>
      </c>
      <c r="T7" s="135"/>
      <c r="U7" s="136">
        <v>60000</v>
      </c>
      <c r="V7" s="136">
        <v>56500</v>
      </c>
      <c r="W7" s="133">
        <v>32000</v>
      </c>
      <c r="X7" s="137">
        <v>0.40640000000000009</v>
      </c>
      <c r="Y7" s="137">
        <v>0.41</v>
      </c>
      <c r="Z7" s="135">
        <v>0.28999999999999998</v>
      </c>
      <c r="AA7" s="136">
        <v>40000</v>
      </c>
      <c r="AB7" s="138"/>
      <c r="AC7" s="139">
        <v>0.45</v>
      </c>
      <c r="AD7" s="140"/>
      <c r="AE7" s="146">
        <v>45000</v>
      </c>
      <c r="AF7" s="189">
        <v>32000</v>
      </c>
      <c r="AG7" s="187">
        <v>7.6476890555555552E-2</v>
      </c>
      <c r="AH7" s="95">
        <v>0.28999999999999998</v>
      </c>
      <c r="AI7" s="235"/>
      <c r="AL7" s="83">
        <v>56400</v>
      </c>
      <c r="AM7" s="83">
        <v>0.28000000000000003</v>
      </c>
      <c r="AO7" s="83">
        <v>53400</v>
      </c>
      <c r="AP7" s="83">
        <v>0.38</v>
      </c>
    </row>
    <row r="8" spans="1:42" s="83" customFormat="1" ht="73.5" customHeight="1" x14ac:dyDescent="0.25">
      <c r="A8" s="86"/>
      <c r="B8" s="227" t="s">
        <v>150</v>
      </c>
      <c r="C8" s="228"/>
      <c r="D8" s="228"/>
      <c r="E8" s="228"/>
      <c r="F8" s="228"/>
      <c r="G8" s="228"/>
      <c r="H8" s="228"/>
      <c r="I8" s="228"/>
      <c r="J8" s="229"/>
      <c r="K8" s="124">
        <f>SUM(K5:K7)</f>
        <v>254400</v>
      </c>
      <c r="L8" s="135"/>
      <c r="M8" s="141">
        <f>M5</f>
        <v>2.31</v>
      </c>
      <c r="N8" s="135"/>
      <c r="O8" s="142">
        <f>SUM(O5:O7)</f>
        <v>168053.09734513276</v>
      </c>
      <c r="P8" s="142">
        <f>P5+P6+P7</f>
        <v>159203.53982300888</v>
      </c>
      <c r="Q8" s="135"/>
      <c r="R8" s="141">
        <f>SUM(R5:R7)</f>
        <v>0.69026548672566379</v>
      </c>
      <c r="S8" s="141">
        <f>S5+S6+S7</f>
        <v>0.95575221238938068</v>
      </c>
      <c r="T8" s="135"/>
      <c r="U8" s="130">
        <f>SUM(U5:U7)</f>
        <v>162000</v>
      </c>
      <c r="V8" s="130">
        <f>V5+V6+V7</f>
        <v>151000</v>
      </c>
      <c r="W8" s="143">
        <f>SUM(W5:W7)</f>
        <v>118000</v>
      </c>
      <c r="X8" s="141">
        <f>SUM(X5:X7)</f>
        <v>1.2150130000000001</v>
      </c>
      <c r="Y8" s="141">
        <f>Y5+Y6+Y7</f>
        <v>1.22</v>
      </c>
      <c r="Z8" s="135">
        <f>SUM(Z5:Z7)</f>
        <v>0.78</v>
      </c>
      <c r="AA8" s="130">
        <f>AA5+AA6+AA7</f>
        <v>113000</v>
      </c>
      <c r="AB8" s="143">
        <f>AB5</f>
        <v>0</v>
      </c>
      <c r="AC8" s="144">
        <f>SUM(AC5:AC6)</f>
        <v>0.84</v>
      </c>
      <c r="AD8" s="140">
        <f>SUM(AD5:AD6)</f>
        <v>0</v>
      </c>
      <c r="AE8" s="147">
        <f>SUM(AE5:AE7)</f>
        <v>140000</v>
      </c>
      <c r="AF8" s="94">
        <v>118000</v>
      </c>
      <c r="AG8" s="102">
        <f>SUM(AG5:AG7)</f>
        <v>0.2724567245214583</v>
      </c>
      <c r="AH8" s="95">
        <f>SUM(AH5:AH7)</f>
        <v>0.78</v>
      </c>
      <c r="AI8" s="235"/>
    </row>
    <row r="9" spans="1:42" s="83" customFormat="1" ht="69.75" customHeight="1" x14ac:dyDescent="0.25">
      <c r="A9" s="12"/>
      <c r="B9" s="12"/>
      <c r="C9" s="79" t="s">
        <v>92</v>
      </c>
      <c r="D9" s="103"/>
      <c r="E9" s="104"/>
      <c r="F9" s="12"/>
      <c r="G9" s="12"/>
      <c r="H9" s="106"/>
      <c r="I9" s="12"/>
      <c r="J9" s="79"/>
      <c r="K9" s="79" t="s">
        <v>152</v>
      </c>
      <c r="L9" s="105"/>
      <c r="M9" s="105"/>
      <c r="N9" s="106"/>
      <c r="O9" s="79" t="s">
        <v>152</v>
      </c>
      <c r="P9" s="237" t="s">
        <v>258</v>
      </c>
      <c r="Q9" s="238"/>
      <c r="R9" s="238"/>
      <c r="S9" s="238"/>
      <c r="T9" s="239"/>
      <c r="U9" s="79" t="s">
        <v>152</v>
      </c>
      <c r="V9" s="105"/>
      <c r="W9" s="105"/>
      <c r="X9" s="105"/>
      <c r="Y9" s="105"/>
      <c r="Z9" s="106"/>
      <c r="AA9" s="79" t="s">
        <v>168</v>
      </c>
      <c r="AB9" s="105"/>
      <c r="AC9" s="105"/>
      <c r="AD9" s="106"/>
      <c r="AE9" s="148"/>
      <c r="AF9" s="79" t="s">
        <v>152</v>
      </c>
      <c r="AG9" s="86"/>
      <c r="AH9" s="79" t="s">
        <v>152</v>
      </c>
      <c r="AI9" s="235"/>
    </row>
    <row r="10" spans="1:42" s="83" customFormat="1" ht="48" customHeight="1" x14ac:dyDescent="0.25">
      <c r="A10" s="12"/>
      <c r="B10" s="12"/>
      <c r="C10" s="79" t="s">
        <v>93</v>
      </c>
      <c r="D10" s="103"/>
      <c r="E10" s="104"/>
      <c r="F10" s="110"/>
      <c r="G10" s="110"/>
      <c r="H10" s="111"/>
      <c r="I10" s="110"/>
      <c r="J10" s="79"/>
      <c r="K10" s="74"/>
      <c r="L10" s="79"/>
      <c r="M10" s="79"/>
      <c r="N10" s="111"/>
      <c r="O10" s="74">
        <v>40</v>
      </c>
      <c r="P10" s="74"/>
      <c r="Q10" s="79"/>
      <c r="R10" s="79"/>
      <c r="S10" s="79"/>
      <c r="T10" s="111"/>
      <c r="U10" s="79">
        <v>40</v>
      </c>
      <c r="V10" s="79"/>
      <c r="W10" s="79"/>
      <c r="X10" s="79"/>
      <c r="Y10" s="79"/>
      <c r="Z10" s="111"/>
      <c r="AA10" s="79">
        <v>35</v>
      </c>
      <c r="AB10" s="79"/>
      <c r="AC10" s="79"/>
      <c r="AD10" s="111"/>
      <c r="AE10" s="148"/>
      <c r="AF10" s="107"/>
      <c r="AG10" s="86"/>
      <c r="AH10" s="108"/>
      <c r="AI10" s="236"/>
    </row>
    <row r="11" spans="1:42" s="83" customFormat="1" ht="48" customHeight="1" x14ac:dyDescent="0.25">
      <c r="A11" s="231" t="s">
        <v>261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3"/>
    </row>
    <row r="12" spans="1:42" s="83" customFormat="1" ht="31.5" customHeight="1" x14ac:dyDescent="0.25">
      <c r="A12" s="199" t="s">
        <v>260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</row>
    <row r="13" spans="1:42" s="83" customFormat="1" ht="33.9" customHeight="1" x14ac:dyDescent="0.25">
      <c r="A13" s="224" t="s">
        <v>264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</row>
  </sheetData>
  <mergeCells count="24">
    <mergeCell ref="A13:AI13"/>
    <mergeCell ref="H3:H4"/>
    <mergeCell ref="B8:J8"/>
    <mergeCell ref="AE3:AH3"/>
    <mergeCell ref="AI3:AI4"/>
    <mergeCell ref="A11:AI11"/>
    <mergeCell ref="A12:AI12"/>
    <mergeCell ref="J3:J4"/>
    <mergeCell ref="U3:Z3"/>
    <mergeCell ref="AA3:AD3"/>
    <mergeCell ref="AI5:AI10"/>
    <mergeCell ref="P9:T9"/>
    <mergeCell ref="A1:AI1"/>
    <mergeCell ref="A2:Z2"/>
    <mergeCell ref="A3:A4"/>
    <mergeCell ref="B3:B4"/>
    <mergeCell ref="C3:C4"/>
    <mergeCell ref="D3:D4"/>
    <mergeCell ref="E3:E4"/>
    <mergeCell ref="F3:F4"/>
    <mergeCell ref="G3:G4"/>
    <mergeCell ref="I3:I4"/>
    <mergeCell ref="O3:T3"/>
    <mergeCell ref="K3:N3"/>
  </mergeCells>
  <phoneticPr fontId="14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Pict="0">
                <anchor moveWithCells="1" sizeWithCells="1">
                  <from>
                    <xdr:col>30</xdr:col>
                    <xdr:colOff>99060</xdr:colOff>
                    <xdr:row>1</xdr:row>
                    <xdr:rowOff>22860</xdr:rowOff>
                  </from>
                  <to>
                    <xdr:col>33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Pict="0">
                <anchor moveWithCells="1" sizeWithCells="1">
                  <from>
                    <xdr:col>33</xdr:col>
                    <xdr:colOff>0</xdr:colOff>
                    <xdr:row>1</xdr:row>
                    <xdr:rowOff>7620</xdr:rowOff>
                  </from>
                  <to>
                    <xdr:col>33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Pict="0">
                <anchor moveWithCells="1" sizeWithCells="1">
                  <from>
                    <xdr:col>31</xdr:col>
                    <xdr:colOff>464820</xdr:colOff>
                    <xdr:row>1</xdr:row>
                    <xdr:rowOff>7620</xdr:rowOff>
                  </from>
                  <to>
                    <xdr:col>32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4"/>
  <sheetViews>
    <sheetView zoomScale="85" zoomScaleNormal="85" workbookViewId="0">
      <selection activeCell="Q4" sqref="Q4"/>
    </sheetView>
  </sheetViews>
  <sheetFormatPr defaultRowHeight="14.4" x14ac:dyDescent="0.25"/>
  <cols>
    <col min="1" max="1" width="5.33203125" customWidth="1"/>
    <col min="2" max="2" width="8.88671875" customWidth="1"/>
    <col min="3" max="3" width="11" customWidth="1"/>
    <col min="4" max="4" width="13.77734375" customWidth="1"/>
    <col min="5" max="5" width="12.33203125" customWidth="1"/>
    <col min="6" max="6" width="12.109375" customWidth="1"/>
    <col min="7" max="8" width="9" customWidth="1"/>
    <col min="9" max="9" width="5.88671875" customWidth="1"/>
    <col min="10" max="10" width="12.6640625" bestFit="1" customWidth="1"/>
    <col min="11" max="11" width="9.109375" bestFit="1" customWidth="1"/>
    <col min="12" max="12" width="8.88671875" bestFit="1" customWidth="1"/>
    <col min="13" max="13" width="9" bestFit="1" customWidth="1"/>
    <col min="14" max="15" width="7.44140625" bestFit="1" customWidth="1"/>
    <col min="16" max="17" width="9.33203125" customWidth="1"/>
    <col min="18" max="18" width="11.21875" customWidth="1"/>
    <col min="19" max="19" width="7.44140625" bestFit="1" customWidth="1"/>
    <col min="20" max="21" width="9.33203125" customWidth="1"/>
    <col min="22" max="22" width="7.44140625" bestFit="1" customWidth="1"/>
    <col min="23" max="25" width="9.33203125" customWidth="1"/>
    <col min="26" max="26" width="7.44140625" bestFit="1" customWidth="1"/>
    <col min="27" max="27" width="10.44140625" customWidth="1"/>
    <col min="28" max="28" width="8.21875" customWidth="1"/>
    <col min="29" max="29" width="7.21875" customWidth="1"/>
    <col min="32" max="32" width="15.109375" customWidth="1"/>
  </cols>
  <sheetData>
    <row r="1" spans="1:32" ht="48.75" customHeight="1" x14ac:dyDescent="0.25">
      <c r="A1" s="210" t="s">
        <v>140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</row>
    <row r="2" spans="1:32" s="116" customFormat="1" ht="28.5" customHeight="1" x14ac:dyDescent="0.25">
      <c r="A2" s="212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112"/>
      <c r="U2" s="112"/>
      <c r="V2" s="112"/>
      <c r="W2" s="112"/>
      <c r="X2" s="112"/>
      <c r="Y2" s="112"/>
      <c r="Z2" s="112"/>
      <c r="AA2" s="113" t="s">
        <v>0</v>
      </c>
      <c r="AB2" s="113"/>
      <c r="AC2" s="113"/>
      <c r="AD2" s="114" t="s">
        <v>103</v>
      </c>
      <c r="AE2" s="114"/>
      <c r="AF2" s="115" t="s">
        <v>2</v>
      </c>
    </row>
    <row r="3" spans="1:32" s="116" customFormat="1" ht="31.5" customHeight="1" x14ac:dyDescent="0.25">
      <c r="A3" s="214" t="s">
        <v>3</v>
      </c>
      <c r="B3" s="215" t="s">
        <v>4</v>
      </c>
      <c r="C3" s="215" t="s">
        <v>5</v>
      </c>
      <c r="D3" s="216" t="s">
        <v>90</v>
      </c>
      <c r="E3" s="215" t="s">
        <v>7</v>
      </c>
      <c r="F3" s="214" t="s">
        <v>89</v>
      </c>
      <c r="G3" s="218" t="s">
        <v>107</v>
      </c>
      <c r="H3" s="218" t="s">
        <v>110</v>
      </c>
      <c r="I3" s="215" t="s">
        <v>19</v>
      </c>
      <c r="J3" s="222" t="s">
        <v>100</v>
      </c>
      <c r="K3" s="223"/>
      <c r="L3" s="240"/>
      <c r="M3" s="222" t="s">
        <v>101</v>
      </c>
      <c r="N3" s="223"/>
      <c r="O3" s="240"/>
      <c r="P3" s="215" t="s">
        <v>105</v>
      </c>
      <c r="Q3" s="215"/>
      <c r="R3" s="215"/>
      <c r="S3" s="215"/>
      <c r="T3" s="215" t="s">
        <v>131</v>
      </c>
      <c r="U3" s="215"/>
      <c r="V3" s="215"/>
      <c r="W3" s="215" t="s">
        <v>132</v>
      </c>
      <c r="X3" s="215"/>
      <c r="Y3" s="215"/>
      <c r="Z3" s="215"/>
      <c r="AA3" s="214" t="s">
        <v>106</v>
      </c>
      <c r="AB3" s="214"/>
      <c r="AC3" s="214"/>
      <c r="AD3" s="214"/>
      <c r="AE3" s="117"/>
      <c r="AF3" s="230" t="s">
        <v>10</v>
      </c>
    </row>
    <row r="4" spans="1:32" s="116" customFormat="1" ht="31.5" customHeight="1" x14ac:dyDescent="0.25">
      <c r="A4" s="214"/>
      <c r="B4" s="215"/>
      <c r="C4" s="215"/>
      <c r="D4" s="217"/>
      <c r="E4" s="215"/>
      <c r="F4" s="214"/>
      <c r="G4" s="219"/>
      <c r="H4" s="219"/>
      <c r="I4" s="215"/>
      <c r="J4" s="118" t="s">
        <v>11</v>
      </c>
      <c r="K4" s="118" t="s">
        <v>102</v>
      </c>
      <c r="L4" s="118" t="s">
        <v>47</v>
      </c>
      <c r="M4" s="118" t="s">
        <v>11</v>
      </c>
      <c r="N4" s="118" t="s">
        <v>102</v>
      </c>
      <c r="O4" s="118" t="s">
        <v>47</v>
      </c>
      <c r="P4" s="118" t="s">
        <v>11</v>
      </c>
      <c r="Q4" s="118" t="s">
        <v>142</v>
      </c>
      <c r="R4" s="118" t="s">
        <v>102</v>
      </c>
      <c r="S4" s="118" t="s">
        <v>91</v>
      </c>
      <c r="T4" s="118" t="s">
        <v>11</v>
      </c>
      <c r="U4" s="118" t="s">
        <v>102</v>
      </c>
      <c r="V4" s="118" t="s">
        <v>47</v>
      </c>
      <c r="W4" s="118" t="s">
        <v>11</v>
      </c>
      <c r="X4" s="118" t="s">
        <v>142</v>
      </c>
      <c r="Y4" s="118" t="s">
        <v>102</v>
      </c>
      <c r="Z4" s="118" t="s">
        <v>47</v>
      </c>
      <c r="AA4" s="117" t="s">
        <v>12</v>
      </c>
      <c r="AB4" s="118" t="s">
        <v>13</v>
      </c>
      <c r="AC4" s="118" t="s">
        <v>112</v>
      </c>
      <c r="AD4" s="119" t="s">
        <v>14</v>
      </c>
      <c r="AE4" s="119" t="s">
        <v>113</v>
      </c>
      <c r="AF4" s="230"/>
    </row>
    <row r="5" spans="1:32" s="83" customFormat="1" ht="73.5" customHeight="1" x14ac:dyDescent="0.25">
      <c r="A5" s="86">
        <v>1</v>
      </c>
      <c r="B5" s="79" t="s">
        <v>141</v>
      </c>
      <c r="C5" s="244" t="s">
        <v>144</v>
      </c>
      <c r="D5" s="78" t="s">
        <v>137</v>
      </c>
      <c r="E5" s="80" t="s">
        <v>124</v>
      </c>
      <c r="F5" s="81"/>
      <c r="G5" s="84" t="s">
        <v>127</v>
      </c>
      <c r="H5" s="85" t="s">
        <v>110</v>
      </c>
      <c r="I5" s="79" t="s">
        <v>94</v>
      </c>
      <c r="J5" s="87">
        <v>94500</v>
      </c>
      <c r="K5" s="87">
        <v>1.37</v>
      </c>
      <c r="L5" s="88"/>
      <c r="M5" s="88"/>
      <c r="N5" s="88"/>
      <c r="O5" s="88"/>
      <c r="P5" s="89">
        <v>68000</v>
      </c>
      <c r="Q5" s="90">
        <f>P5+24000</f>
        <v>92000</v>
      </c>
      <c r="R5" s="91">
        <v>0.52</v>
      </c>
      <c r="S5" s="92"/>
      <c r="T5" s="89">
        <v>84070.796460176993</v>
      </c>
      <c r="U5" s="93">
        <v>0.48938053097345141</v>
      </c>
      <c r="V5" s="92"/>
      <c r="W5" s="89">
        <v>63000</v>
      </c>
      <c r="X5" s="89">
        <v>87000</v>
      </c>
      <c r="Y5" s="93">
        <v>0.6</v>
      </c>
      <c r="Z5" s="92" t="s">
        <v>146</v>
      </c>
      <c r="AA5" s="94">
        <v>93000</v>
      </c>
      <c r="AB5" s="95"/>
      <c r="AC5" s="95">
        <v>0.26</v>
      </c>
      <c r="AD5" s="95"/>
      <c r="AE5" s="95"/>
      <c r="AF5" s="247" t="s">
        <v>130</v>
      </c>
    </row>
    <row r="6" spans="1:32" s="83" customFormat="1" ht="73.5" customHeight="1" x14ac:dyDescent="0.25">
      <c r="A6" s="86">
        <v>2</v>
      </c>
      <c r="B6" s="79" t="s">
        <v>141</v>
      </c>
      <c r="C6" s="245"/>
      <c r="D6" s="78" t="s">
        <v>138</v>
      </c>
      <c r="E6" s="80" t="s">
        <v>125</v>
      </c>
      <c r="F6" s="81"/>
      <c r="G6" s="84" t="s">
        <v>128</v>
      </c>
      <c r="H6" s="85" t="s">
        <v>110</v>
      </c>
      <c r="I6" s="79" t="s">
        <v>94</v>
      </c>
      <c r="J6" s="87">
        <v>78500</v>
      </c>
      <c r="K6" s="87">
        <v>0.38</v>
      </c>
      <c r="L6" s="88"/>
      <c r="M6" s="88"/>
      <c r="N6" s="88"/>
      <c r="O6" s="88"/>
      <c r="P6" s="89">
        <v>70000</v>
      </c>
      <c r="Q6" s="90">
        <f>P6</f>
        <v>70000</v>
      </c>
      <c r="R6" s="91">
        <v>0.14000000000000001</v>
      </c>
      <c r="S6" s="92"/>
      <c r="T6" s="89">
        <v>57522.123893805314</v>
      </c>
      <c r="U6" s="93">
        <v>0.12654867256637167</v>
      </c>
      <c r="V6" s="92"/>
      <c r="W6" s="89">
        <v>48000</v>
      </c>
      <c r="X6" s="89">
        <v>54000</v>
      </c>
      <c r="Y6" s="93">
        <v>0.41</v>
      </c>
      <c r="Z6" s="92" t="s">
        <v>147</v>
      </c>
      <c r="AA6" s="94">
        <v>60000</v>
      </c>
      <c r="AB6" s="95"/>
      <c r="AC6" s="95">
        <v>0.05</v>
      </c>
      <c r="AD6" s="95"/>
      <c r="AE6" s="96"/>
      <c r="AF6" s="248"/>
    </row>
    <row r="7" spans="1:32" s="83" customFormat="1" ht="73.5" customHeight="1" x14ac:dyDescent="0.25">
      <c r="A7" s="86">
        <v>3</v>
      </c>
      <c r="B7" s="79" t="s">
        <v>141</v>
      </c>
      <c r="C7" s="246"/>
      <c r="D7" s="78" t="s">
        <v>139</v>
      </c>
      <c r="E7" s="80" t="s">
        <v>126</v>
      </c>
      <c r="F7" s="82"/>
      <c r="G7" s="84" t="s">
        <v>129</v>
      </c>
      <c r="H7" s="85" t="s">
        <v>110</v>
      </c>
      <c r="I7" s="79" t="s">
        <v>94</v>
      </c>
      <c r="J7" s="87">
        <v>72000</v>
      </c>
      <c r="K7" s="87">
        <v>0.41</v>
      </c>
      <c r="L7" s="88"/>
      <c r="M7" s="88"/>
      <c r="N7" s="88"/>
      <c r="O7" s="88"/>
      <c r="P7" s="89">
        <v>58000</v>
      </c>
      <c r="Q7" s="90">
        <f>P7</f>
        <v>58000</v>
      </c>
      <c r="R7" s="91">
        <v>0.22</v>
      </c>
      <c r="S7" s="92"/>
      <c r="T7" s="89">
        <v>69026.54867256638</v>
      </c>
      <c r="U7" s="93">
        <v>0.23274336283185845</v>
      </c>
      <c r="V7" s="97"/>
      <c r="W7" s="89">
        <v>33000</v>
      </c>
      <c r="X7" s="89">
        <v>39000</v>
      </c>
      <c r="Y7" s="93">
        <v>0.47</v>
      </c>
      <c r="Z7" s="92" t="s">
        <v>147</v>
      </c>
      <c r="AA7" s="94">
        <v>64000</v>
      </c>
      <c r="AB7" s="95"/>
      <c r="AC7" s="95">
        <v>0.09</v>
      </c>
      <c r="AD7" s="95"/>
      <c r="AE7" s="96"/>
      <c r="AF7" s="98"/>
    </row>
    <row r="8" spans="1:32" s="83" customFormat="1" ht="73.5" customHeight="1" x14ac:dyDescent="0.25">
      <c r="A8" s="86"/>
      <c r="B8" s="79"/>
      <c r="C8" s="79"/>
      <c r="D8" s="78"/>
      <c r="E8" s="80"/>
      <c r="F8" s="82"/>
      <c r="G8" s="84"/>
      <c r="H8" s="85"/>
      <c r="I8" s="79"/>
      <c r="J8" s="99">
        <f>SUM(J5:J7)</f>
        <v>245000</v>
      </c>
      <c r="K8" s="87">
        <f>SUM(K5:K7)</f>
        <v>2.16</v>
      </c>
      <c r="L8" s="88"/>
      <c r="M8" s="88"/>
      <c r="N8" s="88"/>
      <c r="O8" s="88"/>
      <c r="P8" s="89">
        <f>SUM(P5:P7)</f>
        <v>196000</v>
      </c>
      <c r="Q8" s="89">
        <f>SUM(Q5:Q7)</f>
        <v>220000</v>
      </c>
      <c r="R8" s="100">
        <f>SUM(R5:R7)</f>
        <v>0.88</v>
      </c>
      <c r="S8" s="97"/>
      <c r="T8" s="89">
        <f>SUM(T5:T7)</f>
        <v>210619.46902654867</v>
      </c>
      <c r="U8" s="101">
        <f>SUM(U5:U7)</f>
        <v>0.84867256637168154</v>
      </c>
      <c r="V8" s="97"/>
      <c r="W8" s="89">
        <f>SUM(W5:W7)</f>
        <v>144000</v>
      </c>
      <c r="X8" s="89">
        <f>SUM(X5:X7)</f>
        <v>180000</v>
      </c>
      <c r="Y8" s="101">
        <f>SUM(Y5:Y7)</f>
        <v>1.48</v>
      </c>
      <c r="Z8" s="97"/>
      <c r="AA8" s="94">
        <f>SUM(AA5:AA7)</f>
        <v>217000</v>
      </c>
      <c r="AB8" s="95"/>
      <c r="AC8" s="102">
        <f>SUM(AC5:AC7)</f>
        <v>0.4</v>
      </c>
      <c r="AD8" s="95"/>
      <c r="AE8" s="96"/>
      <c r="AF8" s="98"/>
    </row>
    <row r="9" spans="1:32" s="83" customFormat="1" ht="69.75" customHeight="1" x14ac:dyDescent="0.25">
      <c r="A9" s="12"/>
      <c r="B9" s="12"/>
      <c r="C9" s="79" t="s">
        <v>92</v>
      </c>
      <c r="D9" s="103"/>
      <c r="E9" s="104"/>
      <c r="F9" s="12"/>
      <c r="G9" s="12"/>
      <c r="H9" s="12"/>
      <c r="I9" s="79"/>
      <c r="J9" s="79" t="s">
        <v>136</v>
      </c>
      <c r="K9" s="79"/>
      <c r="L9" s="79"/>
      <c r="M9" s="79" t="s">
        <v>104</v>
      </c>
      <c r="N9" s="79"/>
      <c r="O9" s="79"/>
      <c r="P9" s="79" t="s">
        <v>133</v>
      </c>
      <c r="Q9" s="105"/>
      <c r="R9" s="105"/>
      <c r="S9" s="106"/>
      <c r="T9" s="79" t="s">
        <v>134</v>
      </c>
      <c r="U9" s="105"/>
      <c r="V9" s="106"/>
      <c r="W9" s="79" t="s">
        <v>135</v>
      </c>
      <c r="X9" s="105">
        <f>70000/0.63</f>
        <v>111111.11111111111</v>
      </c>
      <c r="Y9" s="105"/>
      <c r="Z9" s="106"/>
      <c r="AA9" s="86"/>
      <c r="AB9" s="107"/>
      <c r="AC9" s="86"/>
      <c r="AD9" s="108"/>
      <c r="AE9" s="108"/>
      <c r="AF9" s="109" t="s">
        <v>111</v>
      </c>
    </row>
    <row r="10" spans="1:32" s="83" customFormat="1" ht="48" customHeight="1" x14ac:dyDescent="0.25">
      <c r="A10" s="12"/>
      <c r="B10" s="12"/>
      <c r="C10" s="79" t="s">
        <v>93</v>
      </c>
      <c r="D10" s="103"/>
      <c r="E10" s="104"/>
      <c r="F10" s="110"/>
      <c r="G10" s="110"/>
      <c r="H10" s="110"/>
      <c r="I10" s="79"/>
      <c r="J10" s="79"/>
      <c r="K10" s="79"/>
      <c r="L10" s="79"/>
      <c r="M10" s="79"/>
      <c r="N10" s="79"/>
      <c r="O10" s="79"/>
      <c r="P10" s="79">
        <v>40</v>
      </c>
      <c r="Q10" s="79"/>
      <c r="R10" s="79"/>
      <c r="S10" s="111"/>
      <c r="T10" s="79">
        <v>40</v>
      </c>
      <c r="U10" s="79"/>
      <c r="V10" s="111"/>
      <c r="W10" s="79">
        <v>40</v>
      </c>
      <c r="X10" s="79"/>
      <c r="Y10" s="79"/>
      <c r="Z10" s="111"/>
      <c r="AA10" s="86"/>
      <c r="AB10" s="107"/>
      <c r="AC10" s="86"/>
      <c r="AD10" s="108"/>
      <c r="AE10" s="108"/>
      <c r="AF10" s="109"/>
    </row>
    <row r="11" spans="1:32" s="83" customFormat="1" ht="48" customHeight="1" x14ac:dyDescent="0.25">
      <c r="A11" s="231" t="s">
        <v>145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3"/>
    </row>
    <row r="12" spans="1:32" s="83" customFormat="1" ht="31.5" customHeight="1" x14ac:dyDescent="0.25">
      <c r="A12" s="199" t="s">
        <v>208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</row>
    <row r="13" spans="1:32" s="83" customFormat="1" ht="33.9" customHeight="1" x14ac:dyDescent="0.25">
      <c r="A13" s="224" t="s">
        <v>143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</row>
    <row r="14" spans="1:32" s="83" customFormat="1" ht="50.25" customHeight="1" x14ac:dyDescent="0.25">
      <c r="E14" s="241" t="s">
        <v>209</v>
      </c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3"/>
    </row>
  </sheetData>
  <mergeCells count="24">
    <mergeCell ref="E14:AC14"/>
    <mergeCell ref="C5:C7"/>
    <mergeCell ref="A12:AF12"/>
    <mergeCell ref="AF3:AF4"/>
    <mergeCell ref="AF5:AF6"/>
    <mergeCell ref="AA3:AD3"/>
    <mergeCell ref="A13:AF13"/>
    <mergeCell ref="G3:G4"/>
    <mergeCell ref="H3:H4"/>
    <mergeCell ref="W3:Z3"/>
    <mergeCell ref="A11:AF11"/>
    <mergeCell ref="A1:AF1"/>
    <mergeCell ref="A2:S2"/>
    <mergeCell ref="A3:A4"/>
    <mergeCell ref="B3:B4"/>
    <mergeCell ref="C3:C4"/>
    <mergeCell ref="D3:D4"/>
    <mergeCell ref="E3:E4"/>
    <mergeCell ref="F3:F4"/>
    <mergeCell ref="I3:I4"/>
    <mergeCell ref="P3:S3"/>
    <mergeCell ref="J3:L3"/>
    <mergeCell ref="M3:O3"/>
    <mergeCell ref="T3:V3"/>
  </mergeCells>
  <phoneticPr fontId="14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Pict="0">
                <anchor moveWithCells="1" sizeWithCells="1">
                  <from>
                    <xdr:col>26</xdr:col>
                    <xdr:colOff>99060</xdr:colOff>
                    <xdr:row>1</xdr:row>
                    <xdr:rowOff>22860</xdr:rowOff>
                  </from>
                  <to>
                    <xdr:col>29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Pict="0">
                <anchor moveWithCells="1" sizeWithCells="1">
                  <from>
                    <xdr:col>29</xdr:col>
                    <xdr:colOff>0</xdr:colOff>
                    <xdr:row>1</xdr:row>
                    <xdr:rowOff>7620</xdr:rowOff>
                  </from>
                  <to>
                    <xdr:col>29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Pict="0">
                <anchor moveWithCells="1" sizeWithCells="1">
                  <from>
                    <xdr:col>27</xdr:col>
                    <xdr:colOff>464820</xdr:colOff>
                    <xdr:row>1</xdr:row>
                    <xdr:rowOff>7620</xdr:rowOff>
                  </from>
                  <to>
                    <xdr:col>28</xdr:col>
                    <xdr:colOff>365760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0" zoomScaleNormal="100" zoomScaleSheetLayoutView="100" workbookViewId="0">
      <selection activeCell="G8" sqref="G8"/>
    </sheetView>
  </sheetViews>
  <sheetFormatPr defaultRowHeight="14.4" x14ac:dyDescent="0.25"/>
  <cols>
    <col min="1" max="1" width="6.21875" customWidth="1"/>
    <col min="2" max="2" width="7.6640625" customWidth="1"/>
    <col min="4" max="4" width="12.33203125" customWidth="1"/>
    <col min="5" max="5" width="10" customWidth="1"/>
    <col min="6" max="6" width="14" customWidth="1"/>
    <col min="8" max="8" width="8.6640625" customWidth="1"/>
    <col min="15" max="15" width="20.88671875" customWidth="1"/>
  </cols>
  <sheetData>
    <row r="1" spans="1:15" ht="22.2" x14ac:dyDescent="0.3">
      <c r="A1" s="200" t="s">
        <v>22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5" ht="15.6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201"/>
      <c r="M2" s="201"/>
      <c r="N2" s="201"/>
      <c r="O2" s="201"/>
    </row>
    <row r="3" spans="1:15" ht="18.75" customHeight="1" x14ac:dyDescent="0.25">
      <c r="A3" s="263" t="s">
        <v>36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3" t="s">
        <v>0</v>
      </c>
      <c r="M3" s="24"/>
      <c r="N3" s="24" t="s">
        <v>1</v>
      </c>
      <c r="O3" s="24" t="s">
        <v>2</v>
      </c>
    </row>
    <row r="4" spans="1:15" ht="15.6" x14ac:dyDescent="0.25">
      <c r="A4" s="8"/>
      <c r="B4" s="47"/>
      <c r="C4" s="47"/>
      <c r="D4" s="8"/>
      <c r="E4" s="6"/>
      <c r="F4" s="9"/>
      <c r="G4" s="10"/>
      <c r="H4" s="10"/>
      <c r="I4" s="10"/>
      <c r="J4" s="10"/>
      <c r="K4" s="10"/>
      <c r="L4" s="10"/>
      <c r="M4" s="10"/>
      <c r="N4" s="10"/>
      <c r="O4" s="28"/>
    </row>
    <row r="5" spans="1:15" ht="21" customHeight="1" x14ac:dyDescent="0.25">
      <c r="A5" s="258" t="s">
        <v>3</v>
      </c>
      <c r="B5" s="264" t="s">
        <v>4</v>
      </c>
      <c r="C5" s="264" t="s">
        <v>5</v>
      </c>
      <c r="D5" s="266" t="s">
        <v>6</v>
      </c>
      <c r="E5" s="264" t="s">
        <v>7</v>
      </c>
      <c r="F5" s="258" t="s">
        <v>8</v>
      </c>
      <c r="G5" s="264" t="s">
        <v>19</v>
      </c>
      <c r="H5" s="269" t="s">
        <v>37</v>
      </c>
      <c r="I5" s="270"/>
      <c r="J5" s="269" t="s">
        <v>38</v>
      </c>
      <c r="K5" s="270"/>
      <c r="L5" s="255" t="s">
        <v>40</v>
      </c>
      <c r="M5" s="256"/>
      <c r="N5" s="257"/>
      <c r="O5" s="258" t="s">
        <v>10</v>
      </c>
    </row>
    <row r="6" spans="1:15" ht="21" customHeight="1" x14ac:dyDescent="0.25">
      <c r="A6" s="259"/>
      <c r="B6" s="265"/>
      <c r="C6" s="265"/>
      <c r="D6" s="267"/>
      <c r="E6" s="265"/>
      <c r="F6" s="259"/>
      <c r="G6" s="265"/>
      <c r="H6" s="35" t="s">
        <v>46</v>
      </c>
      <c r="I6" s="35" t="s">
        <v>47</v>
      </c>
      <c r="J6" s="35" t="s">
        <v>46</v>
      </c>
      <c r="K6" s="35" t="s">
        <v>47</v>
      </c>
      <c r="L6" s="48" t="s">
        <v>12</v>
      </c>
      <c r="M6" s="36" t="s">
        <v>13</v>
      </c>
      <c r="N6" s="37" t="s">
        <v>14</v>
      </c>
      <c r="O6" s="259"/>
    </row>
    <row r="7" spans="1:15" ht="48.75" customHeight="1" x14ac:dyDescent="0.25">
      <c r="A7" s="38">
        <v>1</v>
      </c>
      <c r="B7" s="39" t="s">
        <v>34</v>
      </c>
      <c r="C7" s="39" t="s">
        <v>21</v>
      </c>
      <c r="D7" s="40" t="s">
        <v>42</v>
      </c>
      <c r="E7" s="34" t="s">
        <v>35</v>
      </c>
      <c r="F7" s="40"/>
      <c r="G7" s="49" t="s">
        <v>33</v>
      </c>
      <c r="H7" s="55">
        <v>150</v>
      </c>
      <c r="I7" s="54">
        <v>128</v>
      </c>
      <c r="J7" s="51">
        <v>123.23</v>
      </c>
      <c r="K7" s="54">
        <v>121</v>
      </c>
      <c r="L7" s="36"/>
      <c r="M7" s="39"/>
      <c r="N7" s="39"/>
      <c r="O7" s="260" t="s">
        <v>53</v>
      </c>
    </row>
    <row r="8" spans="1:15" ht="32.25" customHeight="1" x14ac:dyDescent="0.25">
      <c r="A8" s="38"/>
      <c r="B8" s="38"/>
      <c r="C8" s="38"/>
      <c r="D8" s="42" t="s">
        <v>15</v>
      </c>
      <c r="E8" s="43"/>
      <c r="F8" s="38"/>
      <c r="G8" s="35"/>
      <c r="H8" s="252" t="s">
        <v>57</v>
      </c>
      <c r="I8" s="254"/>
      <c r="J8" s="252" t="s">
        <v>48</v>
      </c>
      <c r="K8" s="254"/>
      <c r="L8" s="36"/>
      <c r="M8" s="44"/>
      <c r="N8" s="45"/>
      <c r="O8" s="261"/>
    </row>
    <row r="9" spans="1:15" ht="32.25" customHeight="1" x14ac:dyDescent="0.15">
      <c r="A9" s="38"/>
      <c r="B9" s="38"/>
      <c r="C9" s="38"/>
      <c r="D9" s="42" t="s">
        <v>16</v>
      </c>
      <c r="E9" s="43"/>
      <c r="F9" s="46"/>
      <c r="G9" s="35"/>
      <c r="H9" s="252" t="s">
        <v>20</v>
      </c>
      <c r="I9" s="254"/>
      <c r="J9" s="252" t="s">
        <v>41</v>
      </c>
      <c r="K9" s="254"/>
      <c r="L9" s="36"/>
      <c r="M9" s="44"/>
      <c r="N9" s="45"/>
      <c r="O9" s="262"/>
    </row>
    <row r="10" spans="1:15" ht="36.75" customHeight="1" x14ac:dyDescent="0.25">
      <c r="A10" s="249" t="s">
        <v>78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</row>
    <row r="11" spans="1:15" ht="22.5" customHeight="1" x14ac:dyDescent="0.25">
      <c r="A11" s="251" t="s">
        <v>17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</row>
    <row r="12" spans="1:15" x14ac:dyDescent="0.25">
      <c r="A12" s="251"/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</row>
    <row r="15" spans="1:15" ht="22.2" x14ac:dyDescent="0.3">
      <c r="A15" s="200" t="s">
        <v>22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</row>
    <row r="16" spans="1:15" ht="15.6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201"/>
      <c r="M16" s="201"/>
      <c r="N16" s="201"/>
      <c r="O16" s="201"/>
    </row>
    <row r="17" spans="1:15" ht="15.6" x14ac:dyDescent="0.25">
      <c r="A17" s="263" t="s">
        <v>36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3" t="s">
        <v>0</v>
      </c>
      <c r="M17" s="24"/>
      <c r="N17" s="24" t="s">
        <v>1</v>
      </c>
      <c r="O17" s="24" t="s">
        <v>2</v>
      </c>
    </row>
    <row r="18" spans="1:15" ht="15.6" x14ac:dyDescent="0.25">
      <c r="A18" s="8"/>
      <c r="B18" s="47"/>
      <c r="C18" s="47"/>
      <c r="D18" s="8"/>
      <c r="E18" s="6"/>
      <c r="F18" s="9"/>
      <c r="G18" s="10"/>
      <c r="H18" s="10"/>
      <c r="I18" s="10"/>
      <c r="J18" s="10"/>
      <c r="K18" s="10"/>
      <c r="L18" s="10"/>
      <c r="M18" s="10"/>
      <c r="N18" s="10"/>
      <c r="O18" s="28"/>
    </row>
    <row r="19" spans="1:15" ht="24" customHeight="1" x14ac:dyDescent="0.25">
      <c r="A19" s="258" t="s">
        <v>3</v>
      </c>
      <c r="B19" s="264" t="s">
        <v>4</v>
      </c>
      <c r="C19" s="264" t="s">
        <v>5</v>
      </c>
      <c r="D19" s="266" t="s">
        <v>6</v>
      </c>
      <c r="E19" s="264" t="s">
        <v>7</v>
      </c>
      <c r="F19" s="258" t="s">
        <v>8</v>
      </c>
      <c r="G19" s="264" t="s">
        <v>19</v>
      </c>
      <c r="H19" s="268" t="s">
        <v>39</v>
      </c>
      <c r="I19" s="268"/>
      <c r="J19" s="252" t="s">
        <v>49</v>
      </c>
      <c r="K19" s="254"/>
      <c r="L19" s="255" t="s">
        <v>18</v>
      </c>
      <c r="M19" s="256"/>
      <c r="N19" s="257"/>
      <c r="O19" s="258" t="s">
        <v>10</v>
      </c>
    </row>
    <row r="20" spans="1:15" ht="27" customHeight="1" x14ac:dyDescent="0.25">
      <c r="A20" s="259"/>
      <c r="B20" s="265"/>
      <c r="C20" s="265"/>
      <c r="D20" s="267"/>
      <c r="E20" s="265"/>
      <c r="F20" s="259"/>
      <c r="G20" s="265"/>
      <c r="H20" s="35" t="s">
        <v>46</v>
      </c>
      <c r="I20" s="35" t="s">
        <v>54</v>
      </c>
      <c r="J20" s="35" t="s">
        <v>50</v>
      </c>
      <c r="K20" s="35" t="s">
        <v>51</v>
      </c>
      <c r="L20" s="48" t="s">
        <v>12</v>
      </c>
      <c r="M20" s="36" t="s">
        <v>13</v>
      </c>
      <c r="N20" s="37" t="s">
        <v>14</v>
      </c>
      <c r="O20" s="259"/>
    </row>
    <row r="21" spans="1:15" ht="91.5" customHeight="1" x14ac:dyDescent="0.25">
      <c r="A21" s="38">
        <v>1</v>
      </c>
      <c r="B21" s="39" t="s">
        <v>34</v>
      </c>
      <c r="C21" s="39" t="s">
        <v>21</v>
      </c>
      <c r="D21" s="40" t="s">
        <v>43</v>
      </c>
      <c r="E21" s="34" t="s">
        <v>44</v>
      </c>
      <c r="G21" s="49" t="s">
        <v>77</v>
      </c>
      <c r="H21" s="58">
        <v>52.88</v>
      </c>
      <c r="I21" s="58">
        <v>51</v>
      </c>
      <c r="J21" s="35" t="s">
        <v>52</v>
      </c>
      <c r="K21" s="56">
        <v>46.91</v>
      </c>
      <c r="L21" s="57"/>
      <c r="M21" s="39"/>
      <c r="N21" s="39"/>
      <c r="O21" s="260" t="s">
        <v>59</v>
      </c>
    </row>
    <row r="22" spans="1:15" ht="31.5" customHeight="1" x14ac:dyDescent="0.25">
      <c r="A22" s="38"/>
      <c r="B22" s="38"/>
      <c r="C22" s="38"/>
      <c r="D22" s="42" t="s">
        <v>15</v>
      </c>
      <c r="E22" s="43"/>
      <c r="F22" s="38"/>
      <c r="G22" s="35"/>
      <c r="H22" s="252" t="s">
        <v>58</v>
      </c>
      <c r="I22" s="253"/>
      <c r="J22" s="253"/>
      <c r="K22" s="254"/>
      <c r="L22" s="53"/>
      <c r="M22" s="44"/>
      <c r="N22" s="45"/>
      <c r="O22" s="261"/>
    </row>
    <row r="23" spans="1:15" ht="40.5" customHeight="1" x14ac:dyDescent="0.15">
      <c r="A23" s="38"/>
      <c r="B23" s="38"/>
      <c r="C23" s="38"/>
      <c r="D23" s="42" t="s">
        <v>16</v>
      </c>
      <c r="E23" s="43"/>
      <c r="F23" s="46"/>
      <c r="G23" s="35"/>
      <c r="H23" s="252" t="s">
        <v>45</v>
      </c>
      <c r="I23" s="253"/>
      <c r="J23" s="253"/>
      <c r="K23" s="254"/>
      <c r="L23" s="36"/>
      <c r="M23" s="44"/>
      <c r="N23" s="45"/>
      <c r="O23" s="262"/>
    </row>
    <row r="24" spans="1:15" ht="33" customHeight="1" x14ac:dyDescent="0.25">
      <c r="A24" s="249" t="s">
        <v>76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</row>
    <row r="25" spans="1:15" ht="18" customHeight="1" x14ac:dyDescent="0.25">
      <c r="A25" s="251" t="s">
        <v>17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</row>
    <row r="26" spans="1:15" ht="27" customHeight="1" x14ac:dyDescent="0.25">
      <c r="A26" s="251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</row>
  </sheetData>
  <mergeCells count="40">
    <mergeCell ref="A1:O1"/>
    <mergeCell ref="L2:O2"/>
    <mergeCell ref="A3:K3"/>
    <mergeCell ref="A5:A6"/>
    <mergeCell ref="B5:B6"/>
    <mergeCell ref="C5:C6"/>
    <mergeCell ref="D5:D6"/>
    <mergeCell ref="E5:E6"/>
    <mergeCell ref="F5:F6"/>
    <mergeCell ref="G5:G6"/>
    <mergeCell ref="L16:O16"/>
    <mergeCell ref="H5:I5"/>
    <mergeCell ref="J5:K5"/>
    <mergeCell ref="L5:N5"/>
    <mergeCell ref="O5:O6"/>
    <mergeCell ref="H8:I8"/>
    <mergeCell ref="J8:K8"/>
    <mergeCell ref="H9:I9"/>
    <mergeCell ref="J9:K9"/>
    <mergeCell ref="A10:O10"/>
    <mergeCell ref="A11:O12"/>
    <mergeCell ref="A15:O15"/>
    <mergeCell ref="O7:O9"/>
    <mergeCell ref="A17:K17"/>
    <mergeCell ref="A19:A20"/>
    <mergeCell ref="B19:B20"/>
    <mergeCell ref="C19:C20"/>
    <mergeCell ref="D19:D20"/>
    <mergeCell ref="E19:E20"/>
    <mergeCell ref="F19:F20"/>
    <mergeCell ref="G19:G20"/>
    <mergeCell ref="H19:I19"/>
    <mergeCell ref="J19:K19"/>
    <mergeCell ref="A24:O24"/>
    <mergeCell ref="A25:O26"/>
    <mergeCell ref="H23:K23"/>
    <mergeCell ref="H22:K22"/>
    <mergeCell ref="L19:N19"/>
    <mergeCell ref="O19:O20"/>
    <mergeCell ref="O21:O23"/>
  </mergeCells>
  <phoneticPr fontId="16" type="noConversion"/>
  <printOptions horizontalCentered="1"/>
  <pageMargins left="0" right="0" top="0.15748031496062992" bottom="0.15748031496062992" header="0.31496062992125984" footer="0.31496062992125984"/>
  <pageSetup paperSize="9" scale="83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Pict="0">
                <anchor moveWithCells="1" sizeWithCells="1">
                  <from>
                    <xdr:col>11</xdr:col>
                    <xdr:colOff>99060</xdr:colOff>
                    <xdr:row>2</xdr:row>
                    <xdr:rowOff>22860</xdr:rowOff>
                  </from>
                  <to>
                    <xdr:col>12</xdr:col>
                    <xdr:colOff>76200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Pict="0">
                <anchor moveWithCells="1" sizeWithCells="1">
                  <from>
                    <xdr:col>12</xdr:col>
                    <xdr:colOff>464820</xdr:colOff>
                    <xdr:row>2</xdr:row>
                    <xdr:rowOff>7620</xdr:rowOff>
                  </from>
                  <to>
                    <xdr:col>13</xdr:col>
                    <xdr:colOff>365760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Pict="0">
                <anchor moveWithCells="1" sizeWithCells="1">
                  <from>
                    <xdr:col>11</xdr:col>
                    <xdr:colOff>99060</xdr:colOff>
                    <xdr:row>16</xdr:row>
                    <xdr:rowOff>22860</xdr:rowOff>
                  </from>
                  <to>
                    <xdr:col>12</xdr:col>
                    <xdr:colOff>76200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Pict="0">
                <anchor moveWithCells="1" sizeWithCells="1">
                  <from>
                    <xdr:col>12</xdr:col>
                    <xdr:colOff>464820</xdr:colOff>
                    <xdr:row>16</xdr:row>
                    <xdr:rowOff>7620</xdr:rowOff>
                  </from>
                  <to>
                    <xdr:col>13</xdr:col>
                    <xdr:colOff>365760</xdr:colOff>
                    <xdr:row>17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zoomScale="115" zoomScaleNormal="115" workbookViewId="0">
      <selection activeCell="P10" sqref="P10"/>
    </sheetView>
  </sheetViews>
  <sheetFormatPr defaultRowHeight="14.4" x14ac:dyDescent="0.25"/>
  <cols>
    <col min="1" max="1" width="5.6640625" customWidth="1"/>
    <col min="2" max="2" width="7.88671875" customWidth="1"/>
    <col min="3" max="3" width="9.88671875" customWidth="1"/>
    <col min="4" max="4" width="20" customWidth="1"/>
    <col min="5" max="5" width="11.6640625" customWidth="1"/>
    <col min="8" max="8" width="11.44140625" customWidth="1"/>
    <col min="9" max="9" width="10.21875" customWidth="1"/>
    <col min="10" max="10" width="10.33203125" customWidth="1"/>
    <col min="14" max="14" width="10.21875" customWidth="1"/>
  </cols>
  <sheetData>
    <row r="1" spans="1:14" ht="22.2" x14ac:dyDescent="0.3">
      <c r="A1" s="200" t="s">
        <v>22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4" ht="15.6" x14ac:dyDescent="0.25">
      <c r="A2" s="5"/>
      <c r="B2" s="5"/>
      <c r="C2" s="5"/>
      <c r="D2" s="5"/>
      <c r="E2" s="6"/>
      <c r="F2" s="5"/>
      <c r="G2" s="5"/>
      <c r="H2" s="5"/>
      <c r="I2" s="5"/>
      <c r="J2" s="5"/>
      <c r="K2" s="201"/>
      <c r="L2" s="201"/>
      <c r="M2" s="201"/>
      <c r="N2" s="201"/>
    </row>
    <row r="3" spans="1:14" ht="14.25" customHeight="1" x14ac:dyDescent="0.25">
      <c r="A3" s="202" t="s">
        <v>88</v>
      </c>
      <c r="B3" s="202"/>
      <c r="C3" s="202"/>
      <c r="D3" s="202"/>
      <c r="E3" s="202"/>
      <c r="F3" s="202"/>
      <c r="G3" s="202"/>
      <c r="H3" s="202"/>
      <c r="I3" s="202"/>
      <c r="J3" s="60"/>
      <c r="K3" s="23" t="s">
        <v>0</v>
      </c>
      <c r="L3" s="24"/>
      <c r="M3" s="24" t="s">
        <v>1</v>
      </c>
      <c r="N3" s="24" t="s">
        <v>2</v>
      </c>
    </row>
    <row r="4" spans="1:14" ht="15.6" x14ac:dyDescent="0.25">
      <c r="A4" s="8"/>
      <c r="B4" s="60"/>
      <c r="C4" s="60"/>
      <c r="D4" s="8"/>
      <c r="E4" s="6"/>
      <c r="F4" s="9"/>
      <c r="G4" s="10"/>
      <c r="H4" s="10"/>
      <c r="I4" s="10"/>
      <c r="J4" s="10"/>
      <c r="K4" s="10"/>
      <c r="L4" s="10"/>
      <c r="M4" s="10"/>
      <c r="N4" s="28"/>
    </row>
    <row r="5" spans="1:14" ht="25.5" customHeight="1" x14ac:dyDescent="0.25">
      <c r="A5" s="258" t="s">
        <v>3</v>
      </c>
      <c r="B5" s="264" t="s">
        <v>4</v>
      </c>
      <c r="C5" s="264" t="s">
        <v>5</v>
      </c>
      <c r="D5" s="266" t="s">
        <v>6</v>
      </c>
      <c r="E5" s="264" t="s">
        <v>7</v>
      </c>
      <c r="F5" s="258" t="s">
        <v>8</v>
      </c>
      <c r="G5" s="264" t="s">
        <v>19</v>
      </c>
      <c r="H5" s="264" t="s">
        <v>60</v>
      </c>
      <c r="I5" s="264" t="s">
        <v>61</v>
      </c>
      <c r="J5" s="264" t="s">
        <v>62</v>
      </c>
      <c r="K5" s="255" t="s">
        <v>75</v>
      </c>
      <c r="L5" s="256"/>
      <c r="M5" s="257"/>
      <c r="N5" s="258" t="s">
        <v>10</v>
      </c>
    </row>
    <row r="6" spans="1:14" ht="21" customHeight="1" x14ac:dyDescent="0.25">
      <c r="A6" s="259"/>
      <c r="B6" s="265"/>
      <c r="C6" s="265"/>
      <c r="D6" s="267"/>
      <c r="E6" s="265"/>
      <c r="F6" s="259"/>
      <c r="G6" s="265"/>
      <c r="H6" s="265"/>
      <c r="I6" s="265"/>
      <c r="J6" s="265"/>
      <c r="K6" s="62" t="s">
        <v>12</v>
      </c>
      <c r="L6" s="36" t="s">
        <v>13</v>
      </c>
      <c r="M6" s="37" t="s">
        <v>14</v>
      </c>
      <c r="N6" s="259"/>
    </row>
    <row r="7" spans="1:14" ht="51" customHeight="1" x14ac:dyDescent="0.25">
      <c r="A7" s="38">
        <v>1</v>
      </c>
      <c r="B7" s="39" t="s">
        <v>64</v>
      </c>
      <c r="C7" s="39" t="s">
        <v>65</v>
      </c>
      <c r="D7" s="40" t="s">
        <v>67</v>
      </c>
      <c r="E7" s="34" t="s">
        <v>68</v>
      </c>
      <c r="F7" s="40"/>
      <c r="G7" s="63" t="s">
        <v>63</v>
      </c>
      <c r="H7" s="55">
        <v>3.6</v>
      </c>
      <c r="I7" s="69">
        <v>4.7</v>
      </c>
      <c r="J7" s="69">
        <v>3.2</v>
      </c>
      <c r="K7" s="36"/>
      <c r="L7" s="39"/>
      <c r="M7" s="39"/>
      <c r="N7" s="52"/>
    </row>
    <row r="8" spans="1:14" ht="51" customHeight="1" x14ac:dyDescent="0.25">
      <c r="A8" s="271">
        <v>2</v>
      </c>
      <c r="B8" s="271" t="s">
        <v>64</v>
      </c>
      <c r="C8" s="39" t="s">
        <v>65</v>
      </c>
      <c r="D8" s="40" t="s">
        <v>70</v>
      </c>
      <c r="E8" s="34" t="s">
        <v>69</v>
      </c>
      <c r="F8" s="274"/>
      <c r="G8" s="63" t="s">
        <v>63</v>
      </c>
      <c r="H8" s="55">
        <v>2.2999999999999998</v>
      </c>
      <c r="I8" s="69">
        <v>3</v>
      </c>
      <c r="J8" s="65">
        <v>2.2999999999999998</v>
      </c>
      <c r="K8" s="36"/>
      <c r="L8" s="39"/>
      <c r="M8" s="39"/>
      <c r="N8" s="52"/>
    </row>
    <row r="9" spans="1:14" ht="51" customHeight="1" x14ac:dyDescent="0.25">
      <c r="A9" s="272"/>
      <c r="B9" s="272"/>
      <c r="C9" s="39" t="s">
        <v>65</v>
      </c>
      <c r="D9" s="40" t="s">
        <v>71</v>
      </c>
      <c r="E9" s="34" t="s">
        <v>73</v>
      </c>
      <c r="F9" s="275"/>
      <c r="G9" s="63" t="s">
        <v>63</v>
      </c>
      <c r="H9" s="55">
        <v>0.38</v>
      </c>
      <c r="I9" s="69">
        <v>0.2</v>
      </c>
      <c r="J9" s="65">
        <v>0.3</v>
      </c>
      <c r="K9" s="36"/>
      <c r="L9" s="39"/>
      <c r="M9" s="39"/>
      <c r="N9" s="52"/>
    </row>
    <row r="10" spans="1:14" ht="42.75" customHeight="1" x14ac:dyDescent="0.25">
      <c r="A10" s="273"/>
      <c r="B10" s="273"/>
      <c r="C10" s="39" t="s">
        <v>66</v>
      </c>
      <c r="D10" s="40" t="s">
        <v>72</v>
      </c>
      <c r="E10" s="34" t="s">
        <v>74</v>
      </c>
      <c r="F10" s="276"/>
      <c r="G10" s="63" t="s">
        <v>63</v>
      </c>
      <c r="H10" s="58">
        <v>0.2</v>
      </c>
      <c r="I10" s="69">
        <v>0.15</v>
      </c>
      <c r="J10" s="65">
        <v>0.3</v>
      </c>
      <c r="K10" s="36"/>
      <c r="L10" s="39"/>
      <c r="M10" s="39"/>
      <c r="N10" s="52"/>
    </row>
    <row r="11" spans="1:14" ht="42.75" customHeight="1" x14ac:dyDescent="0.25">
      <c r="A11" s="67"/>
      <c r="B11" s="67"/>
      <c r="C11" s="39"/>
      <c r="D11" s="70" t="s">
        <v>79</v>
      </c>
      <c r="E11" s="34"/>
      <c r="F11" s="68"/>
      <c r="G11" s="66"/>
      <c r="H11" s="58">
        <f>SUM(H7:H10)</f>
        <v>6.48</v>
      </c>
      <c r="I11" s="58">
        <f>SUM(I7:I10)</f>
        <v>8.0500000000000007</v>
      </c>
      <c r="J11" s="71">
        <v>6.1</v>
      </c>
      <c r="K11" s="36"/>
      <c r="L11" s="39"/>
      <c r="M11" s="39"/>
      <c r="N11" s="52"/>
    </row>
    <row r="12" spans="1:14" ht="45" customHeight="1" x14ac:dyDescent="0.25">
      <c r="A12" s="38"/>
      <c r="B12" s="38"/>
      <c r="C12" s="38"/>
      <c r="D12" s="42" t="s">
        <v>15</v>
      </c>
      <c r="E12" s="43"/>
      <c r="F12" s="38"/>
      <c r="G12" s="64"/>
      <c r="H12" s="72" t="s">
        <v>82</v>
      </c>
      <c r="I12" s="72" t="s">
        <v>83</v>
      </c>
      <c r="J12" s="72" t="s">
        <v>82</v>
      </c>
      <c r="K12" s="36"/>
      <c r="L12" s="44"/>
      <c r="M12" s="45"/>
      <c r="N12" s="41"/>
    </row>
    <row r="13" spans="1:14" ht="40.5" customHeight="1" x14ac:dyDescent="0.15">
      <c r="A13" s="38"/>
      <c r="B13" s="38"/>
      <c r="C13" s="38"/>
      <c r="D13" s="42" t="s">
        <v>16</v>
      </c>
      <c r="E13" s="43"/>
      <c r="F13" s="46"/>
      <c r="G13" s="64"/>
      <c r="H13" s="64" t="s">
        <v>85</v>
      </c>
      <c r="I13" s="64" t="s">
        <v>86</v>
      </c>
      <c r="J13" s="61" t="s">
        <v>81</v>
      </c>
      <c r="K13" s="36"/>
      <c r="L13" s="44"/>
      <c r="M13" s="45"/>
      <c r="N13" s="41"/>
    </row>
    <row r="14" spans="1:14" ht="40.5" customHeight="1" x14ac:dyDescent="0.25">
      <c r="A14" s="249" t="s">
        <v>84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</row>
    <row r="15" spans="1:14" ht="33.75" customHeight="1" x14ac:dyDescent="0.25">
      <c r="A15" s="251" t="s">
        <v>87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4" ht="33.75" customHeight="1" x14ac:dyDescent="0.25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</row>
  </sheetData>
  <mergeCells count="20">
    <mergeCell ref="K5:M5"/>
    <mergeCell ref="N5:N6"/>
    <mergeCell ref="A1:N1"/>
    <mergeCell ref="K2:N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14:N14"/>
    <mergeCell ref="A15:N16"/>
    <mergeCell ref="A8:A10"/>
    <mergeCell ref="B8:B10"/>
    <mergeCell ref="F8:F10"/>
  </mergeCells>
  <phoneticPr fontId="14" type="noConversion"/>
  <printOptions horizontalCentered="1"/>
  <pageMargins left="0.11811023622047245" right="0.11811023622047245" top="0.19685039370078741" bottom="0.15748031496062992" header="0.31496062992125984" footer="0.31496062992125984"/>
  <pageSetup paperSize="9" orientation="landscape" horizontalDpi="100" verticalDpi="1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 sizeWithCells="1">
                  <from>
                    <xdr:col>10</xdr:col>
                    <xdr:colOff>99060</xdr:colOff>
                    <xdr:row>2</xdr:row>
                    <xdr:rowOff>22860</xdr:rowOff>
                  </from>
                  <to>
                    <xdr:col>11</xdr:col>
                    <xdr:colOff>76200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 sizeWithCells="1">
                  <from>
                    <xdr:col>11</xdr:col>
                    <xdr:colOff>464820</xdr:colOff>
                    <xdr:row>2</xdr:row>
                    <xdr:rowOff>7620</xdr:rowOff>
                  </from>
                  <to>
                    <xdr:col>12</xdr:col>
                    <xdr:colOff>365760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15" sqref="D15"/>
    </sheetView>
  </sheetViews>
  <sheetFormatPr defaultRowHeight="14.4" x14ac:dyDescent="0.25"/>
  <cols>
    <col min="1" max="1" width="3.88671875" customWidth="1"/>
    <col min="4" max="4" width="12.33203125" customWidth="1"/>
    <col min="5" max="5" width="6.6640625" customWidth="1"/>
    <col min="6" max="6" width="4.21875" customWidth="1"/>
    <col min="7" max="7" width="4" customWidth="1"/>
  </cols>
  <sheetData>
    <row r="1" spans="1:9" x14ac:dyDescent="0.25">
      <c r="A1" s="285" t="s">
        <v>3</v>
      </c>
      <c r="B1" s="284" t="s">
        <v>4</v>
      </c>
      <c r="C1" s="286" t="s">
        <v>118</v>
      </c>
      <c r="D1" s="284" t="s">
        <v>114</v>
      </c>
      <c r="E1" s="280" t="s">
        <v>107</v>
      </c>
      <c r="F1" s="282" t="s">
        <v>116</v>
      </c>
      <c r="G1" s="284" t="s">
        <v>115</v>
      </c>
      <c r="H1" s="282" t="s">
        <v>119</v>
      </c>
      <c r="I1" s="284" t="s">
        <v>120</v>
      </c>
    </row>
    <row r="2" spans="1:9" x14ac:dyDescent="0.25">
      <c r="A2" s="285"/>
      <c r="B2" s="284"/>
      <c r="C2" s="287"/>
      <c r="D2" s="284"/>
      <c r="E2" s="281"/>
      <c r="F2" s="283"/>
      <c r="G2" s="284"/>
      <c r="H2" s="283"/>
      <c r="I2" s="284"/>
    </row>
    <row r="3" spans="1:9" ht="28.8" x14ac:dyDescent="0.25">
      <c r="A3" s="73">
        <v>1</v>
      </c>
      <c r="B3" s="74" t="s">
        <v>95</v>
      </c>
      <c r="C3" s="78" t="s">
        <v>98</v>
      </c>
      <c r="D3" s="77" t="s">
        <v>96</v>
      </c>
      <c r="E3" s="76" t="s">
        <v>108</v>
      </c>
      <c r="F3" s="76" t="s">
        <v>117</v>
      </c>
      <c r="G3" s="74">
        <v>1</v>
      </c>
      <c r="H3" s="75">
        <v>90000</v>
      </c>
      <c r="I3" s="75"/>
    </row>
    <row r="4" spans="1:9" ht="28.8" x14ac:dyDescent="0.25">
      <c r="A4" s="73">
        <v>2</v>
      </c>
      <c r="B4" s="74" t="s">
        <v>95</v>
      </c>
      <c r="C4" s="78" t="s">
        <v>99</v>
      </c>
      <c r="D4" s="77" t="s">
        <v>97</v>
      </c>
      <c r="E4" s="76" t="s">
        <v>109</v>
      </c>
      <c r="F4" s="76" t="s">
        <v>117</v>
      </c>
      <c r="G4" s="74">
        <v>1</v>
      </c>
      <c r="H4" s="75">
        <v>60000</v>
      </c>
      <c r="I4" s="75"/>
    </row>
    <row r="5" spans="1:9" ht="27" customHeight="1" x14ac:dyDescent="0.25">
      <c r="A5" s="277" t="s">
        <v>121</v>
      </c>
      <c r="B5" s="278"/>
      <c r="C5" s="278"/>
      <c r="D5" s="278"/>
      <c r="E5" s="279"/>
      <c r="F5" s="76" t="s">
        <v>117</v>
      </c>
      <c r="G5" s="74">
        <v>2</v>
      </c>
      <c r="H5" s="74">
        <v>150000</v>
      </c>
      <c r="I5" s="74" t="s">
        <v>122</v>
      </c>
    </row>
    <row r="6" spans="1:9" ht="27" customHeight="1" x14ac:dyDescent="0.25">
      <c r="A6" s="277" t="s">
        <v>123</v>
      </c>
      <c r="B6" s="278"/>
      <c r="C6" s="278"/>
      <c r="D6" s="278"/>
      <c r="E6" s="278"/>
      <c r="F6" s="278"/>
      <c r="G6" s="278"/>
      <c r="H6" s="278"/>
      <c r="I6" s="279"/>
    </row>
  </sheetData>
  <mergeCells count="11">
    <mergeCell ref="A5:E5"/>
    <mergeCell ref="A6:I6"/>
    <mergeCell ref="E1:E2"/>
    <mergeCell ref="F1:F2"/>
    <mergeCell ref="G1:G2"/>
    <mergeCell ref="H1:H2"/>
    <mergeCell ref="I1:I2"/>
    <mergeCell ref="A1:A2"/>
    <mergeCell ref="B1:B2"/>
    <mergeCell ref="C1:C2"/>
    <mergeCell ref="D1:D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zoomScale="85" zoomScaleNormal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E3" sqref="AE3:AE5"/>
    </sheetView>
  </sheetViews>
  <sheetFormatPr defaultRowHeight="14.4" x14ac:dyDescent="0.25"/>
  <cols>
    <col min="1" max="1" width="11.6640625" bestFit="1" customWidth="1"/>
    <col min="4" max="4" width="3.77734375" customWidth="1"/>
    <col min="5" max="5" width="4.88671875" customWidth="1"/>
    <col min="6" max="6" width="6.44140625" customWidth="1"/>
    <col min="10" max="10" width="8.21875" customWidth="1"/>
    <col min="12" max="12" width="6.77734375" customWidth="1"/>
    <col min="13" max="13" width="6.6640625" customWidth="1"/>
    <col min="15" max="15" width="8" customWidth="1"/>
    <col min="18" max="18" width="10.44140625" bestFit="1" customWidth="1"/>
    <col min="19" max="19" width="8.77734375" customWidth="1"/>
    <col min="20" max="20" width="7.44140625" bestFit="1" customWidth="1"/>
    <col min="21" max="21" width="6.44140625" customWidth="1"/>
    <col min="23" max="23" width="7.109375" customWidth="1"/>
    <col min="24" max="24" width="6" customWidth="1"/>
    <col min="25" max="25" width="5.44140625" customWidth="1"/>
    <col min="26" max="26" width="5.109375" customWidth="1"/>
    <col min="27" max="27" width="7.88671875" customWidth="1"/>
    <col min="28" max="28" width="7.33203125" customWidth="1"/>
    <col min="29" max="29" width="6.6640625" customWidth="1"/>
    <col min="30" max="30" width="5.88671875" customWidth="1"/>
  </cols>
  <sheetData>
    <row r="1" spans="1:31" s="152" customFormat="1" ht="48.75" customHeight="1" x14ac:dyDescent="0.25">
      <c r="A1" s="290" t="s">
        <v>6</v>
      </c>
      <c r="B1" s="290" t="s">
        <v>174</v>
      </c>
      <c r="C1" s="291" t="s">
        <v>175</v>
      </c>
      <c r="D1" s="293" t="s">
        <v>176</v>
      </c>
      <c r="E1" s="294" t="s">
        <v>177</v>
      </c>
      <c r="F1" s="288" t="s">
        <v>178</v>
      </c>
      <c r="G1" s="296" t="s">
        <v>179</v>
      </c>
      <c r="H1" s="298" t="s">
        <v>180</v>
      </c>
      <c r="I1" s="294" t="s">
        <v>181</v>
      </c>
      <c r="J1" s="299" t="s">
        <v>182</v>
      </c>
      <c r="K1" s="300" t="s">
        <v>183</v>
      </c>
      <c r="L1" s="300" t="s">
        <v>202</v>
      </c>
      <c r="M1" s="300" t="s">
        <v>203</v>
      </c>
      <c r="N1" s="300" t="s">
        <v>204</v>
      </c>
      <c r="O1" s="300" t="s">
        <v>205</v>
      </c>
      <c r="P1" s="300" t="s">
        <v>184</v>
      </c>
      <c r="Q1" s="300" t="s">
        <v>185</v>
      </c>
      <c r="R1" s="295" t="s">
        <v>186</v>
      </c>
      <c r="S1" s="301" t="s">
        <v>187</v>
      </c>
      <c r="T1" s="290" t="s">
        <v>188</v>
      </c>
      <c r="U1" s="294" t="s">
        <v>189</v>
      </c>
      <c r="V1" s="294" t="s">
        <v>190</v>
      </c>
      <c r="W1" s="301" t="s">
        <v>191</v>
      </c>
      <c r="X1" s="298" t="s">
        <v>192</v>
      </c>
      <c r="Y1" s="298"/>
      <c r="Z1" s="290" t="s">
        <v>193</v>
      </c>
      <c r="AA1" s="298" t="s">
        <v>194</v>
      </c>
      <c r="AB1" s="298" t="s">
        <v>195</v>
      </c>
      <c r="AC1" s="294" t="s">
        <v>196</v>
      </c>
      <c r="AD1" s="298" t="s">
        <v>197</v>
      </c>
      <c r="AE1" s="290" t="s">
        <v>198</v>
      </c>
    </row>
    <row r="2" spans="1:31" s="152" customFormat="1" ht="12" x14ac:dyDescent="0.25">
      <c r="A2" s="290"/>
      <c r="B2" s="290"/>
      <c r="C2" s="292"/>
      <c r="D2" s="293"/>
      <c r="E2" s="294"/>
      <c r="F2" s="289"/>
      <c r="G2" s="297"/>
      <c r="H2" s="298"/>
      <c r="I2" s="294"/>
      <c r="J2" s="299"/>
      <c r="K2" s="300"/>
      <c r="L2" s="300"/>
      <c r="M2" s="300"/>
      <c r="N2" s="300"/>
      <c r="O2" s="300"/>
      <c r="P2" s="300"/>
      <c r="Q2" s="300"/>
      <c r="R2" s="295"/>
      <c r="S2" s="301"/>
      <c r="T2" s="290"/>
      <c r="U2" s="294"/>
      <c r="V2" s="294"/>
      <c r="W2" s="301"/>
      <c r="X2" s="184" t="s">
        <v>199</v>
      </c>
      <c r="Y2" s="184" t="s">
        <v>200</v>
      </c>
      <c r="Z2" s="290"/>
      <c r="AA2" s="298"/>
      <c r="AB2" s="298"/>
      <c r="AC2" s="294"/>
      <c r="AD2" s="298"/>
      <c r="AE2" s="290"/>
    </row>
    <row r="3" spans="1:31" s="162" customFormat="1" ht="48.75" customHeight="1" x14ac:dyDescent="0.25">
      <c r="A3" s="78" t="s">
        <v>161</v>
      </c>
      <c r="B3" s="77" t="s">
        <v>160</v>
      </c>
      <c r="C3" s="78"/>
      <c r="D3" s="163"/>
      <c r="E3" s="164">
        <v>1</v>
      </c>
      <c r="F3" s="165">
        <v>60</v>
      </c>
      <c r="G3" s="166">
        <f>3.858/1000</f>
        <v>3.8579999999999999E-3</v>
      </c>
      <c r="H3" s="154">
        <f t="shared" ref="H3:H5" si="0">G3*1.05</f>
        <v>4.0508999999999996E-3</v>
      </c>
      <c r="I3" s="167" t="s">
        <v>206</v>
      </c>
      <c r="J3" s="155">
        <v>20.8</v>
      </c>
      <c r="K3" s="156">
        <v>1</v>
      </c>
      <c r="L3" s="165">
        <v>30</v>
      </c>
      <c r="M3" s="164">
        <v>1</v>
      </c>
      <c r="N3" s="168" t="s">
        <v>210</v>
      </c>
      <c r="O3" s="167">
        <v>12.6</v>
      </c>
      <c r="P3" s="167">
        <v>4.6550000000000002</v>
      </c>
      <c r="Q3" s="185">
        <v>0.03</v>
      </c>
      <c r="R3" s="157">
        <f t="shared" ref="R3" si="1">Q3*H3</f>
        <v>1.2152699999999999E-4</v>
      </c>
      <c r="S3" s="158">
        <f t="shared" ref="S3" si="2">R3*12</f>
        <v>1.458324E-3</v>
      </c>
      <c r="T3" s="92" t="s">
        <v>155</v>
      </c>
      <c r="U3" s="153">
        <f t="shared" ref="U3:U5" si="3">12*3600/L3</f>
        <v>1440</v>
      </c>
      <c r="V3" s="165">
        <v>4</v>
      </c>
      <c r="W3" s="159">
        <f>H3*J3*1.05</f>
        <v>8.8471655999999996E-2</v>
      </c>
      <c r="X3" s="159">
        <f t="shared" ref="X3" si="4">(12+K3)*0.76*P3/(U3*V3)</f>
        <v>7.9846180555555573E-3</v>
      </c>
      <c r="Y3" s="159">
        <f t="shared" ref="Y3" si="5">0.45*12*0.76*O3/(U3*V3)</f>
        <v>8.9774999999999994E-3</v>
      </c>
      <c r="Z3" s="159">
        <v>1</v>
      </c>
      <c r="AA3" s="160">
        <f t="shared" ref="AA3" si="6">12*18*Z3/(U3*V3)</f>
        <v>3.7499999999999999E-2</v>
      </c>
      <c r="AB3" s="160">
        <f t="shared" ref="AB3" si="7">S3/(U3*V3)</f>
        <v>2.5318124999999998E-7</v>
      </c>
      <c r="AC3" s="161"/>
      <c r="AD3" s="159">
        <f>W3+X3+Y3+AA3+AB3+AC3</f>
        <v>0.14293402723680554</v>
      </c>
      <c r="AE3" s="187">
        <f t="shared" ref="AE3" si="8">AD3*1.2</f>
        <v>0.17152083268416665</v>
      </c>
    </row>
    <row r="4" spans="1:31" s="162" customFormat="1" ht="48.75" customHeight="1" x14ac:dyDescent="0.25">
      <c r="A4" s="78" t="s">
        <v>163</v>
      </c>
      <c r="B4" s="77" t="s">
        <v>201</v>
      </c>
      <c r="C4" s="78"/>
      <c r="D4" s="163"/>
      <c r="E4" s="164">
        <v>1</v>
      </c>
      <c r="F4" s="165">
        <v>60</v>
      </c>
      <c r="G4" s="166">
        <f>0.493/1000</f>
        <v>4.9299999999999995E-4</v>
      </c>
      <c r="H4" s="154">
        <f t="shared" si="0"/>
        <v>5.1764999999999992E-4</v>
      </c>
      <c r="I4" s="167" t="s">
        <v>207</v>
      </c>
      <c r="J4" s="155">
        <v>20.8</v>
      </c>
      <c r="K4" s="156">
        <v>1</v>
      </c>
      <c r="L4" s="165">
        <v>20</v>
      </c>
      <c r="M4" s="164">
        <v>1</v>
      </c>
      <c r="N4" s="168" t="s">
        <v>211</v>
      </c>
      <c r="O4" s="167">
        <v>12.6</v>
      </c>
      <c r="P4" s="167">
        <v>4.6550000000000002</v>
      </c>
      <c r="Q4" s="185">
        <v>0.03</v>
      </c>
      <c r="R4" s="157">
        <f t="shared" ref="R4:R5" si="9">Q4*H4</f>
        <v>1.5529499999999998E-5</v>
      </c>
      <c r="S4" s="158">
        <f t="shared" ref="S4:S5" si="10">R4*12</f>
        <v>1.8635399999999996E-4</v>
      </c>
      <c r="T4" s="92" t="s">
        <v>155</v>
      </c>
      <c r="U4" s="153">
        <f t="shared" si="3"/>
        <v>2160</v>
      </c>
      <c r="V4" s="165">
        <v>16</v>
      </c>
      <c r="W4" s="159">
        <f>H4*J4*1.05</f>
        <v>1.1305475999999998E-2</v>
      </c>
      <c r="X4" s="159">
        <f t="shared" ref="X4:X5" si="11">(12+K4)*0.76*P4/(U4*V4)</f>
        <v>1.330769675925926E-3</v>
      </c>
      <c r="Y4" s="159">
        <f t="shared" ref="Y4:Y5" si="12">0.45*12*0.76*O4/(U4*V4)</f>
        <v>1.49625E-3</v>
      </c>
      <c r="Z4" s="159">
        <v>1</v>
      </c>
      <c r="AA4" s="160">
        <f t="shared" ref="AA4:AA5" si="13">12*18*Z4/(U4*V4)</f>
        <v>6.2500000000000003E-3</v>
      </c>
      <c r="AB4" s="160">
        <f t="shared" ref="AB4:AB5" si="14">S4/(U4*V4)</f>
        <v>5.392187499999999E-9</v>
      </c>
      <c r="AC4" s="161"/>
      <c r="AD4" s="159">
        <f t="shared" ref="AD4:AD5" si="15">W4+X4+Y4+AA4+AB4+AC4</f>
        <v>2.0382501068113422E-2</v>
      </c>
      <c r="AE4" s="187">
        <f t="shared" ref="AE4:AE5" si="16">AD4*1.2</f>
        <v>2.4459001281736104E-2</v>
      </c>
    </row>
    <row r="5" spans="1:31" s="162" customFormat="1" ht="48.75" customHeight="1" x14ac:dyDescent="0.25">
      <c r="A5" s="78" t="s">
        <v>165</v>
      </c>
      <c r="B5" s="77" t="s">
        <v>164</v>
      </c>
      <c r="C5" s="78"/>
      <c r="D5" s="163"/>
      <c r="E5" s="164">
        <v>1</v>
      </c>
      <c r="F5" s="165">
        <v>60</v>
      </c>
      <c r="G5" s="166">
        <f>0.8/1000</f>
        <v>8.0000000000000004E-4</v>
      </c>
      <c r="H5" s="154">
        <f t="shared" si="0"/>
        <v>8.4000000000000003E-4</v>
      </c>
      <c r="I5" s="167" t="s">
        <v>206</v>
      </c>
      <c r="J5" s="155">
        <v>20.8</v>
      </c>
      <c r="K5" s="156">
        <v>1</v>
      </c>
      <c r="L5" s="165">
        <v>25</v>
      </c>
      <c r="M5" s="164">
        <v>1</v>
      </c>
      <c r="N5" s="168" t="s">
        <v>212</v>
      </c>
      <c r="O5" s="167">
        <v>12.6</v>
      </c>
      <c r="P5" s="167">
        <v>4.6550000000000002</v>
      </c>
      <c r="Q5" s="185">
        <v>0.03</v>
      </c>
      <c r="R5" s="157">
        <f t="shared" si="9"/>
        <v>2.5199999999999999E-5</v>
      </c>
      <c r="S5" s="158">
        <f t="shared" si="10"/>
        <v>3.0239999999999998E-4</v>
      </c>
      <c r="T5" s="92" t="s">
        <v>155</v>
      </c>
      <c r="U5" s="153">
        <f t="shared" si="3"/>
        <v>1728</v>
      </c>
      <c r="V5" s="165">
        <v>4</v>
      </c>
      <c r="W5" s="159">
        <f>H5*J5*1.05</f>
        <v>1.8345600000000004E-2</v>
      </c>
      <c r="X5" s="159">
        <f t="shared" si="11"/>
        <v>6.6538483796296302E-3</v>
      </c>
      <c r="Y5" s="159">
        <f t="shared" si="12"/>
        <v>7.4812500000000001E-3</v>
      </c>
      <c r="Z5" s="159">
        <v>1</v>
      </c>
      <c r="AA5" s="160">
        <f t="shared" si="13"/>
        <v>3.125E-2</v>
      </c>
      <c r="AB5" s="160">
        <f t="shared" si="14"/>
        <v>4.3749999999999998E-8</v>
      </c>
      <c r="AC5" s="161"/>
      <c r="AD5" s="159">
        <f t="shared" si="15"/>
        <v>6.3730742129629633E-2</v>
      </c>
      <c r="AE5" s="187">
        <f t="shared" si="16"/>
        <v>7.6476890555555552E-2</v>
      </c>
    </row>
    <row r="6" spans="1:31" x14ac:dyDescent="0.25">
      <c r="Q6" s="186" t="s">
        <v>257</v>
      </c>
      <c r="AE6" s="191">
        <f>SUM(AE3:AE5)</f>
        <v>0.2724567245214583</v>
      </c>
    </row>
    <row r="17" spans="20:20" x14ac:dyDescent="0.25">
      <c r="T17" s="188"/>
    </row>
  </sheetData>
  <mergeCells count="30">
    <mergeCell ref="AE1:AE2"/>
    <mergeCell ref="S1:S2"/>
    <mergeCell ref="T1:T2"/>
    <mergeCell ref="U1:U2"/>
    <mergeCell ref="V1:V2"/>
    <mergeCell ref="W1:W2"/>
    <mergeCell ref="X1:Y1"/>
    <mergeCell ref="Z1:Z2"/>
    <mergeCell ref="AA1:AA2"/>
    <mergeCell ref="AB1:AB2"/>
    <mergeCell ref="AC1:AC2"/>
    <mergeCell ref="AD1:AD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phoneticPr fontId="24" type="noConversion"/>
  <dataValidations count="1">
    <dataValidation type="list" allowBlank="1" showInputMessage="1" showErrorMessage="1" sqref="L3">
      <formula1>"30,35,40,45,50,55,60,65,70"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>
      <selection activeCell="E11" sqref="E11"/>
    </sheetView>
  </sheetViews>
  <sheetFormatPr defaultRowHeight="54.9" customHeight="1" x14ac:dyDescent="0.25"/>
  <cols>
    <col min="1" max="1" width="5.77734375" style="180" customWidth="1"/>
    <col min="2" max="2" width="12" style="182" bestFit="1" customWidth="1"/>
    <col min="3" max="3" width="10.21875" style="169" bestFit="1" customWidth="1"/>
    <col min="4" max="4" width="16.88671875" style="183" customWidth="1"/>
    <col min="5" max="5" width="10.77734375" style="183" bestFit="1" customWidth="1"/>
    <col min="6" max="6" width="15.109375" style="183" customWidth="1"/>
    <col min="7" max="7" width="11.21875" style="183" bestFit="1" customWidth="1"/>
    <col min="8" max="9" width="6.109375" style="183" bestFit="1" customWidth="1"/>
    <col min="10" max="10" width="11.33203125" style="183" customWidth="1"/>
    <col min="11" max="11" width="8.77734375" style="180" customWidth="1"/>
    <col min="12" max="12" width="9.44140625" style="180" bestFit="1" customWidth="1"/>
    <col min="13" max="13" width="8.33203125" style="180" bestFit="1" customWidth="1"/>
    <col min="14" max="14" width="8.33203125" style="169" bestFit="1" customWidth="1"/>
    <col min="15" max="15" width="9.33203125" style="181" bestFit="1" customWidth="1"/>
    <col min="16" max="16" width="10.77734375" style="181" bestFit="1" customWidth="1"/>
    <col min="17" max="17" width="7.6640625" style="181" bestFit="1" customWidth="1"/>
    <col min="18" max="18" width="5.77734375" style="181" bestFit="1" customWidth="1"/>
    <col min="19" max="19" width="9.77734375" style="181" bestFit="1" customWidth="1"/>
    <col min="20" max="20" width="7.77734375" style="181" bestFit="1" customWidth="1"/>
    <col min="21" max="21" width="4.21875" style="181" customWidth="1"/>
    <col min="22" max="22" width="3.6640625" style="181" customWidth="1"/>
    <col min="23" max="23" width="13.109375" style="181" bestFit="1" customWidth="1"/>
    <col min="24" max="24" width="18.21875" style="169" customWidth="1"/>
    <col min="25" max="256" width="9" style="169"/>
    <col min="257" max="257" width="5.77734375" style="169" customWidth="1"/>
    <col min="258" max="258" width="12" style="169" bestFit="1" customWidth="1"/>
    <col min="259" max="259" width="10.21875" style="169" bestFit="1" customWidth="1"/>
    <col min="260" max="260" width="24.109375" style="169" bestFit="1" customWidth="1"/>
    <col min="261" max="261" width="10.77734375" style="169" bestFit="1" customWidth="1"/>
    <col min="262" max="262" width="15.109375" style="169" customWidth="1"/>
    <col min="263" max="263" width="11.21875" style="169" bestFit="1" customWidth="1"/>
    <col min="264" max="265" width="6.109375" style="169" bestFit="1" customWidth="1"/>
    <col min="266" max="266" width="11.33203125" style="169" customWidth="1"/>
    <col min="267" max="267" width="8.77734375" style="169" customWidth="1"/>
    <col min="268" max="268" width="9.44140625" style="169" bestFit="1" customWidth="1"/>
    <col min="269" max="270" width="8.33203125" style="169" bestFit="1" customWidth="1"/>
    <col min="271" max="271" width="9.33203125" style="169" bestFit="1" customWidth="1"/>
    <col min="272" max="272" width="10.77734375" style="169" bestFit="1" customWidth="1"/>
    <col min="273" max="273" width="7.6640625" style="169" bestFit="1" customWidth="1"/>
    <col min="274" max="274" width="5.77734375" style="169" bestFit="1" customWidth="1"/>
    <col min="275" max="275" width="9.77734375" style="169" bestFit="1" customWidth="1"/>
    <col min="276" max="276" width="7.77734375" style="169" bestFit="1" customWidth="1"/>
    <col min="277" max="277" width="4.21875" style="169" customWidth="1"/>
    <col min="278" max="278" width="3.6640625" style="169" customWidth="1"/>
    <col min="279" max="279" width="13.109375" style="169" bestFit="1" customWidth="1"/>
    <col min="280" max="280" width="18.21875" style="169" customWidth="1"/>
    <col min="281" max="512" width="9" style="169"/>
    <col min="513" max="513" width="5.77734375" style="169" customWidth="1"/>
    <col min="514" max="514" width="12" style="169" bestFit="1" customWidth="1"/>
    <col min="515" max="515" width="10.21875" style="169" bestFit="1" customWidth="1"/>
    <col min="516" max="516" width="24.109375" style="169" bestFit="1" customWidth="1"/>
    <col min="517" max="517" width="10.77734375" style="169" bestFit="1" customWidth="1"/>
    <col min="518" max="518" width="15.109375" style="169" customWidth="1"/>
    <col min="519" max="519" width="11.21875" style="169" bestFit="1" customWidth="1"/>
    <col min="520" max="521" width="6.109375" style="169" bestFit="1" customWidth="1"/>
    <col min="522" max="522" width="11.33203125" style="169" customWidth="1"/>
    <col min="523" max="523" width="8.77734375" style="169" customWidth="1"/>
    <col min="524" max="524" width="9.44140625" style="169" bestFit="1" customWidth="1"/>
    <col min="525" max="526" width="8.33203125" style="169" bestFit="1" customWidth="1"/>
    <col min="527" max="527" width="9.33203125" style="169" bestFit="1" customWidth="1"/>
    <col min="528" max="528" width="10.77734375" style="169" bestFit="1" customWidth="1"/>
    <col min="529" max="529" width="7.6640625" style="169" bestFit="1" customWidth="1"/>
    <col min="530" max="530" width="5.77734375" style="169" bestFit="1" customWidth="1"/>
    <col min="531" max="531" width="9.77734375" style="169" bestFit="1" customWidth="1"/>
    <col min="532" max="532" width="7.77734375" style="169" bestFit="1" customWidth="1"/>
    <col min="533" max="533" width="4.21875" style="169" customWidth="1"/>
    <col min="534" max="534" width="3.6640625" style="169" customWidth="1"/>
    <col min="535" max="535" width="13.109375" style="169" bestFit="1" customWidth="1"/>
    <col min="536" max="536" width="18.21875" style="169" customWidth="1"/>
    <col min="537" max="768" width="9" style="169"/>
    <col min="769" max="769" width="5.77734375" style="169" customWidth="1"/>
    <col min="770" max="770" width="12" style="169" bestFit="1" customWidth="1"/>
    <col min="771" max="771" width="10.21875" style="169" bestFit="1" customWidth="1"/>
    <col min="772" max="772" width="24.109375" style="169" bestFit="1" customWidth="1"/>
    <col min="773" max="773" width="10.77734375" style="169" bestFit="1" customWidth="1"/>
    <col min="774" max="774" width="15.109375" style="169" customWidth="1"/>
    <col min="775" max="775" width="11.21875" style="169" bestFit="1" customWidth="1"/>
    <col min="776" max="777" width="6.109375" style="169" bestFit="1" customWidth="1"/>
    <col min="778" max="778" width="11.33203125" style="169" customWidth="1"/>
    <col min="779" max="779" width="8.77734375" style="169" customWidth="1"/>
    <col min="780" max="780" width="9.44140625" style="169" bestFit="1" customWidth="1"/>
    <col min="781" max="782" width="8.33203125" style="169" bestFit="1" customWidth="1"/>
    <col min="783" max="783" width="9.33203125" style="169" bestFit="1" customWidth="1"/>
    <col min="784" max="784" width="10.77734375" style="169" bestFit="1" customWidth="1"/>
    <col min="785" max="785" width="7.6640625" style="169" bestFit="1" customWidth="1"/>
    <col min="786" max="786" width="5.77734375" style="169" bestFit="1" customWidth="1"/>
    <col min="787" max="787" width="9.77734375" style="169" bestFit="1" customWidth="1"/>
    <col min="788" max="788" width="7.77734375" style="169" bestFit="1" customWidth="1"/>
    <col min="789" max="789" width="4.21875" style="169" customWidth="1"/>
    <col min="790" max="790" width="3.6640625" style="169" customWidth="1"/>
    <col min="791" max="791" width="13.109375" style="169" bestFit="1" customWidth="1"/>
    <col min="792" max="792" width="18.21875" style="169" customWidth="1"/>
    <col min="793" max="1024" width="9" style="169"/>
    <col min="1025" max="1025" width="5.77734375" style="169" customWidth="1"/>
    <col min="1026" max="1026" width="12" style="169" bestFit="1" customWidth="1"/>
    <col min="1027" max="1027" width="10.21875" style="169" bestFit="1" customWidth="1"/>
    <col min="1028" max="1028" width="24.109375" style="169" bestFit="1" customWidth="1"/>
    <col min="1029" max="1029" width="10.77734375" style="169" bestFit="1" customWidth="1"/>
    <col min="1030" max="1030" width="15.109375" style="169" customWidth="1"/>
    <col min="1031" max="1031" width="11.21875" style="169" bestFit="1" customWidth="1"/>
    <col min="1032" max="1033" width="6.109375" style="169" bestFit="1" customWidth="1"/>
    <col min="1034" max="1034" width="11.33203125" style="169" customWidth="1"/>
    <col min="1035" max="1035" width="8.77734375" style="169" customWidth="1"/>
    <col min="1036" max="1036" width="9.44140625" style="169" bestFit="1" customWidth="1"/>
    <col min="1037" max="1038" width="8.33203125" style="169" bestFit="1" customWidth="1"/>
    <col min="1039" max="1039" width="9.33203125" style="169" bestFit="1" customWidth="1"/>
    <col min="1040" max="1040" width="10.77734375" style="169" bestFit="1" customWidth="1"/>
    <col min="1041" max="1041" width="7.6640625" style="169" bestFit="1" customWidth="1"/>
    <col min="1042" max="1042" width="5.77734375" style="169" bestFit="1" customWidth="1"/>
    <col min="1043" max="1043" width="9.77734375" style="169" bestFit="1" customWidth="1"/>
    <col min="1044" max="1044" width="7.77734375" style="169" bestFit="1" customWidth="1"/>
    <col min="1045" max="1045" width="4.21875" style="169" customWidth="1"/>
    <col min="1046" max="1046" width="3.6640625" style="169" customWidth="1"/>
    <col min="1047" max="1047" width="13.109375" style="169" bestFit="1" customWidth="1"/>
    <col min="1048" max="1048" width="18.21875" style="169" customWidth="1"/>
    <col min="1049" max="1280" width="9" style="169"/>
    <col min="1281" max="1281" width="5.77734375" style="169" customWidth="1"/>
    <col min="1282" max="1282" width="12" style="169" bestFit="1" customWidth="1"/>
    <col min="1283" max="1283" width="10.21875" style="169" bestFit="1" customWidth="1"/>
    <col min="1284" max="1284" width="24.109375" style="169" bestFit="1" customWidth="1"/>
    <col min="1285" max="1285" width="10.77734375" style="169" bestFit="1" customWidth="1"/>
    <col min="1286" max="1286" width="15.109375" style="169" customWidth="1"/>
    <col min="1287" max="1287" width="11.21875" style="169" bestFit="1" customWidth="1"/>
    <col min="1288" max="1289" width="6.109375" style="169" bestFit="1" customWidth="1"/>
    <col min="1290" max="1290" width="11.33203125" style="169" customWidth="1"/>
    <col min="1291" max="1291" width="8.77734375" style="169" customWidth="1"/>
    <col min="1292" max="1292" width="9.44140625" style="169" bestFit="1" customWidth="1"/>
    <col min="1293" max="1294" width="8.33203125" style="169" bestFit="1" customWidth="1"/>
    <col min="1295" max="1295" width="9.33203125" style="169" bestFit="1" customWidth="1"/>
    <col min="1296" max="1296" width="10.77734375" style="169" bestFit="1" customWidth="1"/>
    <col min="1297" max="1297" width="7.6640625" style="169" bestFit="1" customWidth="1"/>
    <col min="1298" max="1298" width="5.77734375" style="169" bestFit="1" customWidth="1"/>
    <col min="1299" max="1299" width="9.77734375" style="169" bestFit="1" customWidth="1"/>
    <col min="1300" max="1300" width="7.77734375" style="169" bestFit="1" customWidth="1"/>
    <col min="1301" max="1301" width="4.21875" style="169" customWidth="1"/>
    <col min="1302" max="1302" width="3.6640625" style="169" customWidth="1"/>
    <col min="1303" max="1303" width="13.109375" style="169" bestFit="1" customWidth="1"/>
    <col min="1304" max="1304" width="18.21875" style="169" customWidth="1"/>
    <col min="1305" max="1536" width="9" style="169"/>
    <col min="1537" max="1537" width="5.77734375" style="169" customWidth="1"/>
    <col min="1538" max="1538" width="12" style="169" bestFit="1" customWidth="1"/>
    <col min="1539" max="1539" width="10.21875" style="169" bestFit="1" customWidth="1"/>
    <col min="1540" max="1540" width="24.109375" style="169" bestFit="1" customWidth="1"/>
    <col min="1541" max="1541" width="10.77734375" style="169" bestFit="1" customWidth="1"/>
    <col min="1542" max="1542" width="15.109375" style="169" customWidth="1"/>
    <col min="1543" max="1543" width="11.21875" style="169" bestFit="1" customWidth="1"/>
    <col min="1544" max="1545" width="6.109375" style="169" bestFit="1" customWidth="1"/>
    <col min="1546" max="1546" width="11.33203125" style="169" customWidth="1"/>
    <col min="1547" max="1547" width="8.77734375" style="169" customWidth="1"/>
    <col min="1548" max="1548" width="9.44140625" style="169" bestFit="1" customWidth="1"/>
    <col min="1549" max="1550" width="8.33203125" style="169" bestFit="1" customWidth="1"/>
    <col min="1551" max="1551" width="9.33203125" style="169" bestFit="1" customWidth="1"/>
    <col min="1552" max="1552" width="10.77734375" style="169" bestFit="1" customWidth="1"/>
    <col min="1553" max="1553" width="7.6640625" style="169" bestFit="1" customWidth="1"/>
    <col min="1554" max="1554" width="5.77734375" style="169" bestFit="1" customWidth="1"/>
    <col min="1555" max="1555" width="9.77734375" style="169" bestFit="1" customWidth="1"/>
    <col min="1556" max="1556" width="7.77734375" style="169" bestFit="1" customWidth="1"/>
    <col min="1557" max="1557" width="4.21875" style="169" customWidth="1"/>
    <col min="1558" max="1558" width="3.6640625" style="169" customWidth="1"/>
    <col min="1559" max="1559" width="13.109375" style="169" bestFit="1" customWidth="1"/>
    <col min="1560" max="1560" width="18.21875" style="169" customWidth="1"/>
    <col min="1561" max="1792" width="9" style="169"/>
    <col min="1793" max="1793" width="5.77734375" style="169" customWidth="1"/>
    <col min="1794" max="1794" width="12" style="169" bestFit="1" customWidth="1"/>
    <col min="1795" max="1795" width="10.21875" style="169" bestFit="1" customWidth="1"/>
    <col min="1796" max="1796" width="24.109375" style="169" bestFit="1" customWidth="1"/>
    <col min="1797" max="1797" width="10.77734375" style="169" bestFit="1" customWidth="1"/>
    <col min="1798" max="1798" width="15.109375" style="169" customWidth="1"/>
    <col min="1799" max="1799" width="11.21875" style="169" bestFit="1" customWidth="1"/>
    <col min="1800" max="1801" width="6.109375" style="169" bestFit="1" customWidth="1"/>
    <col min="1802" max="1802" width="11.33203125" style="169" customWidth="1"/>
    <col min="1803" max="1803" width="8.77734375" style="169" customWidth="1"/>
    <col min="1804" max="1804" width="9.44140625" style="169" bestFit="1" customWidth="1"/>
    <col min="1805" max="1806" width="8.33203125" style="169" bestFit="1" customWidth="1"/>
    <col min="1807" max="1807" width="9.33203125" style="169" bestFit="1" customWidth="1"/>
    <col min="1808" max="1808" width="10.77734375" style="169" bestFit="1" customWidth="1"/>
    <col min="1809" max="1809" width="7.6640625" style="169" bestFit="1" customWidth="1"/>
    <col min="1810" max="1810" width="5.77734375" style="169" bestFit="1" customWidth="1"/>
    <col min="1811" max="1811" width="9.77734375" style="169" bestFit="1" customWidth="1"/>
    <col min="1812" max="1812" width="7.77734375" style="169" bestFit="1" customWidth="1"/>
    <col min="1813" max="1813" width="4.21875" style="169" customWidth="1"/>
    <col min="1814" max="1814" width="3.6640625" style="169" customWidth="1"/>
    <col min="1815" max="1815" width="13.109375" style="169" bestFit="1" customWidth="1"/>
    <col min="1816" max="1816" width="18.21875" style="169" customWidth="1"/>
    <col min="1817" max="2048" width="9" style="169"/>
    <col min="2049" max="2049" width="5.77734375" style="169" customWidth="1"/>
    <col min="2050" max="2050" width="12" style="169" bestFit="1" customWidth="1"/>
    <col min="2051" max="2051" width="10.21875" style="169" bestFit="1" customWidth="1"/>
    <col min="2052" max="2052" width="24.109375" style="169" bestFit="1" customWidth="1"/>
    <col min="2053" max="2053" width="10.77734375" style="169" bestFit="1" customWidth="1"/>
    <col min="2054" max="2054" width="15.109375" style="169" customWidth="1"/>
    <col min="2055" max="2055" width="11.21875" style="169" bestFit="1" customWidth="1"/>
    <col min="2056" max="2057" width="6.109375" style="169" bestFit="1" customWidth="1"/>
    <col min="2058" max="2058" width="11.33203125" style="169" customWidth="1"/>
    <col min="2059" max="2059" width="8.77734375" style="169" customWidth="1"/>
    <col min="2060" max="2060" width="9.44140625" style="169" bestFit="1" customWidth="1"/>
    <col min="2061" max="2062" width="8.33203125" style="169" bestFit="1" customWidth="1"/>
    <col min="2063" max="2063" width="9.33203125" style="169" bestFit="1" customWidth="1"/>
    <col min="2064" max="2064" width="10.77734375" style="169" bestFit="1" customWidth="1"/>
    <col min="2065" max="2065" width="7.6640625" style="169" bestFit="1" customWidth="1"/>
    <col min="2066" max="2066" width="5.77734375" style="169" bestFit="1" customWidth="1"/>
    <col min="2067" max="2067" width="9.77734375" style="169" bestFit="1" customWidth="1"/>
    <col min="2068" max="2068" width="7.77734375" style="169" bestFit="1" customWidth="1"/>
    <col min="2069" max="2069" width="4.21875" style="169" customWidth="1"/>
    <col min="2070" max="2070" width="3.6640625" style="169" customWidth="1"/>
    <col min="2071" max="2071" width="13.109375" style="169" bestFit="1" customWidth="1"/>
    <col min="2072" max="2072" width="18.21875" style="169" customWidth="1"/>
    <col min="2073" max="2304" width="9" style="169"/>
    <col min="2305" max="2305" width="5.77734375" style="169" customWidth="1"/>
    <col min="2306" max="2306" width="12" style="169" bestFit="1" customWidth="1"/>
    <col min="2307" max="2307" width="10.21875" style="169" bestFit="1" customWidth="1"/>
    <col min="2308" max="2308" width="24.109375" style="169" bestFit="1" customWidth="1"/>
    <col min="2309" max="2309" width="10.77734375" style="169" bestFit="1" customWidth="1"/>
    <col min="2310" max="2310" width="15.109375" style="169" customWidth="1"/>
    <col min="2311" max="2311" width="11.21875" style="169" bestFit="1" customWidth="1"/>
    <col min="2312" max="2313" width="6.109375" style="169" bestFit="1" customWidth="1"/>
    <col min="2314" max="2314" width="11.33203125" style="169" customWidth="1"/>
    <col min="2315" max="2315" width="8.77734375" style="169" customWidth="1"/>
    <col min="2316" max="2316" width="9.44140625" style="169" bestFit="1" customWidth="1"/>
    <col min="2317" max="2318" width="8.33203125" style="169" bestFit="1" customWidth="1"/>
    <col min="2319" max="2319" width="9.33203125" style="169" bestFit="1" customWidth="1"/>
    <col min="2320" max="2320" width="10.77734375" style="169" bestFit="1" customWidth="1"/>
    <col min="2321" max="2321" width="7.6640625" style="169" bestFit="1" customWidth="1"/>
    <col min="2322" max="2322" width="5.77734375" style="169" bestFit="1" customWidth="1"/>
    <col min="2323" max="2323" width="9.77734375" style="169" bestFit="1" customWidth="1"/>
    <col min="2324" max="2324" width="7.77734375" style="169" bestFit="1" customWidth="1"/>
    <col min="2325" max="2325" width="4.21875" style="169" customWidth="1"/>
    <col min="2326" max="2326" width="3.6640625" style="169" customWidth="1"/>
    <col min="2327" max="2327" width="13.109375" style="169" bestFit="1" customWidth="1"/>
    <col min="2328" max="2328" width="18.21875" style="169" customWidth="1"/>
    <col min="2329" max="2560" width="9" style="169"/>
    <col min="2561" max="2561" width="5.77734375" style="169" customWidth="1"/>
    <col min="2562" max="2562" width="12" style="169" bestFit="1" customWidth="1"/>
    <col min="2563" max="2563" width="10.21875" style="169" bestFit="1" customWidth="1"/>
    <col min="2564" max="2564" width="24.109375" style="169" bestFit="1" customWidth="1"/>
    <col min="2565" max="2565" width="10.77734375" style="169" bestFit="1" customWidth="1"/>
    <col min="2566" max="2566" width="15.109375" style="169" customWidth="1"/>
    <col min="2567" max="2567" width="11.21875" style="169" bestFit="1" customWidth="1"/>
    <col min="2568" max="2569" width="6.109375" style="169" bestFit="1" customWidth="1"/>
    <col min="2570" max="2570" width="11.33203125" style="169" customWidth="1"/>
    <col min="2571" max="2571" width="8.77734375" style="169" customWidth="1"/>
    <col min="2572" max="2572" width="9.44140625" style="169" bestFit="1" customWidth="1"/>
    <col min="2573" max="2574" width="8.33203125" style="169" bestFit="1" customWidth="1"/>
    <col min="2575" max="2575" width="9.33203125" style="169" bestFit="1" customWidth="1"/>
    <col min="2576" max="2576" width="10.77734375" style="169" bestFit="1" customWidth="1"/>
    <col min="2577" max="2577" width="7.6640625" style="169" bestFit="1" customWidth="1"/>
    <col min="2578" max="2578" width="5.77734375" style="169" bestFit="1" customWidth="1"/>
    <col min="2579" max="2579" width="9.77734375" style="169" bestFit="1" customWidth="1"/>
    <col min="2580" max="2580" width="7.77734375" style="169" bestFit="1" customWidth="1"/>
    <col min="2581" max="2581" width="4.21875" style="169" customWidth="1"/>
    <col min="2582" max="2582" width="3.6640625" style="169" customWidth="1"/>
    <col min="2583" max="2583" width="13.109375" style="169" bestFit="1" customWidth="1"/>
    <col min="2584" max="2584" width="18.21875" style="169" customWidth="1"/>
    <col min="2585" max="2816" width="9" style="169"/>
    <col min="2817" max="2817" width="5.77734375" style="169" customWidth="1"/>
    <col min="2818" max="2818" width="12" style="169" bestFit="1" customWidth="1"/>
    <col min="2819" max="2819" width="10.21875" style="169" bestFit="1" customWidth="1"/>
    <col min="2820" max="2820" width="24.109375" style="169" bestFit="1" customWidth="1"/>
    <col min="2821" max="2821" width="10.77734375" style="169" bestFit="1" customWidth="1"/>
    <col min="2822" max="2822" width="15.109375" style="169" customWidth="1"/>
    <col min="2823" max="2823" width="11.21875" style="169" bestFit="1" customWidth="1"/>
    <col min="2824" max="2825" width="6.109375" style="169" bestFit="1" customWidth="1"/>
    <col min="2826" max="2826" width="11.33203125" style="169" customWidth="1"/>
    <col min="2827" max="2827" width="8.77734375" style="169" customWidth="1"/>
    <col min="2828" max="2828" width="9.44140625" style="169" bestFit="1" customWidth="1"/>
    <col min="2829" max="2830" width="8.33203125" style="169" bestFit="1" customWidth="1"/>
    <col min="2831" max="2831" width="9.33203125" style="169" bestFit="1" customWidth="1"/>
    <col min="2832" max="2832" width="10.77734375" style="169" bestFit="1" customWidth="1"/>
    <col min="2833" max="2833" width="7.6640625" style="169" bestFit="1" customWidth="1"/>
    <col min="2834" max="2834" width="5.77734375" style="169" bestFit="1" customWidth="1"/>
    <col min="2835" max="2835" width="9.77734375" style="169" bestFit="1" customWidth="1"/>
    <col min="2836" max="2836" width="7.77734375" style="169" bestFit="1" customWidth="1"/>
    <col min="2837" max="2837" width="4.21875" style="169" customWidth="1"/>
    <col min="2838" max="2838" width="3.6640625" style="169" customWidth="1"/>
    <col min="2839" max="2839" width="13.109375" style="169" bestFit="1" customWidth="1"/>
    <col min="2840" max="2840" width="18.21875" style="169" customWidth="1"/>
    <col min="2841" max="3072" width="9" style="169"/>
    <col min="3073" max="3073" width="5.77734375" style="169" customWidth="1"/>
    <col min="3074" max="3074" width="12" style="169" bestFit="1" customWidth="1"/>
    <col min="3075" max="3075" width="10.21875" style="169" bestFit="1" customWidth="1"/>
    <col min="3076" max="3076" width="24.109375" style="169" bestFit="1" customWidth="1"/>
    <col min="3077" max="3077" width="10.77734375" style="169" bestFit="1" customWidth="1"/>
    <col min="3078" max="3078" width="15.109375" style="169" customWidth="1"/>
    <col min="3079" max="3079" width="11.21875" style="169" bestFit="1" customWidth="1"/>
    <col min="3080" max="3081" width="6.109375" style="169" bestFit="1" customWidth="1"/>
    <col min="3082" max="3082" width="11.33203125" style="169" customWidth="1"/>
    <col min="3083" max="3083" width="8.77734375" style="169" customWidth="1"/>
    <col min="3084" max="3084" width="9.44140625" style="169" bestFit="1" customWidth="1"/>
    <col min="3085" max="3086" width="8.33203125" style="169" bestFit="1" customWidth="1"/>
    <col min="3087" max="3087" width="9.33203125" style="169" bestFit="1" customWidth="1"/>
    <col min="3088" max="3088" width="10.77734375" style="169" bestFit="1" customWidth="1"/>
    <col min="3089" max="3089" width="7.6640625" style="169" bestFit="1" customWidth="1"/>
    <col min="3090" max="3090" width="5.77734375" style="169" bestFit="1" customWidth="1"/>
    <col min="3091" max="3091" width="9.77734375" style="169" bestFit="1" customWidth="1"/>
    <col min="3092" max="3092" width="7.77734375" style="169" bestFit="1" customWidth="1"/>
    <col min="3093" max="3093" width="4.21875" style="169" customWidth="1"/>
    <col min="3094" max="3094" width="3.6640625" style="169" customWidth="1"/>
    <col min="3095" max="3095" width="13.109375" style="169" bestFit="1" customWidth="1"/>
    <col min="3096" max="3096" width="18.21875" style="169" customWidth="1"/>
    <col min="3097" max="3328" width="9" style="169"/>
    <col min="3329" max="3329" width="5.77734375" style="169" customWidth="1"/>
    <col min="3330" max="3330" width="12" style="169" bestFit="1" customWidth="1"/>
    <col min="3331" max="3331" width="10.21875" style="169" bestFit="1" customWidth="1"/>
    <col min="3332" max="3332" width="24.109375" style="169" bestFit="1" customWidth="1"/>
    <col min="3333" max="3333" width="10.77734375" style="169" bestFit="1" customWidth="1"/>
    <col min="3334" max="3334" width="15.109375" style="169" customWidth="1"/>
    <col min="3335" max="3335" width="11.21875" style="169" bestFit="1" customWidth="1"/>
    <col min="3336" max="3337" width="6.109375" style="169" bestFit="1" customWidth="1"/>
    <col min="3338" max="3338" width="11.33203125" style="169" customWidth="1"/>
    <col min="3339" max="3339" width="8.77734375" style="169" customWidth="1"/>
    <col min="3340" max="3340" width="9.44140625" style="169" bestFit="1" customWidth="1"/>
    <col min="3341" max="3342" width="8.33203125" style="169" bestFit="1" customWidth="1"/>
    <col min="3343" max="3343" width="9.33203125" style="169" bestFit="1" customWidth="1"/>
    <col min="3344" max="3344" width="10.77734375" style="169" bestFit="1" customWidth="1"/>
    <col min="3345" max="3345" width="7.6640625" style="169" bestFit="1" customWidth="1"/>
    <col min="3346" max="3346" width="5.77734375" style="169" bestFit="1" customWidth="1"/>
    <col min="3347" max="3347" width="9.77734375" style="169" bestFit="1" customWidth="1"/>
    <col min="3348" max="3348" width="7.77734375" style="169" bestFit="1" customWidth="1"/>
    <col min="3349" max="3349" width="4.21875" style="169" customWidth="1"/>
    <col min="3350" max="3350" width="3.6640625" style="169" customWidth="1"/>
    <col min="3351" max="3351" width="13.109375" style="169" bestFit="1" customWidth="1"/>
    <col min="3352" max="3352" width="18.21875" style="169" customWidth="1"/>
    <col min="3353" max="3584" width="9" style="169"/>
    <col min="3585" max="3585" width="5.77734375" style="169" customWidth="1"/>
    <col min="3586" max="3586" width="12" style="169" bestFit="1" customWidth="1"/>
    <col min="3587" max="3587" width="10.21875" style="169" bestFit="1" customWidth="1"/>
    <col min="3588" max="3588" width="24.109375" style="169" bestFit="1" customWidth="1"/>
    <col min="3589" max="3589" width="10.77734375" style="169" bestFit="1" customWidth="1"/>
    <col min="3590" max="3590" width="15.109375" style="169" customWidth="1"/>
    <col min="3591" max="3591" width="11.21875" style="169" bestFit="1" customWidth="1"/>
    <col min="3592" max="3593" width="6.109375" style="169" bestFit="1" customWidth="1"/>
    <col min="3594" max="3594" width="11.33203125" style="169" customWidth="1"/>
    <col min="3595" max="3595" width="8.77734375" style="169" customWidth="1"/>
    <col min="3596" max="3596" width="9.44140625" style="169" bestFit="1" customWidth="1"/>
    <col min="3597" max="3598" width="8.33203125" style="169" bestFit="1" customWidth="1"/>
    <col min="3599" max="3599" width="9.33203125" style="169" bestFit="1" customWidth="1"/>
    <col min="3600" max="3600" width="10.77734375" style="169" bestFit="1" customWidth="1"/>
    <col min="3601" max="3601" width="7.6640625" style="169" bestFit="1" customWidth="1"/>
    <col min="3602" max="3602" width="5.77734375" style="169" bestFit="1" customWidth="1"/>
    <col min="3603" max="3603" width="9.77734375" style="169" bestFit="1" customWidth="1"/>
    <col min="3604" max="3604" width="7.77734375" style="169" bestFit="1" customWidth="1"/>
    <col min="3605" max="3605" width="4.21875" style="169" customWidth="1"/>
    <col min="3606" max="3606" width="3.6640625" style="169" customWidth="1"/>
    <col min="3607" max="3607" width="13.109375" style="169" bestFit="1" customWidth="1"/>
    <col min="3608" max="3608" width="18.21875" style="169" customWidth="1"/>
    <col min="3609" max="3840" width="9" style="169"/>
    <col min="3841" max="3841" width="5.77734375" style="169" customWidth="1"/>
    <col min="3842" max="3842" width="12" style="169" bestFit="1" customWidth="1"/>
    <col min="3843" max="3843" width="10.21875" style="169" bestFit="1" customWidth="1"/>
    <col min="3844" max="3844" width="24.109375" style="169" bestFit="1" customWidth="1"/>
    <col min="3845" max="3845" width="10.77734375" style="169" bestFit="1" customWidth="1"/>
    <col min="3846" max="3846" width="15.109375" style="169" customWidth="1"/>
    <col min="3847" max="3847" width="11.21875" style="169" bestFit="1" customWidth="1"/>
    <col min="3848" max="3849" width="6.109375" style="169" bestFit="1" customWidth="1"/>
    <col min="3850" max="3850" width="11.33203125" style="169" customWidth="1"/>
    <col min="3851" max="3851" width="8.77734375" style="169" customWidth="1"/>
    <col min="3852" max="3852" width="9.44140625" style="169" bestFit="1" customWidth="1"/>
    <col min="3853" max="3854" width="8.33203125" style="169" bestFit="1" customWidth="1"/>
    <col min="3855" max="3855" width="9.33203125" style="169" bestFit="1" customWidth="1"/>
    <col min="3856" max="3856" width="10.77734375" style="169" bestFit="1" customWidth="1"/>
    <col min="3857" max="3857" width="7.6640625" style="169" bestFit="1" customWidth="1"/>
    <col min="3858" max="3858" width="5.77734375" style="169" bestFit="1" customWidth="1"/>
    <col min="3859" max="3859" width="9.77734375" style="169" bestFit="1" customWidth="1"/>
    <col min="3860" max="3860" width="7.77734375" style="169" bestFit="1" customWidth="1"/>
    <col min="3861" max="3861" width="4.21875" style="169" customWidth="1"/>
    <col min="3862" max="3862" width="3.6640625" style="169" customWidth="1"/>
    <col min="3863" max="3863" width="13.109375" style="169" bestFit="1" customWidth="1"/>
    <col min="3864" max="3864" width="18.21875" style="169" customWidth="1"/>
    <col min="3865" max="4096" width="9" style="169"/>
    <col min="4097" max="4097" width="5.77734375" style="169" customWidth="1"/>
    <col min="4098" max="4098" width="12" style="169" bestFit="1" customWidth="1"/>
    <col min="4099" max="4099" width="10.21875" style="169" bestFit="1" customWidth="1"/>
    <col min="4100" max="4100" width="24.109375" style="169" bestFit="1" customWidth="1"/>
    <col min="4101" max="4101" width="10.77734375" style="169" bestFit="1" customWidth="1"/>
    <col min="4102" max="4102" width="15.109375" style="169" customWidth="1"/>
    <col min="4103" max="4103" width="11.21875" style="169" bestFit="1" customWidth="1"/>
    <col min="4104" max="4105" width="6.109375" style="169" bestFit="1" customWidth="1"/>
    <col min="4106" max="4106" width="11.33203125" style="169" customWidth="1"/>
    <col min="4107" max="4107" width="8.77734375" style="169" customWidth="1"/>
    <col min="4108" max="4108" width="9.44140625" style="169" bestFit="1" customWidth="1"/>
    <col min="4109" max="4110" width="8.33203125" style="169" bestFit="1" customWidth="1"/>
    <col min="4111" max="4111" width="9.33203125" style="169" bestFit="1" customWidth="1"/>
    <col min="4112" max="4112" width="10.77734375" style="169" bestFit="1" customWidth="1"/>
    <col min="4113" max="4113" width="7.6640625" style="169" bestFit="1" customWidth="1"/>
    <col min="4114" max="4114" width="5.77734375" style="169" bestFit="1" customWidth="1"/>
    <col min="4115" max="4115" width="9.77734375" style="169" bestFit="1" customWidth="1"/>
    <col min="4116" max="4116" width="7.77734375" style="169" bestFit="1" customWidth="1"/>
    <col min="4117" max="4117" width="4.21875" style="169" customWidth="1"/>
    <col min="4118" max="4118" width="3.6640625" style="169" customWidth="1"/>
    <col min="4119" max="4119" width="13.109375" style="169" bestFit="1" customWidth="1"/>
    <col min="4120" max="4120" width="18.21875" style="169" customWidth="1"/>
    <col min="4121" max="4352" width="9" style="169"/>
    <col min="4353" max="4353" width="5.77734375" style="169" customWidth="1"/>
    <col min="4354" max="4354" width="12" style="169" bestFit="1" customWidth="1"/>
    <col min="4355" max="4355" width="10.21875" style="169" bestFit="1" customWidth="1"/>
    <col min="4356" max="4356" width="24.109375" style="169" bestFit="1" customWidth="1"/>
    <col min="4357" max="4357" width="10.77734375" style="169" bestFit="1" customWidth="1"/>
    <col min="4358" max="4358" width="15.109375" style="169" customWidth="1"/>
    <col min="4359" max="4359" width="11.21875" style="169" bestFit="1" customWidth="1"/>
    <col min="4360" max="4361" width="6.109375" style="169" bestFit="1" customWidth="1"/>
    <col min="4362" max="4362" width="11.33203125" style="169" customWidth="1"/>
    <col min="4363" max="4363" width="8.77734375" style="169" customWidth="1"/>
    <col min="4364" max="4364" width="9.44140625" style="169" bestFit="1" customWidth="1"/>
    <col min="4365" max="4366" width="8.33203125" style="169" bestFit="1" customWidth="1"/>
    <col min="4367" max="4367" width="9.33203125" style="169" bestFit="1" customWidth="1"/>
    <col min="4368" max="4368" width="10.77734375" style="169" bestFit="1" customWidth="1"/>
    <col min="4369" max="4369" width="7.6640625" style="169" bestFit="1" customWidth="1"/>
    <col min="4370" max="4370" width="5.77734375" style="169" bestFit="1" customWidth="1"/>
    <col min="4371" max="4371" width="9.77734375" style="169" bestFit="1" customWidth="1"/>
    <col min="4372" max="4372" width="7.77734375" style="169" bestFit="1" customWidth="1"/>
    <col min="4373" max="4373" width="4.21875" style="169" customWidth="1"/>
    <col min="4374" max="4374" width="3.6640625" style="169" customWidth="1"/>
    <col min="4375" max="4375" width="13.109375" style="169" bestFit="1" customWidth="1"/>
    <col min="4376" max="4376" width="18.21875" style="169" customWidth="1"/>
    <col min="4377" max="4608" width="9" style="169"/>
    <col min="4609" max="4609" width="5.77734375" style="169" customWidth="1"/>
    <col min="4610" max="4610" width="12" style="169" bestFit="1" customWidth="1"/>
    <col min="4611" max="4611" width="10.21875" style="169" bestFit="1" customWidth="1"/>
    <col min="4612" max="4612" width="24.109375" style="169" bestFit="1" customWidth="1"/>
    <col min="4613" max="4613" width="10.77734375" style="169" bestFit="1" customWidth="1"/>
    <col min="4614" max="4614" width="15.109375" style="169" customWidth="1"/>
    <col min="4615" max="4615" width="11.21875" style="169" bestFit="1" customWidth="1"/>
    <col min="4616" max="4617" width="6.109375" style="169" bestFit="1" customWidth="1"/>
    <col min="4618" max="4618" width="11.33203125" style="169" customWidth="1"/>
    <col min="4619" max="4619" width="8.77734375" style="169" customWidth="1"/>
    <col min="4620" max="4620" width="9.44140625" style="169" bestFit="1" customWidth="1"/>
    <col min="4621" max="4622" width="8.33203125" style="169" bestFit="1" customWidth="1"/>
    <col min="4623" max="4623" width="9.33203125" style="169" bestFit="1" customWidth="1"/>
    <col min="4624" max="4624" width="10.77734375" style="169" bestFit="1" customWidth="1"/>
    <col min="4625" max="4625" width="7.6640625" style="169" bestFit="1" customWidth="1"/>
    <col min="4626" max="4626" width="5.77734375" style="169" bestFit="1" customWidth="1"/>
    <col min="4627" max="4627" width="9.77734375" style="169" bestFit="1" customWidth="1"/>
    <col min="4628" max="4628" width="7.77734375" style="169" bestFit="1" customWidth="1"/>
    <col min="4629" max="4629" width="4.21875" style="169" customWidth="1"/>
    <col min="4630" max="4630" width="3.6640625" style="169" customWidth="1"/>
    <col min="4631" max="4631" width="13.109375" style="169" bestFit="1" customWidth="1"/>
    <col min="4632" max="4632" width="18.21875" style="169" customWidth="1"/>
    <col min="4633" max="4864" width="9" style="169"/>
    <col min="4865" max="4865" width="5.77734375" style="169" customWidth="1"/>
    <col min="4866" max="4866" width="12" style="169" bestFit="1" customWidth="1"/>
    <col min="4867" max="4867" width="10.21875" style="169" bestFit="1" customWidth="1"/>
    <col min="4868" max="4868" width="24.109375" style="169" bestFit="1" customWidth="1"/>
    <col min="4869" max="4869" width="10.77734375" style="169" bestFit="1" customWidth="1"/>
    <col min="4870" max="4870" width="15.109375" style="169" customWidth="1"/>
    <col min="4871" max="4871" width="11.21875" style="169" bestFit="1" customWidth="1"/>
    <col min="4872" max="4873" width="6.109375" style="169" bestFit="1" customWidth="1"/>
    <col min="4874" max="4874" width="11.33203125" style="169" customWidth="1"/>
    <col min="4875" max="4875" width="8.77734375" style="169" customWidth="1"/>
    <col min="4876" max="4876" width="9.44140625" style="169" bestFit="1" customWidth="1"/>
    <col min="4877" max="4878" width="8.33203125" style="169" bestFit="1" customWidth="1"/>
    <col min="4879" max="4879" width="9.33203125" style="169" bestFit="1" customWidth="1"/>
    <col min="4880" max="4880" width="10.77734375" style="169" bestFit="1" customWidth="1"/>
    <col min="4881" max="4881" width="7.6640625" style="169" bestFit="1" customWidth="1"/>
    <col min="4882" max="4882" width="5.77734375" style="169" bestFit="1" customWidth="1"/>
    <col min="4883" max="4883" width="9.77734375" style="169" bestFit="1" customWidth="1"/>
    <col min="4884" max="4884" width="7.77734375" style="169" bestFit="1" customWidth="1"/>
    <col min="4885" max="4885" width="4.21875" style="169" customWidth="1"/>
    <col min="4886" max="4886" width="3.6640625" style="169" customWidth="1"/>
    <col min="4887" max="4887" width="13.109375" style="169" bestFit="1" customWidth="1"/>
    <col min="4888" max="4888" width="18.21875" style="169" customWidth="1"/>
    <col min="4889" max="5120" width="9" style="169"/>
    <col min="5121" max="5121" width="5.77734375" style="169" customWidth="1"/>
    <col min="5122" max="5122" width="12" style="169" bestFit="1" customWidth="1"/>
    <col min="5123" max="5123" width="10.21875" style="169" bestFit="1" customWidth="1"/>
    <col min="5124" max="5124" width="24.109375" style="169" bestFit="1" customWidth="1"/>
    <col min="5125" max="5125" width="10.77734375" style="169" bestFit="1" customWidth="1"/>
    <col min="5126" max="5126" width="15.109375" style="169" customWidth="1"/>
    <col min="5127" max="5127" width="11.21875" style="169" bestFit="1" customWidth="1"/>
    <col min="5128" max="5129" width="6.109375" style="169" bestFit="1" customWidth="1"/>
    <col min="5130" max="5130" width="11.33203125" style="169" customWidth="1"/>
    <col min="5131" max="5131" width="8.77734375" style="169" customWidth="1"/>
    <col min="5132" max="5132" width="9.44140625" style="169" bestFit="1" customWidth="1"/>
    <col min="5133" max="5134" width="8.33203125" style="169" bestFit="1" customWidth="1"/>
    <col min="5135" max="5135" width="9.33203125" style="169" bestFit="1" customWidth="1"/>
    <col min="5136" max="5136" width="10.77734375" style="169" bestFit="1" customWidth="1"/>
    <col min="5137" max="5137" width="7.6640625" style="169" bestFit="1" customWidth="1"/>
    <col min="5138" max="5138" width="5.77734375" style="169" bestFit="1" customWidth="1"/>
    <col min="5139" max="5139" width="9.77734375" style="169" bestFit="1" customWidth="1"/>
    <col min="5140" max="5140" width="7.77734375" style="169" bestFit="1" customWidth="1"/>
    <col min="5141" max="5141" width="4.21875" style="169" customWidth="1"/>
    <col min="5142" max="5142" width="3.6640625" style="169" customWidth="1"/>
    <col min="5143" max="5143" width="13.109375" style="169" bestFit="1" customWidth="1"/>
    <col min="5144" max="5144" width="18.21875" style="169" customWidth="1"/>
    <col min="5145" max="5376" width="9" style="169"/>
    <col min="5377" max="5377" width="5.77734375" style="169" customWidth="1"/>
    <col min="5378" max="5378" width="12" style="169" bestFit="1" customWidth="1"/>
    <col min="5379" max="5379" width="10.21875" style="169" bestFit="1" customWidth="1"/>
    <col min="5380" max="5380" width="24.109375" style="169" bestFit="1" customWidth="1"/>
    <col min="5381" max="5381" width="10.77734375" style="169" bestFit="1" customWidth="1"/>
    <col min="5382" max="5382" width="15.109375" style="169" customWidth="1"/>
    <col min="5383" max="5383" width="11.21875" style="169" bestFit="1" customWidth="1"/>
    <col min="5384" max="5385" width="6.109375" style="169" bestFit="1" customWidth="1"/>
    <col min="5386" max="5386" width="11.33203125" style="169" customWidth="1"/>
    <col min="5387" max="5387" width="8.77734375" style="169" customWidth="1"/>
    <col min="5388" max="5388" width="9.44140625" style="169" bestFit="1" customWidth="1"/>
    <col min="5389" max="5390" width="8.33203125" style="169" bestFit="1" customWidth="1"/>
    <col min="5391" max="5391" width="9.33203125" style="169" bestFit="1" customWidth="1"/>
    <col min="5392" max="5392" width="10.77734375" style="169" bestFit="1" customWidth="1"/>
    <col min="5393" max="5393" width="7.6640625" style="169" bestFit="1" customWidth="1"/>
    <col min="5394" max="5394" width="5.77734375" style="169" bestFit="1" customWidth="1"/>
    <col min="5395" max="5395" width="9.77734375" style="169" bestFit="1" customWidth="1"/>
    <col min="5396" max="5396" width="7.77734375" style="169" bestFit="1" customWidth="1"/>
    <col min="5397" max="5397" width="4.21875" style="169" customWidth="1"/>
    <col min="5398" max="5398" width="3.6640625" style="169" customWidth="1"/>
    <col min="5399" max="5399" width="13.109375" style="169" bestFit="1" customWidth="1"/>
    <col min="5400" max="5400" width="18.21875" style="169" customWidth="1"/>
    <col min="5401" max="5632" width="9" style="169"/>
    <col min="5633" max="5633" width="5.77734375" style="169" customWidth="1"/>
    <col min="5634" max="5634" width="12" style="169" bestFit="1" customWidth="1"/>
    <col min="5635" max="5635" width="10.21875" style="169" bestFit="1" customWidth="1"/>
    <col min="5636" max="5636" width="24.109375" style="169" bestFit="1" customWidth="1"/>
    <col min="5637" max="5637" width="10.77734375" style="169" bestFit="1" customWidth="1"/>
    <col min="5638" max="5638" width="15.109375" style="169" customWidth="1"/>
    <col min="5639" max="5639" width="11.21875" style="169" bestFit="1" customWidth="1"/>
    <col min="5640" max="5641" width="6.109375" style="169" bestFit="1" customWidth="1"/>
    <col min="5642" max="5642" width="11.33203125" style="169" customWidth="1"/>
    <col min="5643" max="5643" width="8.77734375" style="169" customWidth="1"/>
    <col min="5644" max="5644" width="9.44140625" style="169" bestFit="1" customWidth="1"/>
    <col min="5645" max="5646" width="8.33203125" style="169" bestFit="1" customWidth="1"/>
    <col min="5647" max="5647" width="9.33203125" style="169" bestFit="1" customWidth="1"/>
    <col min="5648" max="5648" width="10.77734375" style="169" bestFit="1" customWidth="1"/>
    <col min="5649" max="5649" width="7.6640625" style="169" bestFit="1" customWidth="1"/>
    <col min="5650" max="5650" width="5.77734375" style="169" bestFit="1" customWidth="1"/>
    <col min="5651" max="5651" width="9.77734375" style="169" bestFit="1" customWidth="1"/>
    <col min="5652" max="5652" width="7.77734375" style="169" bestFit="1" customWidth="1"/>
    <col min="5653" max="5653" width="4.21875" style="169" customWidth="1"/>
    <col min="5654" max="5654" width="3.6640625" style="169" customWidth="1"/>
    <col min="5655" max="5655" width="13.109375" style="169" bestFit="1" customWidth="1"/>
    <col min="5656" max="5656" width="18.21875" style="169" customWidth="1"/>
    <col min="5657" max="5888" width="9" style="169"/>
    <col min="5889" max="5889" width="5.77734375" style="169" customWidth="1"/>
    <col min="5890" max="5890" width="12" style="169" bestFit="1" customWidth="1"/>
    <col min="5891" max="5891" width="10.21875" style="169" bestFit="1" customWidth="1"/>
    <col min="5892" max="5892" width="24.109375" style="169" bestFit="1" customWidth="1"/>
    <col min="5893" max="5893" width="10.77734375" style="169" bestFit="1" customWidth="1"/>
    <col min="5894" max="5894" width="15.109375" style="169" customWidth="1"/>
    <col min="5895" max="5895" width="11.21875" style="169" bestFit="1" customWidth="1"/>
    <col min="5896" max="5897" width="6.109375" style="169" bestFit="1" customWidth="1"/>
    <col min="5898" max="5898" width="11.33203125" style="169" customWidth="1"/>
    <col min="5899" max="5899" width="8.77734375" style="169" customWidth="1"/>
    <col min="5900" max="5900" width="9.44140625" style="169" bestFit="1" customWidth="1"/>
    <col min="5901" max="5902" width="8.33203125" style="169" bestFit="1" customWidth="1"/>
    <col min="5903" max="5903" width="9.33203125" style="169" bestFit="1" customWidth="1"/>
    <col min="5904" max="5904" width="10.77734375" style="169" bestFit="1" customWidth="1"/>
    <col min="5905" max="5905" width="7.6640625" style="169" bestFit="1" customWidth="1"/>
    <col min="5906" max="5906" width="5.77734375" style="169" bestFit="1" customWidth="1"/>
    <col min="5907" max="5907" width="9.77734375" style="169" bestFit="1" customWidth="1"/>
    <col min="5908" max="5908" width="7.77734375" style="169" bestFit="1" customWidth="1"/>
    <col min="5909" max="5909" width="4.21875" style="169" customWidth="1"/>
    <col min="5910" max="5910" width="3.6640625" style="169" customWidth="1"/>
    <col min="5911" max="5911" width="13.109375" style="169" bestFit="1" customWidth="1"/>
    <col min="5912" max="5912" width="18.21875" style="169" customWidth="1"/>
    <col min="5913" max="6144" width="9" style="169"/>
    <col min="6145" max="6145" width="5.77734375" style="169" customWidth="1"/>
    <col min="6146" max="6146" width="12" style="169" bestFit="1" customWidth="1"/>
    <col min="6147" max="6147" width="10.21875" style="169" bestFit="1" customWidth="1"/>
    <col min="6148" max="6148" width="24.109375" style="169" bestFit="1" customWidth="1"/>
    <col min="6149" max="6149" width="10.77734375" style="169" bestFit="1" customWidth="1"/>
    <col min="6150" max="6150" width="15.109375" style="169" customWidth="1"/>
    <col min="6151" max="6151" width="11.21875" style="169" bestFit="1" customWidth="1"/>
    <col min="6152" max="6153" width="6.109375" style="169" bestFit="1" customWidth="1"/>
    <col min="6154" max="6154" width="11.33203125" style="169" customWidth="1"/>
    <col min="6155" max="6155" width="8.77734375" style="169" customWidth="1"/>
    <col min="6156" max="6156" width="9.44140625" style="169" bestFit="1" customWidth="1"/>
    <col min="6157" max="6158" width="8.33203125" style="169" bestFit="1" customWidth="1"/>
    <col min="6159" max="6159" width="9.33203125" style="169" bestFit="1" customWidth="1"/>
    <col min="6160" max="6160" width="10.77734375" style="169" bestFit="1" customWidth="1"/>
    <col min="6161" max="6161" width="7.6640625" style="169" bestFit="1" customWidth="1"/>
    <col min="6162" max="6162" width="5.77734375" style="169" bestFit="1" customWidth="1"/>
    <col min="6163" max="6163" width="9.77734375" style="169" bestFit="1" customWidth="1"/>
    <col min="6164" max="6164" width="7.77734375" style="169" bestFit="1" customWidth="1"/>
    <col min="6165" max="6165" width="4.21875" style="169" customWidth="1"/>
    <col min="6166" max="6166" width="3.6640625" style="169" customWidth="1"/>
    <col min="6167" max="6167" width="13.109375" style="169" bestFit="1" customWidth="1"/>
    <col min="6168" max="6168" width="18.21875" style="169" customWidth="1"/>
    <col min="6169" max="6400" width="9" style="169"/>
    <col min="6401" max="6401" width="5.77734375" style="169" customWidth="1"/>
    <col min="6402" max="6402" width="12" style="169" bestFit="1" customWidth="1"/>
    <col min="6403" max="6403" width="10.21875" style="169" bestFit="1" customWidth="1"/>
    <col min="6404" max="6404" width="24.109375" style="169" bestFit="1" customWidth="1"/>
    <col min="6405" max="6405" width="10.77734375" style="169" bestFit="1" customWidth="1"/>
    <col min="6406" max="6406" width="15.109375" style="169" customWidth="1"/>
    <col min="6407" max="6407" width="11.21875" style="169" bestFit="1" customWidth="1"/>
    <col min="6408" max="6409" width="6.109375" style="169" bestFit="1" customWidth="1"/>
    <col min="6410" max="6410" width="11.33203125" style="169" customWidth="1"/>
    <col min="6411" max="6411" width="8.77734375" style="169" customWidth="1"/>
    <col min="6412" max="6412" width="9.44140625" style="169" bestFit="1" customWidth="1"/>
    <col min="6413" max="6414" width="8.33203125" style="169" bestFit="1" customWidth="1"/>
    <col min="6415" max="6415" width="9.33203125" style="169" bestFit="1" customWidth="1"/>
    <col min="6416" max="6416" width="10.77734375" style="169" bestFit="1" customWidth="1"/>
    <col min="6417" max="6417" width="7.6640625" style="169" bestFit="1" customWidth="1"/>
    <col min="6418" max="6418" width="5.77734375" style="169" bestFit="1" customWidth="1"/>
    <col min="6419" max="6419" width="9.77734375" style="169" bestFit="1" customWidth="1"/>
    <col min="6420" max="6420" width="7.77734375" style="169" bestFit="1" customWidth="1"/>
    <col min="6421" max="6421" width="4.21875" style="169" customWidth="1"/>
    <col min="6422" max="6422" width="3.6640625" style="169" customWidth="1"/>
    <col min="6423" max="6423" width="13.109375" style="169" bestFit="1" customWidth="1"/>
    <col min="6424" max="6424" width="18.21875" style="169" customWidth="1"/>
    <col min="6425" max="6656" width="9" style="169"/>
    <col min="6657" max="6657" width="5.77734375" style="169" customWidth="1"/>
    <col min="6658" max="6658" width="12" style="169" bestFit="1" customWidth="1"/>
    <col min="6659" max="6659" width="10.21875" style="169" bestFit="1" customWidth="1"/>
    <col min="6660" max="6660" width="24.109375" style="169" bestFit="1" customWidth="1"/>
    <col min="6661" max="6661" width="10.77734375" style="169" bestFit="1" customWidth="1"/>
    <col min="6662" max="6662" width="15.109375" style="169" customWidth="1"/>
    <col min="6663" max="6663" width="11.21875" style="169" bestFit="1" customWidth="1"/>
    <col min="6664" max="6665" width="6.109375" style="169" bestFit="1" customWidth="1"/>
    <col min="6666" max="6666" width="11.33203125" style="169" customWidth="1"/>
    <col min="6667" max="6667" width="8.77734375" style="169" customWidth="1"/>
    <col min="6668" max="6668" width="9.44140625" style="169" bestFit="1" customWidth="1"/>
    <col min="6669" max="6670" width="8.33203125" style="169" bestFit="1" customWidth="1"/>
    <col min="6671" max="6671" width="9.33203125" style="169" bestFit="1" customWidth="1"/>
    <col min="6672" max="6672" width="10.77734375" style="169" bestFit="1" customWidth="1"/>
    <col min="6673" max="6673" width="7.6640625" style="169" bestFit="1" customWidth="1"/>
    <col min="6674" max="6674" width="5.77734375" style="169" bestFit="1" customWidth="1"/>
    <col min="6675" max="6675" width="9.77734375" style="169" bestFit="1" customWidth="1"/>
    <col min="6676" max="6676" width="7.77734375" style="169" bestFit="1" customWidth="1"/>
    <col min="6677" max="6677" width="4.21875" style="169" customWidth="1"/>
    <col min="6678" max="6678" width="3.6640625" style="169" customWidth="1"/>
    <col min="6679" max="6679" width="13.109375" style="169" bestFit="1" customWidth="1"/>
    <col min="6680" max="6680" width="18.21875" style="169" customWidth="1"/>
    <col min="6681" max="6912" width="9" style="169"/>
    <col min="6913" max="6913" width="5.77734375" style="169" customWidth="1"/>
    <col min="6914" max="6914" width="12" style="169" bestFit="1" customWidth="1"/>
    <col min="6915" max="6915" width="10.21875" style="169" bestFit="1" customWidth="1"/>
    <col min="6916" max="6916" width="24.109375" style="169" bestFit="1" customWidth="1"/>
    <col min="6917" max="6917" width="10.77734375" style="169" bestFit="1" customWidth="1"/>
    <col min="6918" max="6918" width="15.109375" style="169" customWidth="1"/>
    <col min="6919" max="6919" width="11.21875" style="169" bestFit="1" customWidth="1"/>
    <col min="6920" max="6921" width="6.109375" style="169" bestFit="1" customWidth="1"/>
    <col min="6922" max="6922" width="11.33203125" style="169" customWidth="1"/>
    <col min="6923" max="6923" width="8.77734375" style="169" customWidth="1"/>
    <col min="6924" max="6924" width="9.44140625" style="169" bestFit="1" customWidth="1"/>
    <col min="6925" max="6926" width="8.33203125" style="169" bestFit="1" customWidth="1"/>
    <col min="6927" max="6927" width="9.33203125" style="169" bestFit="1" customWidth="1"/>
    <col min="6928" max="6928" width="10.77734375" style="169" bestFit="1" customWidth="1"/>
    <col min="6929" max="6929" width="7.6640625" style="169" bestFit="1" customWidth="1"/>
    <col min="6930" max="6930" width="5.77734375" style="169" bestFit="1" customWidth="1"/>
    <col min="6931" max="6931" width="9.77734375" style="169" bestFit="1" customWidth="1"/>
    <col min="6932" max="6932" width="7.77734375" style="169" bestFit="1" customWidth="1"/>
    <col min="6933" max="6933" width="4.21875" style="169" customWidth="1"/>
    <col min="6934" max="6934" width="3.6640625" style="169" customWidth="1"/>
    <col min="6935" max="6935" width="13.109375" style="169" bestFit="1" customWidth="1"/>
    <col min="6936" max="6936" width="18.21875" style="169" customWidth="1"/>
    <col min="6937" max="7168" width="9" style="169"/>
    <col min="7169" max="7169" width="5.77734375" style="169" customWidth="1"/>
    <col min="7170" max="7170" width="12" style="169" bestFit="1" customWidth="1"/>
    <col min="7171" max="7171" width="10.21875" style="169" bestFit="1" customWidth="1"/>
    <col min="7172" max="7172" width="24.109375" style="169" bestFit="1" customWidth="1"/>
    <col min="7173" max="7173" width="10.77734375" style="169" bestFit="1" customWidth="1"/>
    <col min="7174" max="7174" width="15.109375" style="169" customWidth="1"/>
    <col min="7175" max="7175" width="11.21875" style="169" bestFit="1" customWidth="1"/>
    <col min="7176" max="7177" width="6.109375" style="169" bestFit="1" customWidth="1"/>
    <col min="7178" max="7178" width="11.33203125" style="169" customWidth="1"/>
    <col min="7179" max="7179" width="8.77734375" style="169" customWidth="1"/>
    <col min="7180" max="7180" width="9.44140625" style="169" bestFit="1" customWidth="1"/>
    <col min="7181" max="7182" width="8.33203125" style="169" bestFit="1" customWidth="1"/>
    <col min="7183" max="7183" width="9.33203125" style="169" bestFit="1" customWidth="1"/>
    <col min="7184" max="7184" width="10.77734375" style="169" bestFit="1" customWidth="1"/>
    <col min="7185" max="7185" width="7.6640625" style="169" bestFit="1" customWidth="1"/>
    <col min="7186" max="7186" width="5.77734375" style="169" bestFit="1" customWidth="1"/>
    <col min="7187" max="7187" width="9.77734375" style="169" bestFit="1" customWidth="1"/>
    <col min="7188" max="7188" width="7.77734375" style="169" bestFit="1" customWidth="1"/>
    <col min="7189" max="7189" width="4.21875" style="169" customWidth="1"/>
    <col min="7190" max="7190" width="3.6640625" style="169" customWidth="1"/>
    <col min="7191" max="7191" width="13.109375" style="169" bestFit="1" customWidth="1"/>
    <col min="7192" max="7192" width="18.21875" style="169" customWidth="1"/>
    <col min="7193" max="7424" width="9" style="169"/>
    <col min="7425" max="7425" width="5.77734375" style="169" customWidth="1"/>
    <col min="7426" max="7426" width="12" style="169" bestFit="1" customWidth="1"/>
    <col min="7427" max="7427" width="10.21875" style="169" bestFit="1" customWidth="1"/>
    <col min="7428" max="7428" width="24.109375" style="169" bestFit="1" customWidth="1"/>
    <col min="7429" max="7429" width="10.77734375" style="169" bestFit="1" customWidth="1"/>
    <col min="7430" max="7430" width="15.109375" style="169" customWidth="1"/>
    <col min="7431" max="7431" width="11.21875" style="169" bestFit="1" customWidth="1"/>
    <col min="7432" max="7433" width="6.109375" style="169" bestFit="1" customWidth="1"/>
    <col min="7434" max="7434" width="11.33203125" style="169" customWidth="1"/>
    <col min="7435" max="7435" width="8.77734375" style="169" customWidth="1"/>
    <col min="7436" max="7436" width="9.44140625" style="169" bestFit="1" customWidth="1"/>
    <col min="7437" max="7438" width="8.33203125" style="169" bestFit="1" customWidth="1"/>
    <col min="7439" max="7439" width="9.33203125" style="169" bestFit="1" customWidth="1"/>
    <col min="7440" max="7440" width="10.77734375" style="169" bestFit="1" customWidth="1"/>
    <col min="7441" max="7441" width="7.6640625" style="169" bestFit="1" customWidth="1"/>
    <col min="7442" max="7442" width="5.77734375" style="169" bestFit="1" customWidth="1"/>
    <col min="7443" max="7443" width="9.77734375" style="169" bestFit="1" customWidth="1"/>
    <col min="7444" max="7444" width="7.77734375" style="169" bestFit="1" customWidth="1"/>
    <col min="7445" max="7445" width="4.21875" style="169" customWidth="1"/>
    <col min="7446" max="7446" width="3.6640625" style="169" customWidth="1"/>
    <col min="7447" max="7447" width="13.109375" style="169" bestFit="1" customWidth="1"/>
    <col min="7448" max="7448" width="18.21875" style="169" customWidth="1"/>
    <col min="7449" max="7680" width="9" style="169"/>
    <col min="7681" max="7681" width="5.77734375" style="169" customWidth="1"/>
    <col min="7682" max="7682" width="12" style="169" bestFit="1" customWidth="1"/>
    <col min="7683" max="7683" width="10.21875" style="169" bestFit="1" customWidth="1"/>
    <col min="7684" max="7684" width="24.109375" style="169" bestFit="1" customWidth="1"/>
    <col min="7685" max="7685" width="10.77734375" style="169" bestFit="1" customWidth="1"/>
    <col min="7686" max="7686" width="15.109375" style="169" customWidth="1"/>
    <col min="7687" max="7687" width="11.21875" style="169" bestFit="1" customWidth="1"/>
    <col min="7688" max="7689" width="6.109375" style="169" bestFit="1" customWidth="1"/>
    <col min="7690" max="7690" width="11.33203125" style="169" customWidth="1"/>
    <col min="7691" max="7691" width="8.77734375" style="169" customWidth="1"/>
    <col min="7692" max="7692" width="9.44140625" style="169" bestFit="1" customWidth="1"/>
    <col min="7693" max="7694" width="8.33203125" style="169" bestFit="1" customWidth="1"/>
    <col min="7695" max="7695" width="9.33203125" style="169" bestFit="1" customWidth="1"/>
    <col min="7696" max="7696" width="10.77734375" style="169" bestFit="1" customWidth="1"/>
    <col min="7697" max="7697" width="7.6640625" style="169" bestFit="1" customWidth="1"/>
    <col min="7698" max="7698" width="5.77734375" style="169" bestFit="1" customWidth="1"/>
    <col min="7699" max="7699" width="9.77734375" style="169" bestFit="1" customWidth="1"/>
    <col min="7700" max="7700" width="7.77734375" style="169" bestFit="1" customWidth="1"/>
    <col min="7701" max="7701" width="4.21875" style="169" customWidth="1"/>
    <col min="7702" max="7702" width="3.6640625" style="169" customWidth="1"/>
    <col min="7703" max="7703" width="13.109375" style="169" bestFit="1" customWidth="1"/>
    <col min="7704" max="7704" width="18.21875" style="169" customWidth="1"/>
    <col min="7705" max="7936" width="9" style="169"/>
    <col min="7937" max="7937" width="5.77734375" style="169" customWidth="1"/>
    <col min="7938" max="7938" width="12" style="169" bestFit="1" customWidth="1"/>
    <col min="7939" max="7939" width="10.21875" style="169" bestFit="1" customWidth="1"/>
    <col min="7940" max="7940" width="24.109375" style="169" bestFit="1" customWidth="1"/>
    <col min="7941" max="7941" width="10.77734375" style="169" bestFit="1" customWidth="1"/>
    <col min="7942" max="7942" width="15.109375" style="169" customWidth="1"/>
    <col min="7943" max="7943" width="11.21875" style="169" bestFit="1" customWidth="1"/>
    <col min="7944" max="7945" width="6.109375" style="169" bestFit="1" customWidth="1"/>
    <col min="7946" max="7946" width="11.33203125" style="169" customWidth="1"/>
    <col min="7947" max="7947" width="8.77734375" style="169" customWidth="1"/>
    <col min="7948" max="7948" width="9.44140625" style="169" bestFit="1" customWidth="1"/>
    <col min="7949" max="7950" width="8.33203125" style="169" bestFit="1" customWidth="1"/>
    <col min="7951" max="7951" width="9.33203125" style="169" bestFit="1" customWidth="1"/>
    <col min="7952" max="7952" width="10.77734375" style="169" bestFit="1" customWidth="1"/>
    <col min="7953" max="7953" width="7.6640625" style="169" bestFit="1" customWidth="1"/>
    <col min="7954" max="7954" width="5.77734375" style="169" bestFit="1" customWidth="1"/>
    <col min="7955" max="7955" width="9.77734375" style="169" bestFit="1" customWidth="1"/>
    <col min="7956" max="7956" width="7.77734375" style="169" bestFit="1" customWidth="1"/>
    <col min="7957" max="7957" width="4.21875" style="169" customWidth="1"/>
    <col min="7958" max="7958" width="3.6640625" style="169" customWidth="1"/>
    <col min="7959" max="7959" width="13.109375" style="169" bestFit="1" customWidth="1"/>
    <col min="7960" max="7960" width="18.21875" style="169" customWidth="1"/>
    <col min="7961" max="8192" width="9" style="169"/>
    <col min="8193" max="8193" width="5.77734375" style="169" customWidth="1"/>
    <col min="8194" max="8194" width="12" style="169" bestFit="1" customWidth="1"/>
    <col min="8195" max="8195" width="10.21875" style="169" bestFit="1" customWidth="1"/>
    <col min="8196" max="8196" width="24.109375" style="169" bestFit="1" customWidth="1"/>
    <col min="8197" max="8197" width="10.77734375" style="169" bestFit="1" customWidth="1"/>
    <col min="8198" max="8198" width="15.109375" style="169" customWidth="1"/>
    <col min="8199" max="8199" width="11.21875" style="169" bestFit="1" customWidth="1"/>
    <col min="8200" max="8201" width="6.109375" style="169" bestFit="1" customWidth="1"/>
    <col min="8202" max="8202" width="11.33203125" style="169" customWidth="1"/>
    <col min="8203" max="8203" width="8.77734375" style="169" customWidth="1"/>
    <col min="8204" max="8204" width="9.44140625" style="169" bestFit="1" customWidth="1"/>
    <col min="8205" max="8206" width="8.33203125" style="169" bestFit="1" customWidth="1"/>
    <col min="8207" max="8207" width="9.33203125" style="169" bestFit="1" customWidth="1"/>
    <col min="8208" max="8208" width="10.77734375" style="169" bestFit="1" customWidth="1"/>
    <col min="8209" max="8209" width="7.6640625" style="169" bestFit="1" customWidth="1"/>
    <col min="8210" max="8210" width="5.77734375" style="169" bestFit="1" customWidth="1"/>
    <col min="8211" max="8211" width="9.77734375" style="169" bestFit="1" customWidth="1"/>
    <col min="8212" max="8212" width="7.77734375" style="169" bestFit="1" customWidth="1"/>
    <col min="8213" max="8213" width="4.21875" style="169" customWidth="1"/>
    <col min="8214" max="8214" width="3.6640625" style="169" customWidth="1"/>
    <col min="8215" max="8215" width="13.109375" style="169" bestFit="1" customWidth="1"/>
    <col min="8216" max="8216" width="18.21875" style="169" customWidth="1"/>
    <col min="8217" max="8448" width="9" style="169"/>
    <col min="8449" max="8449" width="5.77734375" style="169" customWidth="1"/>
    <col min="8450" max="8450" width="12" style="169" bestFit="1" customWidth="1"/>
    <col min="8451" max="8451" width="10.21875" style="169" bestFit="1" customWidth="1"/>
    <col min="8452" max="8452" width="24.109375" style="169" bestFit="1" customWidth="1"/>
    <col min="8453" max="8453" width="10.77734375" style="169" bestFit="1" customWidth="1"/>
    <col min="8454" max="8454" width="15.109375" style="169" customWidth="1"/>
    <col min="8455" max="8455" width="11.21875" style="169" bestFit="1" customWidth="1"/>
    <col min="8456" max="8457" width="6.109375" style="169" bestFit="1" customWidth="1"/>
    <col min="8458" max="8458" width="11.33203125" style="169" customWidth="1"/>
    <col min="8459" max="8459" width="8.77734375" style="169" customWidth="1"/>
    <col min="8460" max="8460" width="9.44140625" style="169" bestFit="1" customWidth="1"/>
    <col min="8461" max="8462" width="8.33203125" style="169" bestFit="1" customWidth="1"/>
    <col min="8463" max="8463" width="9.33203125" style="169" bestFit="1" customWidth="1"/>
    <col min="8464" max="8464" width="10.77734375" style="169" bestFit="1" customWidth="1"/>
    <col min="8465" max="8465" width="7.6640625" style="169" bestFit="1" customWidth="1"/>
    <col min="8466" max="8466" width="5.77734375" style="169" bestFit="1" customWidth="1"/>
    <col min="8467" max="8467" width="9.77734375" style="169" bestFit="1" customWidth="1"/>
    <col min="8468" max="8468" width="7.77734375" style="169" bestFit="1" customWidth="1"/>
    <col min="8469" max="8469" width="4.21875" style="169" customWidth="1"/>
    <col min="8470" max="8470" width="3.6640625" style="169" customWidth="1"/>
    <col min="8471" max="8471" width="13.109375" style="169" bestFit="1" customWidth="1"/>
    <col min="8472" max="8472" width="18.21875" style="169" customWidth="1"/>
    <col min="8473" max="8704" width="9" style="169"/>
    <col min="8705" max="8705" width="5.77734375" style="169" customWidth="1"/>
    <col min="8706" max="8706" width="12" style="169" bestFit="1" customWidth="1"/>
    <col min="8707" max="8707" width="10.21875" style="169" bestFit="1" customWidth="1"/>
    <col min="8708" max="8708" width="24.109375" style="169" bestFit="1" customWidth="1"/>
    <col min="8709" max="8709" width="10.77734375" style="169" bestFit="1" customWidth="1"/>
    <col min="8710" max="8710" width="15.109375" style="169" customWidth="1"/>
    <col min="8711" max="8711" width="11.21875" style="169" bestFit="1" customWidth="1"/>
    <col min="8712" max="8713" width="6.109375" style="169" bestFit="1" customWidth="1"/>
    <col min="8714" max="8714" width="11.33203125" style="169" customWidth="1"/>
    <col min="8715" max="8715" width="8.77734375" style="169" customWidth="1"/>
    <col min="8716" max="8716" width="9.44140625" style="169" bestFit="1" customWidth="1"/>
    <col min="8717" max="8718" width="8.33203125" style="169" bestFit="1" customWidth="1"/>
    <col min="8719" max="8719" width="9.33203125" style="169" bestFit="1" customWidth="1"/>
    <col min="8720" max="8720" width="10.77734375" style="169" bestFit="1" customWidth="1"/>
    <col min="8721" max="8721" width="7.6640625" style="169" bestFit="1" customWidth="1"/>
    <col min="8722" max="8722" width="5.77734375" style="169" bestFit="1" customWidth="1"/>
    <col min="8723" max="8723" width="9.77734375" style="169" bestFit="1" customWidth="1"/>
    <col min="8724" max="8724" width="7.77734375" style="169" bestFit="1" customWidth="1"/>
    <col min="8725" max="8725" width="4.21875" style="169" customWidth="1"/>
    <col min="8726" max="8726" width="3.6640625" style="169" customWidth="1"/>
    <col min="8727" max="8727" width="13.109375" style="169" bestFit="1" customWidth="1"/>
    <col min="8728" max="8728" width="18.21875" style="169" customWidth="1"/>
    <col min="8729" max="8960" width="9" style="169"/>
    <col min="8961" max="8961" width="5.77734375" style="169" customWidth="1"/>
    <col min="8962" max="8962" width="12" style="169" bestFit="1" customWidth="1"/>
    <col min="8963" max="8963" width="10.21875" style="169" bestFit="1" customWidth="1"/>
    <col min="8964" max="8964" width="24.109375" style="169" bestFit="1" customWidth="1"/>
    <col min="8965" max="8965" width="10.77734375" style="169" bestFit="1" customWidth="1"/>
    <col min="8966" max="8966" width="15.109375" style="169" customWidth="1"/>
    <col min="8967" max="8967" width="11.21875" style="169" bestFit="1" customWidth="1"/>
    <col min="8968" max="8969" width="6.109375" style="169" bestFit="1" customWidth="1"/>
    <col min="8970" max="8970" width="11.33203125" style="169" customWidth="1"/>
    <col min="8971" max="8971" width="8.77734375" style="169" customWidth="1"/>
    <col min="8972" max="8972" width="9.44140625" style="169" bestFit="1" customWidth="1"/>
    <col min="8973" max="8974" width="8.33203125" style="169" bestFit="1" customWidth="1"/>
    <col min="8975" max="8975" width="9.33203125" style="169" bestFit="1" customWidth="1"/>
    <col min="8976" max="8976" width="10.77734375" style="169" bestFit="1" customWidth="1"/>
    <col min="8977" max="8977" width="7.6640625" style="169" bestFit="1" customWidth="1"/>
    <col min="8978" max="8978" width="5.77734375" style="169" bestFit="1" customWidth="1"/>
    <col min="8979" max="8979" width="9.77734375" style="169" bestFit="1" customWidth="1"/>
    <col min="8980" max="8980" width="7.77734375" style="169" bestFit="1" customWidth="1"/>
    <col min="8981" max="8981" width="4.21875" style="169" customWidth="1"/>
    <col min="8982" max="8982" width="3.6640625" style="169" customWidth="1"/>
    <col min="8983" max="8983" width="13.109375" style="169" bestFit="1" customWidth="1"/>
    <col min="8984" max="8984" width="18.21875" style="169" customWidth="1"/>
    <col min="8985" max="9216" width="9" style="169"/>
    <col min="9217" max="9217" width="5.77734375" style="169" customWidth="1"/>
    <col min="9218" max="9218" width="12" style="169" bestFit="1" customWidth="1"/>
    <col min="9219" max="9219" width="10.21875" style="169" bestFit="1" customWidth="1"/>
    <col min="9220" max="9220" width="24.109375" style="169" bestFit="1" customWidth="1"/>
    <col min="9221" max="9221" width="10.77734375" style="169" bestFit="1" customWidth="1"/>
    <col min="9222" max="9222" width="15.109375" style="169" customWidth="1"/>
    <col min="9223" max="9223" width="11.21875" style="169" bestFit="1" customWidth="1"/>
    <col min="9224" max="9225" width="6.109375" style="169" bestFit="1" customWidth="1"/>
    <col min="9226" max="9226" width="11.33203125" style="169" customWidth="1"/>
    <col min="9227" max="9227" width="8.77734375" style="169" customWidth="1"/>
    <col min="9228" max="9228" width="9.44140625" style="169" bestFit="1" customWidth="1"/>
    <col min="9229" max="9230" width="8.33203125" style="169" bestFit="1" customWidth="1"/>
    <col min="9231" max="9231" width="9.33203125" style="169" bestFit="1" customWidth="1"/>
    <col min="9232" max="9232" width="10.77734375" style="169" bestFit="1" customWidth="1"/>
    <col min="9233" max="9233" width="7.6640625" style="169" bestFit="1" customWidth="1"/>
    <col min="9234" max="9234" width="5.77734375" style="169" bestFit="1" customWidth="1"/>
    <col min="9235" max="9235" width="9.77734375" style="169" bestFit="1" customWidth="1"/>
    <col min="9236" max="9236" width="7.77734375" style="169" bestFit="1" customWidth="1"/>
    <col min="9237" max="9237" width="4.21875" style="169" customWidth="1"/>
    <col min="9238" max="9238" width="3.6640625" style="169" customWidth="1"/>
    <col min="9239" max="9239" width="13.109375" style="169" bestFit="1" customWidth="1"/>
    <col min="9240" max="9240" width="18.21875" style="169" customWidth="1"/>
    <col min="9241" max="9472" width="9" style="169"/>
    <col min="9473" max="9473" width="5.77734375" style="169" customWidth="1"/>
    <col min="9474" max="9474" width="12" style="169" bestFit="1" customWidth="1"/>
    <col min="9475" max="9475" width="10.21875" style="169" bestFit="1" customWidth="1"/>
    <col min="9476" max="9476" width="24.109375" style="169" bestFit="1" customWidth="1"/>
    <col min="9477" max="9477" width="10.77734375" style="169" bestFit="1" customWidth="1"/>
    <col min="9478" max="9478" width="15.109375" style="169" customWidth="1"/>
    <col min="9479" max="9479" width="11.21875" style="169" bestFit="1" customWidth="1"/>
    <col min="9480" max="9481" width="6.109375" style="169" bestFit="1" customWidth="1"/>
    <col min="9482" max="9482" width="11.33203125" style="169" customWidth="1"/>
    <col min="9483" max="9483" width="8.77734375" style="169" customWidth="1"/>
    <col min="9484" max="9484" width="9.44140625" style="169" bestFit="1" customWidth="1"/>
    <col min="9485" max="9486" width="8.33203125" style="169" bestFit="1" customWidth="1"/>
    <col min="9487" max="9487" width="9.33203125" style="169" bestFit="1" customWidth="1"/>
    <col min="9488" max="9488" width="10.77734375" style="169" bestFit="1" customWidth="1"/>
    <col min="9489" max="9489" width="7.6640625" style="169" bestFit="1" customWidth="1"/>
    <col min="9490" max="9490" width="5.77734375" style="169" bestFit="1" customWidth="1"/>
    <col min="9491" max="9491" width="9.77734375" style="169" bestFit="1" customWidth="1"/>
    <col min="9492" max="9492" width="7.77734375" style="169" bestFit="1" customWidth="1"/>
    <col min="9493" max="9493" width="4.21875" style="169" customWidth="1"/>
    <col min="9494" max="9494" width="3.6640625" style="169" customWidth="1"/>
    <col min="9495" max="9495" width="13.109375" style="169" bestFit="1" customWidth="1"/>
    <col min="9496" max="9496" width="18.21875" style="169" customWidth="1"/>
    <col min="9497" max="9728" width="9" style="169"/>
    <col min="9729" max="9729" width="5.77734375" style="169" customWidth="1"/>
    <col min="9730" max="9730" width="12" style="169" bestFit="1" customWidth="1"/>
    <col min="9731" max="9731" width="10.21875" style="169" bestFit="1" customWidth="1"/>
    <col min="9732" max="9732" width="24.109375" style="169" bestFit="1" customWidth="1"/>
    <col min="9733" max="9733" width="10.77734375" style="169" bestFit="1" customWidth="1"/>
    <col min="9734" max="9734" width="15.109375" style="169" customWidth="1"/>
    <col min="9735" max="9735" width="11.21875" style="169" bestFit="1" customWidth="1"/>
    <col min="9736" max="9737" width="6.109375" style="169" bestFit="1" customWidth="1"/>
    <col min="9738" max="9738" width="11.33203125" style="169" customWidth="1"/>
    <col min="9739" max="9739" width="8.77734375" style="169" customWidth="1"/>
    <col min="9740" max="9740" width="9.44140625" style="169" bestFit="1" customWidth="1"/>
    <col min="9741" max="9742" width="8.33203125" style="169" bestFit="1" customWidth="1"/>
    <col min="9743" max="9743" width="9.33203125" style="169" bestFit="1" customWidth="1"/>
    <col min="9744" max="9744" width="10.77734375" style="169" bestFit="1" customWidth="1"/>
    <col min="9745" max="9745" width="7.6640625" style="169" bestFit="1" customWidth="1"/>
    <col min="9746" max="9746" width="5.77734375" style="169" bestFit="1" customWidth="1"/>
    <col min="9747" max="9747" width="9.77734375" style="169" bestFit="1" customWidth="1"/>
    <col min="9748" max="9748" width="7.77734375" style="169" bestFit="1" customWidth="1"/>
    <col min="9749" max="9749" width="4.21875" style="169" customWidth="1"/>
    <col min="9750" max="9750" width="3.6640625" style="169" customWidth="1"/>
    <col min="9751" max="9751" width="13.109375" style="169" bestFit="1" customWidth="1"/>
    <col min="9752" max="9752" width="18.21875" style="169" customWidth="1"/>
    <col min="9753" max="9984" width="9" style="169"/>
    <col min="9985" max="9985" width="5.77734375" style="169" customWidth="1"/>
    <col min="9986" max="9986" width="12" style="169" bestFit="1" customWidth="1"/>
    <col min="9987" max="9987" width="10.21875" style="169" bestFit="1" customWidth="1"/>
    <col min="9988" max="9988" width="24.109375" style="169" bestFit="1" customWidth="1"/>
    <col min="9989" max="9989" width="10.77734375" style="169" bestFit="1" customWidth="1"/>
    <col min="9990" max="9990" width="15.109375" style="169" customWidth="1"/>
    <col min="9991" max="9991" width="11.21875" style="169" bestFit="1" customWidth="1"/>
    <col min="9992" max="9993" width="6.109375" style="169" bestFit="1" customWidth="1"/>
    <col min="9994" max="9994" width="11.33203125" style="169" customWidth="1"/>
    <col min="9995" max="9995" width="8.77734375" style="169" customWidth="1"/>
    <col min="9996" max="9996" width="9.44140625" style="169" bestFit="1" customWidth="1"/>
    <col min="9997" max="9998" width="8.33203125" style="169" bestFit="1" customWidth="1"/>
    <col min="9999" max="9999" width="9.33203125" style="169" bestFit="1" customWidth="1"/>
    <col min="10000" max="10000" width="10.77734375" style="169" bestFit="1" customWidth="1"/>
    <col min="10001" max="10001" width="7.6640625" style="169" bestFit="1" customWidth="1"/>
    <col min="10002" max="10002" width="5.77734375" style="169" bestFit="1" customWidth="1"/>
    <col min="10003" max="10003" width="9.77734375" style="169" bestFit="1" customWidth="1"/>
    <col min="10004" max="10004" width="7.77734375" style="169" bestFit="1" customWidth="1"/>
    <col min="10005" max="10005" width="4.21875" style="169" customWidth="1"/>
    <col min="10006" max="10006" width="3.6640625" style="169" customWidth="1"/>
    <col min="10007" max="10007" width="13.109375" style="169" bestFit="1" customWidth="1"/>
    <col min="10008" max="10008" width="18.21875" style="169" customWidth="1"/>
    <col min="10009" max="10240" width="9" style="169"/>
    <col min="10241" max="10241" width="5.77734375" style="169" customWidth="1"/>
    <col min="10242" max="10242" width="12" style="169" bestFit="1" customWidth="1"/>
    <col min="10243" max="10243" width="10.21875" style="169" bestFit="1" customWidth="1"/>
    <col min="10244" max="10244" width="24.109375" style="169" bestFit="1" customWidth="1"/>
    <col min="10245" max="10245" width="10.77734375" style="169" bestFit="1" customWidth="1"/>
    <col min="10246" max="10246" width="15.109375" style="169" customWidth="1"/>
    <col min="10247" max="10247" width="11.21875" style="169" bestFit="1" customWidth="1"/>
    <col min="10248" max="10249" width="6.109375" style="169" bestFit="1" customWidth="1"/>
    <col min="10250" max="10250" width="11.33203125" style="169" customWidth="1"/>
    <col min="10251" max="10251" width="8.77734375" style="169" customWidth="1"/>
    <col min="10252" max="10252" width="9.44140625" style="169" bestFit="1" customWidth="1"/>
    <col min="10253" max="10254" width="8.33203125" style="169" bestFit="1" customWidth="1"/>
    <col min="10255" max="10255" width="9.33203125" style="169" bestFit="1" customWidth="1"/>
    <col min="10256" max="10256" width="10.77734375" style="169" bestFit="1" customWidth="1"/>
    <col min="10257" max="10257" width="7.6640625" style="169" bestFit="1" customWidth="1"/>
    <col min="10258" max="10258" width="5.77734375" style="169" bestFit="1" customWidth="1"/>
    <col min="10259" max="10259" width="9.77734375" style="169" bestFit="1" customWidth="1"/>
    <col min="10260" max="10260" width="7.77734375" style="169" bestFit="1" customWidth="1"/>
    <col min="10261" max="10261" width="4.21875" style="169" customWidth="1"/>
    <col min="10262" max="10262" width="3.6640625" style="169" customWidth="1"/>
    <col min="10263" max="10263" width="13.109375" style="169" bestFit="1" customWidth="1"/>
    <col min="10264" max="10264" width="18.21875" style="169" customWidth="1"/>
    <col min="10265" max="10496" width="9" style="169"/>
    <col min="10497" max="10497" width="5.77734375" style="169" customWidth="1"/>
    <col min="10498" max="10498" width="12" style="169" bestFit="1" customWidth="1"/>
    <col min="10499" max="10499" width="10.21875" style="169" bestFit="1" customWidth="1"/>
    <col min="10500" max="10500" width="24.109375" style="169" bestFit="1" customWidth="1"/>
    <col min="10501" max="10501" width="10.77734375" style="169" bestFit="1" customWidth="1"/>
    <col min="10502" max="10502" width="15.109375" style="169" customWidth="1"/>
    <col min="10503" max="10503" width="11.21875" style="169" bestFit="1" customWidth="1"/>
    <col min="10504" max="10505" width="6.109375" style="169" bestFit="1" customWidth="1"/>
    <col min="10506" max="10506" width="11.33203125" style="169" customWidth="1"/>
    <col min="10507" max="10507" width="8.77734375" style="169" customWidth="1"/>
    <col min="10508" max="10508" width="9.44140625" style="169" bestFit="1" customWidth="1"/>
    <col min="10509" max="10510" width="8.33203125" style="169" bestFit="1" customWidth="1"/>
    <col min="10511" max="10511" width="9.33203125" style="169" bestFit="1" customWidth="1"/>
    <col min="10512" max="10512" width="10.77734375" style="169" bestFit="1" customWidth="1"/>
    <col min="10513" max="10513" width="7.6640625" style="169" bestFit="1" customWidth="1"/>
    <col min="10514" max="10514" width="5.77734375" style="169" bestFit="1" customWidth="1"/>
    <col min="10515" max="10515" width="9.77734375" style="169" bestFit="1" customWidth="1"/>
    <col min="10516" max="10516" width="7.77734375" style="169" bestFit="1" customWidth="1"/>
    <col min="10517" max="10517" width="4.21875" style="169" customWidth="1"/>
    <col min="10518" max="10518" width="3.6640625" style="169" customWidth="1"/>
    <col min="10519" max="10519" width="13.109375" style="169" bestFit="1" customWidth="1"/>
    <col min="10520" max="10520" width="18.21875" style="169" customWidth="1"/>
    <col min="10521" max="10752" width="9" style="169"/>
    <col min="10753" max="10753" width="5.77734375" style="169" customWidth="1"/>
    <col min="10754" max="10754" width="12" style="169" bestFit="1" customWidth="1"/>
    <col min="10755" max="10755" width="10.21875" style="169" bestFit="1" customWidth="1"/>
    <col min="10756" max="10756" width="24.109375" style="169" bestFit="1" customWidth="1"/>
    <col min="10757" max="10757" width="10.77734375" style="169" bestFit="1" customWidth="1"/>
    <col min="10758" max="10758" width="15.109375" style="169" customWidth="1"/>
    <col min="10759" max="10759" width="11.21875" style="169" bestFit="1" customWidth="1"/>
    <col min="10760" max="10761" width="6.109375" style="169" bestFit="1" customWidth="1"/>
    <col min="10762" max="10762" width="11.33203125" style="169" customWidth="1"/>
    <col min="10763" max="10763" width="8.77734375" style="169" customWidth="1"/>
    <col min="10764" max="10764" width="9.44140625" style="169" bestFit="1" customWidth="1"/>
    <col min="10765" max="10766" width="8.33203125" style="169" bestFit="1" customWidth="1"/>
    <col min="10767" max="10767" width="9.33203125" style="169" bestFit="1" customWidth="1"/>
    <col min="10768" max="10768" width="10.77734375" style="169" bestFit="1" customWidth="1"/>
    <col min="10769" max="10769" width="7.6640625" style="169" bestFit="1" customWidth="1"/>
    <col min="10770" max="10770" width="5.77734375" style="169" bestFit="1" customWidth="1"/>
    <col min="10771" max="10771" width="9.77734375" style="169" bestFit="1" customWidth="1"/>
    <col min="10772" max="10772" width="7.77734375" style="169" bestFit="1" customWidth="1"/>
    <col min="10773" max="10773" width="4.21875" style="169" customWidth="1"/>
    <col min="10774" max="10774" width="3.6640625" style="169" customWidth="1"/>
    <col min="10775" max="10775" width="13.109375" style="169" bestFit="1" customWidth="1"/>
    <col min="10776" max="10776" width="18.21875" style="169" customWidth="1"/>
    <col min="10777" max="11008" width="9" style="169"/>
    <col min="11009" max="11009" width="5.77734375" style="169" customWidth="1"/>
    <col min="11010" max="11010" width="12" style="169" bestFit="1" customWidth="1"/>
    <col min="11011" max="11011" width="10.21875" style="169" bestFit="1" customWidth="1"/>
    <col min="11012" max="11012" width="24.109375" style="169" bestFit="1" customWidth="1"/>
    <col min="11013" max="11013" width="10.77734375" style="169" bestFit="1" customWidth="1"/>
    <col min="11014" max="11014" width="15.109375" style="169" customWidth="1"/>
    <col min="11015" max="11015" width="11.21875" style="169" bestFit="1" customWidth="1"/>
    <col min="11016" max="11017" width="6.109375" style="169" bestFit="1" customWidth="1"/>
    <col min="11018" max="11018" width="11.33203125" style="169" customWidth="1"/>
    <col min="11019" max="11019" width="8.77734375" style="169" customWidth="1"/>
    <col min="11020" max="11020" width="9.44140625" style="169" bestFit="1" customWidth="1"/>
    <col min="11021" max="11022" width="8.33203125" style="169" bestFit="1" customWidth="1"/>
    <col min="11023" max="11023" width="9.33203125" style="169" bestFit="1" customWidth="1"/>
    <col min="11024" max="11024" width="10.77734375" style="169" bestFit="1" customWidth="1"/>
    <col min="11025" max="11025" width="7.6640625" style="169" bestFit="1" customWidth="1"/>
    <col min="11026" max="11026" width="5.77734375" style="169" bestFit="1" customWidth="1"/>
    <col min="11027" max="11027" width="9.77734375" style="169" bestFit="1" customWidth="1"/>
    <col min="11028" max="11028" width="7.77734375" style="169" bestFit="1" customWidth="1"/>
    <col min="11029" max="11029" width="4.21875" style="169" customWidth="1"/>
    <col min="11030" max="11030" width="3.6640625" style="169" customWidth="1"/>
    <col min="11031" max="11031" width="13.109375" style="169" bestFit="1" customWidth="1"/>
    <col min="11032" max="11032" width="18.21875" style="169" customWidth="1"/>
    <col min="11033" max="11264" width="9" style="169"/>
    <col min="11265" max="11265" width="5.77734375" style="169" customWidth="1"/>
    <col min="11266" max="11266" width="12" style="169" bestFit="1" customWidth="1"/>
    <col min="11267" max="11267" width="10.21875" style="169" bestFit="1" customWidth="1"/>
    <col min="11268" max="11268" width="24.109375" style="169" bestFit="1" customWidth="1"/>
    <col min="11269" max="11269" width="10.77734375" style="169" bestFit="1" customWidth="1"/>
    <col min="11270" max="11270" width="15.109375" style="169" customWidth="1"/>
    <col min="11271" max="11271" width="11.21875" style="169" bestFit="1" customWidth="1"/>
    <col min="11272" max="11273" width="6.109375" style="169" bestFit="1" customWidth="1"/>
    <col min="11274" max="11274" width="11.33203125" style="169" customWidth="1"/>
    <col min="11275" max="11275" width="8.77734375" style="169" customWidth="1"/>
    <col min="11276" max="11276" width="9.44140625" style="169" bestFit="1" customWidth="1"/>
    <col min="11277" max="11278" width="8.33203125" style="169" bestFit="1" customWidth="1"/>
    <col min="11279" max="11279" width="9.33203125" style="169" bestFit="1" customWidth="1"/>
    <col min="11280" max="11280" width="10.77734375" style="169" bestFit="1" customWidth="1"/>
    <col min="11281" max="11281" width="7.6640625" style="169" bestFit="1" customWidth="1"/>
    <col min="11282" max="11282" width="5.77734375" style="169" bestFit="1" customWidth="1"/>
    <col min="11283" max="11283" width="9.77734375" style="169" bestFit="1" customWidth="1"/>
    <col min="11284" max="11284" width="7.77734375" style="169" bestFit="1" customWidth="1"/>
    <col min="11285" max="11285" width="4.21875" style="169" customWidth="1"/>
    <col min="11286" max="11286" width="3.6640625" style="169" customWidth="1"/>
    <col min="11287" max="11287" width="13.109375" style="169" bestFit="1" customWidth="1"/>
    <col min="11288" max="11288" width="18.21875" style="169" customWidth="1"/>
    <col min="11289" max="11520" width="9" style="169"/>
    <col min="11521" max="11521" width="5.77734375" style="169" customWidth="1"/>
    <col min="11522" max="11522" width="12" style="169" bestFit="1" customWidth="1"/>
    <col min="11523" max="11523" width="10.21875" style="169" bestFit="1" customWidth="1"/>
    <col min="11524" max="11524" width="24.109375" style="169" bestFit="1" customWidth="1"/>
    <col min="11525" max="11525" width="10.77734375" style="169" bestFit="1" customWidth="1"/>
    <col min="11526" max="11526" width="15.109375" style="169" customWidth="1"/>
    <col min="11527" max="11527" width="11.21875" style="169" bestFit="1" customWidth="1"/>
    <col min="11528" max="11529" width="6.109375" style="169" bestFit="1" customWidth="1"/>
    <col min="11530" max="11530" width="11.33203125" style="169" customWidth="1"/>
    <col min="11531" max="11531" width="8.77734375" style="169" customWidth="1"/>
    <col min="11532" max="11532" width="9.44140625" style="169" bestFit="1" customWidth="1"/>
    <col min="11533" max="11534" width="8.33203125" style="169" bestFit="1" customWidth="1"/>
    <col min="11535" max="11535" width="9.33203125" style="169" bestFit="1" customWidth="1"/>
    <col min="11536" max="11536" width="10.77734375" style="169" bestFit="1" customWidth="1"/>
    <col min="11537" max="11537" width="7.6640625" style="169" bestFit="1" customWidth="1"/>
    <col min="11538" max="11538" width="5.77734375" style="169" bestFit="1" customWidth="1"/>
    <col min="11539" max="11539" width="9.77734375" style="169" bestFit="1" customWidth="1"/>
    <col min="11540" max="11540" width="7.77734375" style="169" bestFit="1" customWidth="1"/>
    <col min="11541" max="11541" width="4.21875" style="169" customWidth="1"/>
    <col min="11542" max="11542" width="3.6640625" style="169" customWidth="1"/>
    <col min="11543" max="11543" width="13.109375" style="169" bestFit="1" customWidth="1"/>
    <col min="11544" max="11544" width="18.21875" style="169" customWidth="1"/>
    <col min="11545" max="11776" width="9" style="169"/>
    <col min="11777" max="11777" width="5.77734375" style="169" customWidth="1"/>
    <col min="11778" max="11778" width="12" style="169" bestFit="1" customWidth="1"/>
    <col min="11779" max="11779" width="10.21875" style="169" bestFit="1" customWidth="1"/>
    <col min="11780" max="11780" width="24.109375" style="169" bestFit="1" customWidth="1"/>
    <col min="11781" max="11781" width="10.77734375" style="169" bestFit="1" customWidth="1"/>
    <col min="11782" max="11782" width="15.109375" style="169" customWidth="1"/>
    <col min="11783" max="11783" width="11.21875" style="169" bestFit="1" customWidth="1"/>
    <col min="11784" max="11785" width="6.109375" style="169" bestFit="1" customWidth="1"/>
    <col min="11786" max="11786" width="11.33203125" style="169" customWidth="1"/>
    <col min="11787" max="11787" width="8.77734375" style="169" customWidth="1"/>
    <col min="11788" max="11788" width="9.44140625" style="169" bestFit="1" customWidth="1"/>
    <col min="11789" max="11790" width="8.33203125" style="169" bestFit="1" customWidth="1"/>
    <col min="11791" max="11791" width="9.33203125" style="169" bestFit="1" customWidth="1"/>
    <col min="11792" max="11792" width="10.77734375" style="169" bestFit="1" customWidth="1"/>
    <col min="11793" max="11793" width="7.6640625" style="169" bestFit="1" customWidth="1"/>
    <col min="11794" max="11794" width="5.77734375" style="169" bestFit="1" customWidth="1"/>
    <col min="11795" max="11795" width="9.77734375" style="169" bestFit="1" customWidth="1"/>
    <col min="11796" max="11796" width="7.77734375" style="169" bestFit="1" customWidth="1"/>
    <col min="11797" max="11797" width="4.21875" style="169" customWidth="1"/>
    <col min="11798" max="11798" width="3.6640625" style="169" customWidth="1"/>
    <col min="11799" max="11799" width="13.109375" style="169" bestFit="1" customWidth="1"/>
    <col min="11800" max="11800" width="18.21875" style="169" customWidth="1"/>
    <col min="11801" max="12032" width="9" style="169"/>
    <col min="12033" max="12033" width="5.77734375" style="169" customWidth="1"/>
    <col min="12034" max="12034" width="12" style="169" bestFit="1" customWidth="1"/>
    <col min="12035" max="12035" width="10.21875" style="169" bestFit="1" customWidth="1"/>
    <col min="12036" max="12036" width="24.109375" style="169" bestFit="1" customWidth="1"/>
    <col min="12037" max="12037" width="10.77734375" style="169" bestFit="1" customWidth="1"/>
    <col min="12038" max="12038" width="15.109375" style="169" customWidth="1"/>
    <col min="12039" max="12039" width="11.21875" style="169" bestFit="1" customWidth="1"/>
    <col min="12040" max="12041" width="6.109375" style="169" bestFit="1" customWidth="1"/>
    <col min="12042" max="12042" width="11.33203125" style="169" customWidth="1"/>
    <col min="12043" max="12043" width="8.77734375" style="169" customWidth="1"/>
    <col min="12044" max="12044" width="9.44140625" style="169" bestFit="1" customWidth="1"/>
    <col min="12045" max="12046" width="8.33203125" style="169" bestFit="1" customWidth="1"/>
    <col min="12047" max="12047" width="9.33203125" style="169" bestFit="1" customWidth="1"/>
    <col min="12048" max="12048" width="10.77734375" style="169" bestFit="1" customWidth="1"/>
    <col min="12049" max="12049" width="7.6640625" style="169" bestFit="1" customWidth="1"/>
    <col min="12050" max="12050" width="5.77734375" style="169" bestFit="1" customWidth="1"/>
    <col min="12051" max="12051" width="9.77734375" style="169" bestFit="1" customWidth="1"/>
    <col min="12052" max="12052" width="7.77734375" style="169" bestFit="1" customWidth="1"/>
    <col min="12053" max="12053" width="4.21875" style="169" customWidth="1"/>
    <col min="12054" max="12054" width="3.6640625" style="169" customWidth="1"/>
    <col min="12055" max="12055" width="13.109375" style="169" bestFit="1" customWidth="1"/>
    <col min="12056" max="12056" width="18.21875" style="169" customWidth="1"/>
    <col min="12057" max="12288" width="9" style="169"/>
    <col min="12289" max="12289" width="5.77734375" style="169" customWidth="1"/>
    <col min="12290" max="12290" width="12" style="169" bestFit="1" customWidth="1"/>
    <col min="12291" max="12291" width="10.21875" style="169" bestFit="1" customWidth="1"/>
    <col min="12292" max="12292" width="24.109375" style="169" bestFit="1" customWidth="1"/>
    <col min="12293" max="12293" width="10.77734375" style="169" bestFit="1" customWidth="1"/>
    <col min="12294" max="12294" width="15.109375" style="169" customWidth="1"/>
    <col min="12295" max="12295" width="11.21875" style="169" bestFit="1" customWidth="1"/>
    <col min="12296" max="12297" width="6.109375" style="169" bestFit="1" customWidth="1"/>
    <col min="12298" max="12298" width="11.33203125" style="169" customWidth="1"/>
    <col min="12299" max="12299" width="8.77734375" style="169" customWidth="1"/>
    <col min="12300" max="12300" width="9.44140625" style="169" bestFit="1" customWidth="1"/>
    <col min="12301" max="12302" width="8.33203125" style="169" bestFit="1" customWidth="1"/>
    <col min="12303" max="12303" width="9.33203125" style="169" bestFit="1" customWidth="1"/>
    <col min="12304" max="12304" width="10.77734375" style="169" bestFit="1" customWidth="1"/>
    <col min="12305" max="12305" width="7.6640625" style="169" bestFit="1" customWidth="1"/>
    <col min="12306" max="12306" width="5.77734375" style="169" bestFit="1" customWidth="1"/>
    <col min="12307" max="12307" width="9.77734375" style="169" bestFit="1" customWidth="1"/>
    <col min="12308" max="12308" width="7.77734375" style="169" bestFit="1" customWidth="1"/>
    <col min="12309" max="12309" width="4.21875" style="169" customWidth="1"/>
    <col min="12310" max="12310" width="3.6640625" style="169" customWidth="1"/>
    <col min="12311" max="12311" width="13.109375" style="169" bestFit="1" customWidth="1"/>
    <col min="12312" max="12312" width="18.21875" style="169" customWidth="1"/>
    <col min="12313" max="12544" width="9" style="169"/>
    <col min="12545" max="12545" width="5.77734375" style="169" customWidth="1"/>
    <col min="12546" max="12546" width="12" style="169" bestFit="1" customWidth="1"/>
    <col min="12547" max="12547" width="10.21875" style="169" bestFit="1" customWidth="1"/>
    <col min="12548" max="12548" width="24.109375" style="169" bestFit="1" customWidth="1"/>
    <col min="12549" max="12549" width="10.77734375" style="169" bestFit="1" customWidth="1"/>
    <col min="12550" max="12550" width="15.109375" style="169" customWidth="1"/>
    <col min="12551" max="12551" width="11.21875" style="169" bestFit="1" customWidth="1"/>
    <col min="12552" max="12553" width="6.109375" style="169" bestFit="1" customWidth="1"/>
    <col min="12554" max="12554" width="11.33203125" style="169" customWidth="1"/>
    <col min="12555" max="12555" width="8.77734375" style="169" customWidth="1"/>
    <col min="12556" max="12556" width="9.44140625" style="169" bestFit="1" customWidth="1"/>
    <col min="12557" max="12558" width="8.33203125" style="169" bestFit="1" customWidth="1"/>
    <col min="12559" max="12559" width="9.33203125" style="169" bestFit="1" customWidth="1"/>
    <col min="12560" max="12560" width="10.77734375" style="169" bestFit="1" customWidth="1"/>
    <col min="12561" max="12561" width="7.6640625" style="169" bestFit="1" customWidth="1"/>
    <col min="12562" max="12562" width="5.77734375" style="169" bestFit="1" customWidth="1"/>
    <col min="12563" max="12563" width="9.77734375" style="169" bestFit="1" customWidth="1"/>
    <col min="12564" max="12564" width="7.77734375" style="169" bestFit="1" customWidth="1"/>
    <col min="12565" max="12565" width="4.21875" style="169" customWidth="1"/>
    <col min="12566" max="12566" width="3.6640625" style="169" customWidth="1"/>
    <col min="12567" max="12567" width="13.109375" style="169" bestFit="1" customWidth="1"/>
    <col min="12568" max="12568" width="18.21875" style="169" customWidth="1"/>
    <col min="12569" max="12800" width="9" style="169"/>
    <col min="12801" max="12801" width="5.77734375" style="169" customWidth="1"/>
    <col min="12802" max="12802" width="12" style="169" bestFit="1" customWidth="1"/>
    <col min="12803" max="12803" width="10.21875" style="169" bestFit="1" customWidth="1"/>
    <col min="12804" max="12804" width="24.109375" style="169" bestFit="1" customWidth="1"/>
    <col min="12805" max="12805" width="10.77734375" style="169" bestFit="1" customWidth="1"/>
    <col min="12806" max="12806" width="15.109375" style="169" customWidth="1"/>
    <col min="12807" max="12807" width="11.21875" style="169" bestFit="1" customWidth="1"/>
    <col min="12808" max="12809" width="6.109375" style="169" bestFit="1" customWidth="1"/>
    <col min="12810" max="12810" width="11.33203125" style="169" customWidth="1"/>
    <col min="12811" max="12811" width="8.77734375" style="169" customWidth="1"/>
    <col min="12812" max="12812" width="9.44140625" style="169" bestFit="1" customWidth="1"/>
    <col min="12813" max="12814" width="8.33203125" style="169" bestFit="1" customWidth="1"/>
    <col min="12815" max="12815" width="9.33203125" style="169" bestFit="1" customWidth="1"/>
    <col min="12816" max="12816" width="10.77734375" style="169" bestFit="1" customWidth="1"/>
    <col min="12817" max="12817" width="7.6640625" style="169" bestFit="1" customWidth="1"/>
    <col min="12818" max="12818" width="5.77734375" style="169" bestFit="1" customWidth="1"/>
    <col min="12819" max="12819" width="9.77734375" style="169" bestFit="1" customWidth="1"/>
    <col min="12820" max="12820" width="7.77734375" style="169" bestFit="1" customWidth="1"/>
    <col min="12821" max="12821" width="4.21875" style="169" customWidth="1"/>
    <col min="12822" max="12822" width="3.6640625" style="169" customWidth="1"/>
    <col min="12823" max="12823" width="13.109375" style="169" bestFit="1" customWidth="1"/>
    <col min="12824" max="12824" width="18.21875" style="169" customWidth="1"/>
    <col min="12825" max="13056" width="9" style="169"/>
    <col min="13057" max="13057" width="5.77734375" style="169" customWidth="1"/>
    <col min="13058" max="13058" width="12" style="169" bestFit="1" customWidth="1"/>
    <col min="13059" max="13059" width="10.21875" style="169" bestFit="1" customWidth="1"/>
    <col min="13060" max="13060" width="24.109375" style="169" bestFit="1" customWidth="1"/>
    <col min="13061" max="13061" width="10.77734375" style="169" bestFit="1" customWidth="1"/>
    <col min="13062" max="13062" width="15.109375" style="169" customWidth="1"/>
    <col min="13063" max="13063" width="11.21875" style="169" bestFit="1" customWidth="1"/>
    <col min="13064" max="13065" width="6.109375" style="169" bestFit="1" customWidth="1"/>
    <col min="13066" max="13066" width="11.33203125" style="169" customWidth="1"/>
    <col min="13067" max="13067" width="8.77734375" style="169" customWidth="1"/>
    <col min="13068" max="13068" width="9.44140625" style="169" bestFit="1" customWidth="1"/>
    <col min="13069" max="13070" width="8.33203125" style="169" bestFit="1" customWidth="1"/>
    <col min="13071" max="13071" width="9.33203125" style="169" bestFit="1" customWidth="1"/>
    <col min="13072" max="13072" width="10.77734375" style="169" bestFit="1" customWidth="1"/>
    <col min="13073" max="13073" width="7.6640625" style="169" bestFit="1" customWidth="1"/>
    <col min="13074" max="13074" width="5.77734375" style="169" bestFit="1" customWidth="1"/>
    <col min="13075" max="13075" width="9.77734375" style="169" bestFit="1" customWidth="1"/>
    <col min="13076" max="13076" width="7.77734375" style="169" bestFit="1" customWidth="1"/>
    <col min="13077" max="13077" width="4.21875" style="169" customWidth="1"/>
    <col min="13078" max="13078" width="3.6640625" style="169" customWidth="1"/>
    <col min="13079" max="13079" width="13.109375" style="169" bestFit="1" customWidth="1"/>
    <col min="13080" max="13080" width="18.21875" style="169" customWidth="1"/>
    <col min="13081" max="13312" width="9" style="169"/>
    <col min="13313" max="13313" width="5.77734375" style="169" customWidth="1"/>
    <col min="13314" max="13314" width="12" style="169" bestFit="1" customWidth="1"/>
    <col min="13315" max="13315" width="10.21875" style="169" bestFit="1" customWidth="1"/>
    <col min="13316" max="13316" width="24.109375" style="169" bestFit="1" customWidth="1"/>
    <col min="13317" max="13317" width="10.77734375" style="169" bestFit="1" customWidth="1"/>
    <col min="13318" max="13318" width="15.109375" style="169" customWidth="1"/>
    <col min="13319" max="13319" width="11.21875" style="169" bestFit="1" customWidth="1"/>
    <col min="13320" max="13321" width="6.109375" style="169" bestFit="1" customWidth="1"/>
    <col min="13322" max="13322" width="11.33203125" style="169" customWidth="1"/>
    <col min="13323" max="13323" width="8.77734375" style="169" customWidth="1"/>
    <col min="13324" max="13324" width="9.44140625" style="169" bestFit="1" customWidth="1"/>
    <col min="13325" max="13326" width="8.33203125" style="169" bestFit="1" customWidth="1"/>
    <col min="13327" max="13327" width="9.33203125" style="169" bestFit="1" customWidth="1"/>
    <col min="13328" max="13328" width="10.77734375" style="169" bestFit="1" customWidth="1"/>
    <col min="13329" max="13329" width="7.6640625" style="169" bestFit="1" customWidth="1"/>
    <col min="13330" max="13330" width="5.77734375" style="169" bestFit="1" customWidth="1"/>
    <col min="13331" max="13331" width="9.77734375" style="169" bestFit="1" customWidth="1"/>
    <col min="13332" max="13332" width="7.77734375" style="169" bestFit="1" customWidth="1"/>
    <col min="13333" max="13333" width="4.21875" style="169" customWidth="1"/>
    <col min="13334" max="13334" width="3.6640625" style="169" customWidth="1"/>
    <col min="13335" max="13335" width="13.109375" style="169" bestFit="1" customWidth="1"/>
    <col min="13336" max="13336" width="18.21875" style="169" customWidth="1"/>
    <col min="13337" max="13568" width="9" style="169"/>
    <col min="13569" max="13569" width="5.77734375" style="169" customWidth="1"/>
    <col min="13570" max="13570" width="12" style="169" bestFit="1" customWidth="1"/>
    <col min="13571" max="13571" width="10.21875" style="169" bestFit="1" customWidth="1"/>
    <col min="13572" max="13572" width="24.109375" style="169" bestFit="1" customWidth="1"/>
    <col min="13573" max="13573" width="10.77734375" style="169" bestFit="1" customWidth="1"/>
    <col min="13574" max="13574" width="15.109375" style="169" customWidth="1"/>
    <col min="13575" max="13575" width="11.21875" style="169" bestFit="1" customWidth="1"/>
    <col min="13576" max="13577" width="6.109375" style="169" bestFit="1" customWidth="1"/>
    <col min="13578" max="13578" width="11.33203125" style="169" customWidth="1"/>
    <col min="13579" max="13579" width="8.77734375" style="169" customWidth="1"/>
    <col min="13580" max="13580" width="9.44140625" style="169" bestFit="1" customWidth="1"/>
    <col min="13581" max="13582" width="8.33203125" style="169" bestFit="1" customWidth="1"/>
    <col min="13583" max="13583" width="9.33203125" style="169" bestFit="1" customWidth="1"/>
    <col min="13584" max="13584" width="10.77734375" style="169" bestFit="1" customWidth="1"/>
    <col min="13585" max="13585" width="7.6640625" style="169" bestFit="1" customWidth="1"/>
    <col min="13586" max="13586" width="5.77734375" style="169" bestFit="1" customWidth="1"/>
    <col min="13587" max="13587" width="9.77734375" style="169" bestFit="1" customWidth="1"/>
    <col min="13588" max="13588" width="7.77734375" style="169" bestFit="1" customWidth="1"/>
    <col min="13589" max="13589" width="4.21875" style="169" customWidth="1"/>
    <col min="13590" max="13590" width="3.6640625" style="169" customWidth="1"/>
    <col min="13591" max="13591" width="13.109375" style="169" bestFit="1" customWidth="1"/>
    <col min="13592" max="13592" width="18.21875" style="169" customWidth="1"/>
    <col min="13593" max="13824" width="9" style="169"/>
    <col min="13825" max="13825" width="5.77734375" style="169" customWidth="1"/>
    <col min="13826" max="13826" width="12" style="169" bestFit="1" customWidth="1"/>
    <col min="13827" max="13827" width="10.21875" style="169" bestFit="1" customWidth="1"/>
    <col min="13828" max="13828" width="24.109375" style="169" bestFit="1" customWidth="1"/>
    <col min="13829" max="13829" width="10.77734375" style="169" bestFit="1" customWidth="1"/>
    <col min="13830" max="13830" width="15.109375" style="169" customWidth="1"/>
    <col min="13831" max="13831" width="11.21875" style="169" bestFit="1" customWidth="1"/>
    <col min="13832" max="13833" width="6.109375" style="169" bestFit="1" customWidth="1"/>
    <col min="13834" max="13834" width="11.33203125" style="169" customWidth="1"/>
    <col min="13835" max="13835" width="8.77734375" style="169" customWidth="1"/>
    <col min="13836" max="13836" width="9.44140625" style="169" bestFit="1" customWidth="1"/>
    <col min="13837" max="13838" width="8.33203125" style="169" bestFit="1" customWidth="1"/>
    <col min="13839" max="13839" width="9.33203125" style="169" bestFit="1" customWidth="1"/>
    <col min="13840" max="13840" width="10.77734375" style="169" bestFit="1" customWidth="1"/>
    <col min="13841" max="13841" width="7.6640625" style="169" bestFit="1" customWidth="1"/>
    <col min="13842" max="13842" width="5.77734375" style="169" bestFit="1" customWidth="1"/>
    <col min="13843" max="13843" width="9.77734375" style="169" bestFit="1" customWidth="1"/>
    <col min="13844" max="13844" width="7.77734375" style="169" bestFit="1" customWidth="1"/>
    <col min="13845" max="13845" width="4.21875" style="169" customWidth="1"/>
    <col min="13846" max="13846" width="3.6640625" style="169" customWidth="1"/>
    <col min="13847" max="13847" width="13.109375" style="169" bestFit="1" customWidth="1"/>
    <col min="13848" max="13848" width="18.21875" style="169" customWidth="1"/>
    <col min="13849" max="14080" width="9" style="169"/>
    <col min="14081" max="14081" width="5.77734375" style="169" customWidth="1"/>
    <col min="14082" max="14082" width="12" style="169" bestFit="1" customWidth="1"/>
    <col min="14083" max="14083" width="10.21875" style="169" bestFit="1" customWidth="1"/>
    <col min="14084" max="14084" width="24.109375" style="169" bestFit="1" customWidth="1"/>
    <col min="14085" max="14085" width="10.77734375" style="169" bestFit="1" customWidth="1"/>
    <col min="14086" max="14086" width="15.109375" style="169" customWidth="1"/>
    <col min="14087" max="14087" width="11.21875" style="169" bestFit="1" customWidth="1"/>
    <col min="14088" max="14089" width="6.109375" style="169" bestFit="1" customWidth="1"/>
    <col min="14090" max="14090" width="11.33203125" style="169" customWidth="1"/>
    <col min="14091" max="14091" width="8.77734375" style="169" customWidth="1"/>
    <col min="14092" max="14092" width="9.44140625" style="169" bestFit="1" customWidth="1"/>
    <col min="14093" max="14094" width="8.33203125" style="169" bestFit="1" customWidth="1"/>
    <col min="14095" max="14095" width="9.33203125" style="169" bestFit="1" customWidth="1"/>
    <col min="14096" max="14096" width="10.77734375" style="169" bestFit="1" customWidth="1"/>
    <col min="14097" max="14097" width="7.6640625" style="169" bestFit="1" customWidth="1"/>
    <col min="14098" max="14098" width="5.77734375" style="169" bestFit="1" customWidth="1"/>
    <col min="14099" max="14099" width="9.77734375" style="169" bestFit="1" customWidth="1"/>
    <col min="14100" max="14100" width="7.77734375" style="169" bestFit="1" customWidth="1"/>
    <col min="14101" max="14101" width="4.21875" style="169" customWidth="1"/>
    <col min="14102" max="14102" width="3.6640625" style="169" customWidth="1"/>
    <col min="14103" max="14103" width="13.109375" style="169" bestFit="1" customWidth="1"/>
    <col min="14104" max="14104" width="18.21875" style="169" customWidth="1"/>
    <col min="14105" max="14336" width="9" style="169"/>
    <col min="14337" max="14337" width="5.77734375" style="169" customWidth="1"/>
    <col min="14338" max="14338" width="12" style="169" bestFit="1" customWidth="1"/>
    <col min="14339" max="14339" width="10.21875" style="169" bestFit="1" customWidth="1"/>
    <col min="14340" max="14340" width="24.109375" style="169" bestFit="1" customWidth="1"/>
    <col min="14341" max="14341" width="10.77734375" style="169" bestFit="1" customWidth="1"/>
    <col min="14342" max="14342" width="15.109375" style="169" customWidth="1"/>
    <col min="14343" max="14343" width="11.21875" style="169" bestFit="1" customWidth="1"/>
    <col min="14344" max="14345" width="6.109375" style="169" bestFit="1" customWidth="1"/>
    <col min="14346" max="14346" width="11.33203125" style="169" customWidth="1"/>
    <col min="14347" max="14347" width="8.77734375" style="169" customWidth="1"/>
    <col min="14348" max="14348" width="9.44140625" style="169" bestFit="1" customWidth="1"/>
    <col min="14349" max="14350" width="8.33203125" style="169" bestFit="1" customWidth="1"/>
    <col min="14351" max="14351" width="9.33203125" style="169" bestFit="1" customWidth="1"/>
    <col min="14352" max="14352" width="10.77734375" style="169" bestFit="1" customWidth="1"/>
    <col min="14353" max="14353" width="7.6640625" style="169" bestFit="1" customWidth="1"/>
    <col min="14354" max="14354" width="5.77734375" style="169" bestFit="1" customWidth="1"/>
    <col min="14355" max="14355" width="9.77734375" style="169" bestFit="1" customWidth="1"/>
    <col min="14356" max="14356" width="7.77734375" style="169" bestFit="1" customWidth="1"/>
    <col min="14357" max="14357" width="4.21875" style="169" customWidth="1"/>
    <col min="14358" max="14358" width="3.6640625" style="169" customWidth="1"/>
    <col min="14359" max="14359" width="13.109375" style="169" bestFit="1" customWidth="1"/>
    <col min="14360" max="14360" width="18.21875" style="169" customWidth="1"/>
    <col min="14361" max="14592" width="9" style="169"/>
    <col min="14593" max="14593" width="5.77734375" style="169" customWidth="1"/>
    <col min="14594" max="14594" width="12" style="169" bestFit="1" customWidth="1"/>
    <col min="14595" max="14595" width="10.21875" style="169" bestFit="1" customWidth="1"/>
    <col min="14596" max="14596" width="24.109375" style="169" bestFit="1" customWidth="1"/>
    <col min="14597" max="14597" width="10.77734375" style="169" bestFit="1" customWidth="1"/>
    <col min="14598" max="14598" width="15.109375" style="169" customWidth="1"/>
    <col min="14599" max="14599" width="11.21875" style="169" bestFit="1" customWidth="1"/>
    <col min="14600" max="14601" width="6.109375" style="169" bestFit="1" customWidth="1"/>
    <col min="14602" max="14602" width="11.33203125" style="169" customWidth="1"/>
    <col min="14603" max="14603" width="8.77734375" style="169" customWidth="1"/>
    <col min="14604" max="14604" width="9.44140625" style="169" bestFit="1" customWidth="1"/>
    <col min="14605" max="14606" width="8.33203125" style="169" bestFit="1" customWidth="1"/>
    <col min="14607" max="14607" width="9.33203125" style="169" bestFit="1" customWidth="1"/>
    <col min="14608" max="14608" width="10.77734375" style="169" bestFit="1" customWidth="1"/>
    <col min="14609" max="14609" width="7.6640625" style="169" bestFit="1" customWidth="1"/>
    <col min="14610" max="14610" width="5.77734375" style="169" bestFit="1" customWidth="1"/>
    <col min="14611" max="14611" width="9.77734375" style="169" bestFit="1" customWidth="1"/>
    <col min="14612" max="14612" width="7.77734375" style="169" bestFit="1" customWidth="1"/>
    <col min="14613" max="14613" width="4.21875" style="169" customWidth="1"/>
    <col min="14614" max="14614" width="3.6640625" style="169" customWidth="1"/>
    <col min="14615" max="14615" width="13.109375" style="169" bestFit="1" customWidth="1"/>
    <col min="14616" max="14616" width="18.21875" style="169" customWidth="1"/>
    <col min="14617" max="14848" width="9" style="169"/>
    <col min="14849" max="14849" width="5.77734375" style="169" customWidth="1"/>
    <col min="14850" max="14850" width="12" style="169" bestFit="1" customWidth="1"/>
    <col min="14851" max="14851" width="10.21875" style="169" bestFit="1" customWidth="1"/>
    <col min="14852" max="14852" width="24.109375" style="169" bestFit="1" customWidth="1"/>
    <col min="14853" max="14853" width="10.77734375" style="169" bestFit="1" customWidth="1"/>
    <col min="14854" max="14854" width="15.109375" style="169" customWidth="1"/>
    <col min="14855" max="14855" width="11.21875" style="169" bestFit="1" customWidth="1"/>
    <col min="14856" max="14857" width="6.109375" style="169" bestFit="1" customWidth="1"/>
    <col min="14858" max="14858" width="11.33203125" style="169" customWidth="1"/>
    <col min="14859" max="14859" width="8.77734375" style="169" customWidth="1"/>
    <col min="14860" max="14860" width="9.44140625" style="169" bestFit="1" customWidth="1"/>
    <col min="14861" max="14862" width="8.33203125" style="169" bestFit="1" customWidth="1"/>
    <col min="14863" max="14863" width="9.33203125" style="169" bestFit="1" customWidth="1"/>
    <col min="14864" max="14864" width="10.77734375" style="169" bestFit="1" customWidth="1"/>
    <col min="14865" max="14865" width="7.6640625" style="169" bestFit="1" customWidth="1"/>
    <col min="14866" max="14866" width="5.77734375" style="169" bestFit="1" customWidth="1"/>
    <col min="14867" max="14867" width="9.77734375" style="169" bestFit="1" customWidth="1"/>
    <col min="14868" max="14868" width="7.77734375" style="169" bestFit="1" customWidth="1"/>
    <col min="14869" max="14869" width="4.21875" style="169" customWidth="1"/>
    <col min="14870" max="14870" width="3.6640625" style="169" customWidth="1"/>
    <col min="14871" max="14871" width="13.109375" style="169" bestFit="1" customWidth="1"/>
    <col min="14872" max="14872" width="18.21875" style="169" customWidth="1"/>
    <col min="14873" max="15104" width="9" style="169"/>
    <col min="15105" max="15105" width="5.77734375" style="169" customWidth="1"/>
    <col min="15106" max="15106" width="12" style="169" bestFit="1" customWidth="1"/>
    <col min="15107" max="15107" width="10.21875" style="169" bestFit="1" customWidth="1"/>
    <col min="15108" max="15108" width="24.109375" style="169" bestFit="1" customWidth="1"/>
    <col min="15109" max="15109" width="10.77734375" style="169" bestFit="1" customWidth="1"/>
    <col min="15110" max="15110" width="15.109375" style="169" customWidth="1"/>
    <col min="15111" max="15111" width="11.21875" style="169" bestFit="1" customWidth="1"/>
    <col min="15112" max="15113" width="6.109375" style="169" bestFit="1" customWidth="1"/>
    <col min="15114" max="15114" width="11.33203125" style="169" customWidth="1"/>
    <col min="15115" max="15115" width="8.77734375" style="169" customWidth="1"/>
    <col min="15116" max="15116" width="9.44140625" style="169" bestFit="1" customWidth="1"/>
    <col min="15117" max="15118" width="8.33203125" style="169" bestFit="1" customWidth="1"/>
    <col min="15119" max="15119" width="9.33203125" style="169" bestFit="1" customWidth="1"/>
    <col min="15120" max="15120" width="10.77734375" style="169" bestFit="1" customWidth="1"/>
    <col min="15121" max="15121" width="7.6640625" style="169" bestFit="1" customWidth="1"/>
    <col min="15122" max="15122" width="5.77734375" style="169" bestFit="1" customWidth="1"/>
    <col min="15123" max="15123" width="9.77734375" style="169" bestFit="1" customWidth="1"/>
    <col min="15124" max="15124" width="7.77734375" style="169" bestFit="1" customWidth="1"/>
    <col min="15125" max="15125" width="4.21875" style="169" customWidth="1"/>
    <col min="15126" max="15126" width="3.6640625" style="169" customWidth="1"/>
    <col min="15127" max="15127" width="13.109375" style="169" bestFit="1" customWidth="1"/>
    <col min="15128" max="15128" width="18.21875" style="169" customWidth="1"/>
    <col min="15129" max="15360" width="9" style="169"/>
    <col min="15361" max="15361" width="5.77734375" style="169" customWidth="1"/>
    <col min="15362" max="15362" width="12" style="169" bestFit="1" customWidth="1"/>
    <col min="15363" max="15363" width="10.21875" style="169" bestFit="1" customWidth="1"/>
    <col min="15364" max="15364" width="24.109375" style="169" bestFit="1" customWidth="1"/>
    <col min="15365" max="15365" width="10.77734375" style="169" bestFit="1" customWidth="1"/>
    <col min="15366" max="15366" width="15.109375" style="169" customWidth="1"/>
    <col min="15367" max="15367" width="11.21875" style="169" bestFit="1" customWidth="1"/>
    <col min="15368" max="15369" width="6.109375" style="169" bestFit="1" customWidth="1"/>
    <col min="15370" max="15370" width="11.33203125" style="169" customWidth="1"/>
    <col min="15371" max="15371" width="8.77734375" style="169" customWidth="1"/>
    <col min="15372" max="15372" width="9.44140625" style="169" bestFit="1" customWidth="1"/>
    <col min="15373" max="15374" width="8.33203125" style="169" bestFit="1" customWidth="1"/>
    <col min="15375" max="15375" width="9.33203125" style="169" bestFit="1" customWidth="1"/>
    <col min="15376" max="15376" width="10.77734375" style="169" bestFit="1" customWidth="1"/>
    <col min="15377" max="15377" width="7.6640625" style="169" bestFit="1" customWidth="1"/>
    <col min="15378" max="15378" width="5.77734375" style="169" bestFit="1" customWidth="1"/>
    <col min="15379" max="15379" width="9.77734375" style="169" bestFit="1" customWidth="1"/>
    <col min="15380" max="15380" width="7.77734375" style="169" bestFit="1" customWidth="1"/>
    <col min="15381" max="15381" width="4.21875" style="169" customWidth="1"/>
    <col min="15382" max="15382" width="3.6640625" style="169" customWidth="1"/>
    <col min="15383" max="15383" width="13.109375" style="169" bestFit="1" customWidth="1"/>
    <col min="15384" max="15384" width="18.21875" style="169" customWidth="1"/>
    <col min="15385" max="15616" width="9" style="169"/>
    <col min="15617" max="15617" width="5.77734375" style="169" customWidth="1"/>
    <col min="15618" max="15618" width="12" style="169" bestFit="1" customWidth="1"/>
    <col min="15619" max="15619" width="10.21875" style="169" bestFit="1" customWidth="1"/>
    <col min="15620" max="15620" width="24.109375" style="169" bestFit="1" customWidth="1"/>
    <col min="15621" max="15621" width="10.77734375" style="169" bestFit="1" customWidth="1"/>
    <col min="15622" max="15622" width="15.109375" style="169" customWidth="1"/>
    <col min="15623" max="15623" width="11.21875" style="169" bestFit="1" customWidth="1"/>
    <col min="15624" max="15625" width="6.109375" style="169" bestFit="1" customWidth="1"/>
    <col min="15626" max="15626" width="11.33203125" style="169" customWidth="1"/>
    <col min="15627" max="15627" width="8.77734375" style="169" customWidth="1"/>
    <col min="15628" max="15628" width="9.44140625" style="169" bestFit="1" customWidth="1"/>
    <col min="15629" max="15630" width="8.33203125" style="169" bestFit="1" customWidth="1"/>
    <col min="15631" max="15631" width="9.33203125" style="169" bestFit="1" customWidth="1"/>
    <col min="15632" max="15632" width="10.77734375" style="169" bestFit="1" customWidth="1"/>
    <col min="15633" max="15633" width="7.6640625" style="169" bestFit="1" customWidth="1"/>
    <col min="15634" max="15634" width="5.77734375" style="169" bestFit="1" customWidth="1"/>
    <col min="15635" max="15635" width="9.77734375" style="169" bestFit="1" customWidth="1"/>
    <col min="15636" max="15636" width="7.77734375" style="169" bestFit="1" customWidth="1"/>
    <col min="15637" max="15637" width="4.21875" style="169" customWidth="1"/>
    <col min="15638" max="15638" width="3.6640625" style="169" customWidth="1"/>
    <col min="15639" max="15639" width="13.109375" style="169" bestFit="1" customWidth="1"/>
    <col min="15640" max="15640" width="18.21875" style="169" customWidth="1"/>
    <col min="15641" max="15872" width="9" style="169"/>
    <col min="15873" max="15873" width="5.77734375" style="169" customWidth="1"/>
    <col min="15874" max="15874" width="12" style="169" bestFit="1" customWidth="1"/>
    <col min="15875" max="15875" width="10.21875" style="169" bestFit="1" customWidth="1"/>
    <col min="15876" max="15876" width="24.109375" style="169" bestFit="1" customWidth="1"/>
    <col min="15877" max="15877" width="10.77734375" style="169" bestFit="1" customWidth="1"/>
    <col min="15878" max="15878" width="15.109375" style="169" customWidth="1"/>
    <col min="15879" max="15879" width="11.21875" style="169" bestFit="1" customWidth="1"/>
    <col min="15880" max="15881" width="6.109375" style="169" bestFit="1" customWidth="1"/>
    <col min="15882" max="15882" width="11.33203125" style="169" customWidth="1"/>
    <col min="15883" max="15883" width="8.77734375" style="169" customWidth="1"/>
    <col min="15884" max="15884" width="9.44140625" style="169" bestFit="1" customWidth="1"/>
    <col min="15885" max="15886" width="8.33203125" style="169" bestFit="1" customWidth="1"/>
    <col min="15887" max="15887" width="9.33203125" style="169" bestFit="1" customWidth="1"/>
    <col min="15888" max="15888" width="10.77734375" style="169" bestFit="1" customWidth="1"/>
    <col min="15889" max="15889" width="7.6640625" style="169" bestFit="1" customWidth="1"/>
    <col min="15890" max="15890" width="5.77734375" style="169" bestFit="1" customWidth="1"/>
    <col min="15891" max="15891" width="9.77734375" style="169" bestFit="1" customWidth="1"/>
    <col min="15892" max="15892" width="7.77734375" style="169" bestFit="1" customWidth="1"/>
    <col min="15893" max="15893" width="4.21875" style="169" customWidth="1"/>
    <col min="15894" max="15894" width="3.6640625" style="169" customWidth="1"/>
    <col min="15895" max="15895" width="13.109375" style="169" bestFit="1" customWidth="1"/>
    <col min="15896" max="15896" width="18.21875" style="169" customWidth="1"/>
    <col min="15897" max="16128" width="9" style="169"/>
    <col min="16129" max="16129" width="5.77734375" style="169" customWidth="1"/>
    <col min="16130" max="16130" width="12" style="169" bestFit="1" customWidth="1"/>
    <col min="16131" max="16131" width="10.21875" style="169" bestFit="1" customWidth="1"/>
    <col min="16132" max="16132" width="24.109375" style="169" bestFit="1" customWidth="1"/>
    <col min="16133" max="16133" width="10.77734375" style="169" bestFit="1" customWidth="1"/>
    <col min="16134" max="16134" width="15.109375" style="169" customWidth="1"/>
    <col min="16135" max="16135" width="11.21875" style="169" bestFit="1" customWidth="1"/>
    <col min="16136" max="16137" width="6.109375" style="169" bestFit="1" customWidth="1"/>
    <col min="16138" max="16138" width="11.33203125" style="169" customWidth="1"/>
    <col min="16139" max="16139" width="8.77734375" style="169" customWidth="1"/>
    <col min="16140" max="16140" width="9.44140625" style="169" bestFit="1" customWidth="1"/>
    <col min="16141" max="16142" width="8.33203125" style="169" bestFit="1" customWidth="1"/>
    <col min="16143" max="16143" width="9.33203125" style="169" bestFit="1" customWidth="1"/>
    <col min="16144" max="16144" width="10.77734375" style="169" bestFit="1" customWidth="1"/>
    <col min="16145" max="16145" width="7.6640625" style="169" bestFit="1" customWidth="1"/>
    <col min="16146" max="16146" width="5.77734375" style="169" bestFit="1" customWidth="1"/>
    <col min="16147" max="16147" width="9.77734375" style="169" bestFit="1" customWidth="1"/>
    <col min="16148" max="16148" width="7.77734375" style="169" bestFit="1" customWidth="1"/>
    <col min="16149" max="16149" width="4.21875" style="169" customWidth="1"/>
    <col min="16150" max="16150" width="3.6640625" style="169" customWidth="1"/>
    <col min="16151" max="16151" width="13.109375" style="169" bestFit="1" customWidth="1"/>
    <col min="16152" max="16152" width="18.21875" style="169" customWidth="1"/>
    <col min="16153" max="16384" width="9" style="169"/>
  </cols>
  <sheetData>
    <row r="1" spans="1:24" ht="25.8" x14ac:dyDescent="0.25">
      <c r="A1" s="318" t="s">
        <v>213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</row>
    <row r="2" spans="1:24" ht="17.399999999999999" x14ac:dyDescent="0.25">
      <c r="A2" s="320" t="s">
        <v>214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2"/>
    </row>
    <row r="3" spans="1:24" ht="17.399999999999999" x14ac:dyDescent="0.25">
      <c r="A3" s="323" t="s">
        <v>215</v>
      </c>
      <c r="B3" s="324"/>
      <c r="C3" s="324"/>
      <c r="D3" s="324"/>
      <c r="E3" s="324"/>
      <c r="F3" s="324"/>
      <c r="G3" s="324"/>
      <c r="H3" s="324"/>
      <c r="I3" s="325"/>
      <c r="J3" s="326" t="s">
        <v>216</v>
      </c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170"/>
    </row>
    <row r="4" spans="1:24" s="172" customFormat="1" ht="17.399999999999999" x14ac:dyDescent="0.25">
      <c r="A4" s="327" t="s">
        <v>217</v>
      </c>
      <c r="B4" s="329" t="s">
        <v>218</v>
      </c>
      <c r="C4" s="329" t="s">
        <v>219</v>
      </c>
      <c r="D4" s="306" t="s">
        <v>220</v>
      </c>
      <c r="E4" s="306" t="s">
        <v>221</v>
      </c>
      <c r="F4" s="306" t="s">
        <v>222</v>
      </c>
      <c r="G4" s="306" t="s">
        <v>223</v>
      </c>
      <c r="H4" s="306" t="s">
        <v>224</v>
      </c>
      <c r="I4" s="306" t="s">
        <v>225</v>
      </c>
      <c r="J4" s="306" t="s">
        <v>226</v>
      </c>
      <c r="K4" s="306" t="s">
        <v>227</v>
      </c>
      <c r="L4" s="306" t="s">
        <v>228</v>
      </c>
      <c r="M4" s="306" t="s">
        <v>229</v>
      </c>
      <c r="N4" s="306" t="s">
        <v>230</v>
      </c>
      <c r="O4" s="309" t="s">
        <v>231</v>
      </c>
      <c r="P4" s="310"/>
      <c r="Q4" s="310"/>
      <c r="R4" s="310"/>
      <c r="S4" s="310"/>
      <c r="T4" s="310"/>
      <c r="U4" s="310"/>
      <c r="V4" s="310"/>
      <c r="W4" s="311"/>
      <c r="X4" s="171" t="s">
        <v>232</v>
      </c>
    </row>
    <row r="5" spans="1:24" s="172" customFormat="1" ht="28.8" x14ac:dyDescent="0.25">
      <c r="A5" s="328"/>
      <c r="B5" s="330"/>
      <c r="C5" s="330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8"/>
      <c r="O5" s="173" t="s">
        <v>233</v>
      </c>
      <c r="P5" s="173" t="s">
        <v>234</v>
      </c>
      <c r="Q5" s="173" t="s">
        <v>235</v>
      </c>
      <c r="R5" s="85" t="s">
        <v>236</v>
      </c>
      <c r="S5" s="173" t="s">
        <v>237</v>
      </c>
      <c r="T5" s="173" t="s">
        <v>238</v>
      </c>
      <c r="U5" s="312" t="s">
        <v>239</v>
      </c>
      <c r="V5" s="313"/>
      <c r="W5" s="174" t="s">
        <v>240</v>
      </c>
      <c r="X5" s="76"/>
    </row>
    <row r="6" spans="1:24" s="172" customFormat="1" ht="44.25" customHeight="1" x14ac:dyDescent="0.25">
      <c r="A6" s="175">
        <v>1</v>
      </c>
      <c r="B6" s="77" t="s">
        <v>160</v>
      </c>
      <c r="C6" s="76"/>
      <c r="D6" s="78" t="s">
        <v>161</v>
      </c>
      <c r="E6" s="78" t="s">
        <v>241</v>
      </c>
      <c r="F6" s="78" t="s">
        <v>242</v>
      </c>
      <c r="G6" s="78">
        <v>3.8580000000000001</v>
      </c>
      <c r="H6" s="78" t="s">
        <v>243</v>
      </c>
      <c r="I6" s="78" t="s">
        <v>244</v>
      </c>
      <c r="J6" s="176" t="s">
        <v>210</v>
      </c>
      <c r="K6" s="177" t="s">
        <v>245</v>
      </c>
      <c r="L6" s="177">
        <v>30</v>
      </c>
      <c r="M6" s="177">
        <v>60</v>
      </c>
      <c r="N6" s="177">
        <v>30</v>
      </c>
      <c r="O6" s="85" t="s">
        <v>246</v>
      </c>
      <c r="P6" s="85" t="s">
        <v>246</v>
      </c>
      <c r="Q6" s="85">
        <v>2344</v>
      </c>
      <c r="R6" s="85" t="s">
        <v>247</v>
      </c>
      <c r="S6" s="85">
        <v>30</v>
      </c>
      <c r="T6" s="85" t="s">
        <v>248</v>
      </c>
      <c r="U6" s="178">
        <v>4</v>
      </c>
      <c r="V6" s="179" t="s">
        <v>249</v>
      </c>
      <c r="W6" s="85" t="s">
        <v>250</v>
      </c>
      <c r="X6" s="314" t="s">
        <v>251</v>
      </c>
    </row>
    <row r="7" spans="1:24" s="172" customFormat="1" ht="44.25" customHeight="1" x14ac:dyDescent="0.25">
      <c r="A7" s="175">
        <v>2</v>
      </c>
      <c r="B7" s="77" t="s">
        <v>162</v>
      </c>
      <c r="C7" s="76"/>
      <c r="D7" s="78" t="s">
        <v>163</v>
      </c>
      <c r="E7" s="78" t="s">
        <v>241</v>
      </c>
      <c r="F7" s="78" t="s">
        <v>252</v>
      </c>
      <c r="G7" s="78">
        <v>0.49299999999999999</v>
      </c>
      <c r="H7" s="78" t="s">
        <v>243</v>
      </c>
      <c r="I7" s="78" t="s">
        <v>244</v>
      </c>
      <c r="J7" s="176" t="s">
        <v>211</v>
      </c>
      <c r="K7" s="177" t="s">
        <v>207</v>
      </c>
      <c r="L7" s="177">
        <v>30</v>
      </c>
      <c r="M7" s="177">
        <v>60</v>
      </c>
      <c r="N7" s="177">
        <v>30</v>
      </c>
      <c r="O7" s="85" t="s">
        <v>246</v>
      </c>
      <c r="P7" s="85" t="s">
        <v>246</v>
      </c>
      <c r="Q7" s="85">
        <v>2345</v>
      </c>
      <c r="R7" s="85" t="s">
        <v>247</v>
      </c>
      <c r="S7" s="85">
        <v>20</v>
      </c>
      <c r="T7" s="85" t="s">
        <v>248</v>
      </c>
      <c r="U7" s="178">
        <v>4</v>
      </c>
      <c r="V7" s="179" t="s">
        <v>249</v>
      </c>
      <c r="W7" s="85" t="s">
        <v>250</v>
      </c>
      <c r="X7" s="314"/>
    </row>
    <row r="8" spans="1:24" s="172" customFormat="1" ht="44.25" customHeight="1" x14ac:dyDescent="0.25">
      <c r="A8" s="175">
        <v>3</v>
      </c>
      <c r="B8" s="77" t="s">
        <v>164</v>
      </c>
      <c r="C8" s="76"/>
      <c r="D8" s="78" t="s">
        <v>165</v>
      </c>
      <c r="E8" s="78" t="s">
        <v>241</v>
      </c>
      <c r="F8" s="78" t="s">
        <v>253</v>
      </c>
      <c r="G8" s="78">
        <v>0.8</v>
      </c>
      <c r="H8" s="78" t="s">
        <v>243</v>
      </c>
      <c r="I8" s="78" t="s">
        <v>244</v>
      </c>
      <c r="J8" s="176" t="s">
        <v>212</v>
      </c>
      <c r="K8" s="177" t="s">
        <v>206</v>
      </c>
      <c r="L8" s="177">
        <v>30</v>
      </c>
      <c r="M8" s="177">
        <v>60</v>
      </c>
      <c r="N8" s="177">
        <v>30</v>
      </c>
      <c r="O8" s="85" t="s">
        <v>246</v>
      </c>
      <c r="P8" s="85" t="s">
        <v>246</v>
      </c>
      <c r="Q8" s="85">
        <v>2346</v>
      </c>
      <c r="R8" s="85" t="s">
        <v>247</v>
      </c>
      <c r="S8" s="85">
        <v>25</v>
      </c>
      <c r="T8" s="85" t="s">
        <v>248</v>
      </c>
      <c r="U8" s="178">
        <v>4</v>
      </c>
      <c r="V8" s="179" t="s">
        <v>249</v>
      </c>
      <c r="W8" s="85" t="s">
        <v>250</v>
      </c>
      <c r="X8" s="314"/>
    </row>
    <row r="9" spans="1:24" s="172" customFormat="1" ht="44.25" customHeight="1" x14ac:dyDescent="0.25">
      <c r="A9" s="175"/>
      <c r="B9" s="315" t="s">
        <v>254</v>
      </c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7"/>
      <c r="X9" s="314"/>
    </row>
    <row r="10" spans="1:24" s="172" customFormat="1" ht="44.25" customHeight="1" x14ac:dyDescent="0.25">
      <c r="A10" s="175"/>
      <c r="B10" s="77"/>
      <c r="C10" s="76"/>
      <c r="D10" s="78"/>
      <c r="E10" s="78"/>
      <c r="F10" s="78"/>
      <c r="G10" s="78"/>
      <c r="H10" s="78"/>
      <c r="I10" s="78"/>
      <c r="J10" s="176"/>
      <c r="K10" s="177"/>
      <c r="L10" s="177"/>
      <c r="M10" s="177"/>
      <c r="N10" s="177"/>
      <c r="O10" s="85"/>
      <c r="P10" s="85"/>
      <c r="Q10" s="85"/>
      <c r="R10" s="85"/>
      <c r="S10" s="85"/>
      <c r="T10" s="85"/>
      <c r="U10" s="178"/>
      <c r="V10" s="179"/>
      <c r="W10" s="85"/>
      <c r="X10" s="314"/>
    </row>
    <row r="11" spans="1:24" s="172" customFormat="1" ht="44.25" customHeight="1" x14ac:dyDescent="0.25">
      <c r="A11" s="175"/>
      <c r="B11" s="77"/>
      <c r="C11" s="76"/>
      <c r="D11" s="78"/>
      <c r="E11" s="78"/>
      <c r="F11" s="78"/>
      <c r="G11" s="78"/>
      <c r="H11" s="78"/>
      <c r="I11" s="78"/>
      <c r="J11" s="176"/>
      <c r="K11" s="177"/>
      <c r="L11" s="177"/>
      <c r="M11" s="177"/>
      <c r="N11" s="177"/>
      <c r="O11" s="85"/>
      <c r="P11" s="85"/>
      <c r="Q11" s="85"/>
      <c r="R11" s="85"/>
      <c r="S11" s="85"/>
      <c r="T11" s="85"/>
      <c r="U11" s="178"/>
      <c r="V11" s="179"/>
      <c r="W11" s="85"/>
      <c r="X11" s="314"/>
    </row>
    <row r="12" spans="1:24" s="172" customFormat="1" ht="44.25" customHeight="1" x14ac:dyDescent="0.25">
      <c r="A12" s="175"/>
      <c r="B12" s="77"/>
      <c r="C12" s="76"/>
      <c r="D12" s="78"/>
      <c r="E12" s="78"/>
      <c r="F12" s="78"/>
      <c r="G12" s="78"/>
      <c r="H12" s="78"/>
      <c r="I12" s="78"/>
      <c r="J12" s="176"/>
      <c r="K12" s="177"/>
      <c r="L12" s="177"/>
      <c r="M12" s="177"/>
      <c r="N12" s="177"/>
      <c r="O12" s="85"/>
      <c r="P12" s="85"/>
      <c r="Q12" s="85"/>
      <c r="R12" s="85"/>
      <c r="S12" s="85"/>
      <c r="T12" s="85"/>
      <c r="U12" s="178"/>
      <c r="V12" s="179"/>
      <c r="W12" s="85"/>
      <c r="X12" s="314"/>
    </row>
    <row r="13" spans="1:24" s="172" customFormat="1" ht="44.25" customHeight="1" x14ac:dyDescent="0.25">
      <c r="A13" s="175"/>
      <c r="B13" s="77"/>
      <c r="C13" s="76"/>
      <c r="D13" s="78"/>
      <c r="E13" s="78"/>
      <c r="F13" s="78"/>
      <c r="G13" s="78"/>
      <c r="H13" s="78"/>
      <c r="I13" s="78"/>
      <c r="J13" s="176"/>
      <c r="K13" s="177"/>
      <c r="L13" s="177"/>
      <c r="M13" s="177"/>
      <c r="N13" s="177"/>
      <c r="O13" s="85"/>
      <c r="P13" s="85"/>
      <c r="Q13" s="85"/>
      <c r="R13" s="85"/>
      <c r="S13" s="85"/>
      <c r="T13" s="85"/>
      <c r="U13" s="178"/>
      <c r="V13" s="179"/>
      <c r="W13" s="85"/>
      <c r="X13" s="314"/>
    </row>
    <row r="14" spans="1:24" ht="44.25" customHeight="1" x14ac:dyDescent="0.25">
      <c r="A14" s="302" t="s">
        <v>255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4"/>
    </row>
    <row r="15" spans="1:24" ht="44.25" customHeight="1" x14ac:dyDescent="0.25">
      <c r="A15" s="305" t="s">
        <v>256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</row>
    <row r="16" spans="1:24" ht="54.9" customHeight="1" x14ac:dyDescent="0.25">
      <c r="A16" s="169"/>
      <c r="B16" s="169"/>
      <c r="D16" s="169"/>
      <c r="E16" s="169"/>
      <c r="F16" s="169"/>
      <c r="G16" s="169"/>
      <c r="H16" s="169"/>
      <c r="I16" s="169"/>
      <c r="J16" s="169"/>
    </row>
    <row r="17" spans="1:10" ht="54.9" customHeight="1" x14ac:dyDescent="0.25">
      <c r="A17" s="169"/>
      <c r="B17" s="169"/>
      <c r="D17" s="169"/>
      <c r="E17" s="169"/>
      <c r="F17" s="169"/>
      <c r="G17" s="169"/>
      <c r="H17" s="169"/>
      <c r="I17" s="169"/>
      <c r="J17" s="169"/>
    </row>
    <row r="18" spans="1:10" ht="54.9" customHeight="1" x14ac:dyDescent="0.25">
      <c r="A18" s="169"/>
      <c r="B18" s="169"/>
      <c r="D18" s="169"/>
      <c r="E18" s="169"/>
      <c r="F18" s="169"/>
      <c r="G18" s="169"/>
      <c r="H18" s="169"/>
      <c r="I18" s="169"/>
      <c r="J18" s="169"/>
    </row>
    <row r="19" spans="1:10" ht="54.9" customHeight="1" x14ac:dyDescent="0.25">
      <c r="A19" s="169"/>
      <c r="B19" s="169"/>
      <c r="D19" s="169"/>
      <c r="E19" s="169"/>
      <c r="F19" s="169"/>
      <c r="G19" s="169"/>
      <c r="H19" s="169"/>
      <c r="I19" s="169"/>
      <c r="J19" s="169"/>
    </row>
    <row r="20" spans="1:10" ht="54.9" customHeight="1" x14ac:dyDescent="0.25">
      <c r="A20" s="169"/>
      <c r="B20" s="169"/>
      <c r="D20" s="169"/>
      <c r="E20" s="169"/>
      <c r="F20" s="169"/>
      <c r="G20" s="169"/>
      <c r="H20" s="169"/>
      <c r="I20" s="169"/>
      <c r="J20" s="169"/>
    </row>
    <row r="21" spans="1:10" ht="54.9" customHeight="1" x14ac:dyDescent="0.25">
      <c r="A21" s="169"/>
      <c r="B21" s="169"/>
      <c r="D21" s="169"/>
      <c r="E21" s="169"/>
      <c r="F21" s="169"/>
      <c r="G21" s="169"/>
      <c r="H21" s="169"/>
      <c r="I21" s="169"/>
      <c r="J21" s="169"/>
    </row>
    <row r="22" spans="1:10" ht="54.9" customHeight="1" x14ac:dyDescent="0.25">
      <c r="A22" s="169"/>
      <c r="B22" s="169"/>
      <c r="D22" s="169"/>
      <c r="E22" s="169"/>
      <c r="F22" s="169"/>
      <c r="G22" s="169"/>
      <c r="H22" s="169"/>
      <c r="I22" s="169"/>
      <c r="J22" s="169"/>
    </row>
    <row r="23" spans="1:10" ht="54.9" customHeight="1" x14ac:dyDescent="0.25">
      <c r="A23" s="182"/>
      <c r="C23" s="182"/>
      <c r="D23" s="182"/>
      <c r="E23" s="182"/>
      <c r="F23" s="182"/>
      <c r="G23" s="182"/>
      <c r="H23" s="182"/>
      <c r="I23" s="182"/>
      <c r="J23" s="169"/>
    </row>
    <row r="24" spans="1:10" ht="54.9" customHeight="1" x14ac:dyDescent="0.25">
      <c r="A24" s="182"/>
      <c r="C24" s="182"/>
      <c r="D24" s="182"/>
      <c r="E24" s="182"/>
      <c r="F24" s="182"/>
      <c r="G24" s="182"/>
      <c r="H24" s="182"/>
      <c r="I24" s="182"/>
      <c r="J24" s="169"/>
    </row>
    <row r="25" spans="1:10" ht="54.9" customHeight="1" x14ac:dyDescent="0.25">
      <c r="A25" s="182"/>
      <c r="C25" s="182"/>
      <c r="D25" s="182"/>
      <c r="E25" s="182"/>
      <c r="F25" s="182"/>
      <c r="G25" s="182"/>
      <c r="H25" s="182"/>
      <c r="I25" s="182"/>
      <c r="J25" s="169"/>
    </row>
    <row r="26" spans="1:10" ht="54.9" customHeight="1" x14ac:dyDescent="0.25">
      <c r="A26" s="182"/>
      <c r="C26" s="182"/>
      <c r="D26" s="182"/>
      <c r="E26" s="182"/>
      <c r="F26" s="182"/>
      <c r="G26" s="182"/>
      <c r="H26" s="182"/>
      <c r="I26" s="182"/>
      <c r="J26" s="169"/>
    </row>
    <row r="27" spans="1:10" ht="54.9" customHeight="1" x14ac:dyDescent="0.25">
      <c r="A27" s="182"/>
      <c r="C27" s="182"/>
      <c r="D27" s="182"/>
      <c r="E27" s="182"/>
      <c r="F27" s="182"/>
      <c r="G27" s="182"/>
      <c r="H27" s="182"/>
      <c r="I27" s="182"/>
      <c r="J27" s="169"/>
    </row>
    <row r="28" spans="1:10" ht="54.9" customHeight="1" x14ac:dyDescent="0.25">
      <c r="A28" s="182"/>
      <c r="C28" s="182"/>
      <c r="D28" s="182"/>
      <c r="E28" s="182"/>
      <c r="F28" s="182"/>
      <c r="G28" s="182"/>
      <c r="H28" s="182"/>
      <c r="I28" s="182"/>
      <c r="J28" s="169"/>
    </row>
    <row r="29" spans="1:10" ht="54.9" customHeight="1" x14ac:dyDescent="0.25">
      <c r="A29" s="182"/>
      <c r="C29" s="182"/>
      <c r="D29" s="182"/>
      <c r="E29" s="182"/>
      <c r="F29" s="182"/>
      <c r="G29" s="182"/>
      <c r="H29" s="182"/>
      <c r="I29" s="182"/>
      <c r="J29" s="169"/>
    </row>
    <row r="30" spans="1:10" ht="54.9" customHeight="1" x14ac:dyDescent="0.25">
      <c r="A30" s="182"/>
      <c r="C30" s="182"/>
      <c r="D30" s="182"/>
      <c r="E30" s="182"/>
      <c r="F30" s="182"/>
      <c r="G30" s="182"/>
      <c r="H30" s="182"/>
      <c r="I30" s="182"/>
      <c r="J30" s="169"/>
    </row>
    <row r="31" spans="1:10" ht="54.9" customHeight="1" x14ac:dyDescent="0.25">
      <c r="A31" s="182"/>
      <c r="C31" s="182"/>
      <c r="D31" s="182"/>
      <c r="E31" s="182"/>
      <c r="F31" s="182"/>
      <c r="G31" s="182"/>
      <c r="H31" s="182"/>
      <c r="I31" s="182"/>
      <c r="J31" s="169"/>
    </row>
    <row r="32" spans="1:10" ht="54.9" customHeight="1" x14ac:dyDescent="0.25">
      <c r="A32" s="182"/>
      <c r="C32" s="182"/>
      <c r="D32" s="182"/>
      <c r="E32" s="182"/>
      <c r="F32" s="182"/>
      <c r="G32" s="182"/>
      <c r="H32" s="182"/>
      <c r="I32" s="182"/>
      <c r="J32" s="169"/>
    </row>
    <row r="33" spans="1:10" ht="54.9" customHeight="1" x14ac:dyDescent="0.25">
      <c r="A33" s="182"/>
      <c r="C33" s="182"/>
      <c r="D33" s="182"/>
      <c r="E33" s="182"/>
      <c r="F33" s="182"/>
      <c r="G33" s="182"/>
      <c r="H33" s="182"/>
      <c r="I33" s="182"/>
      <c r="J33" s="169"/>
    </row>
    <row r="34" spans="1:10" ht="54.9" customHeight="1" x14ac:dyDescent="0.25">
      <c r="A34" s="169"/>
      <c r="B34" s="169"/>
      <c r="D34" s="169"/>
      <c r="E34" s="169"/>
      <c r="F34" s="169"/>
      <c r="G34" s="169"/>
      <c r="H34" s="169"/>
      <c r="I34" s="169"/>
      <c r="J34" s="169"/>
    </row>
  </sheetData>
  <mergeCells count="24">
    <mergeCell ref="A1:X1"/>
    <mergeCell ref="A2:X2"/>
    <mergeCell ref="A3:I3"/>
    <mergeCell ref="J3:W3"/>
    <mergeCell ref="A4:A5"/>
    <mergeCell ref="B4:B5"/>
    <mergeCell ref="C4:C5"/>
    <mergeCell ref="D4:D5"/>
    <mergeCell ref="E4:E5"/>
    <mergeCell ref="F4:F5"/>
    <mergeCell ref="A14:X14"/>
    <mergeCell ref="A15:X15"/>
    <mergeCell ref="M4:M5"/>
    <mergeCell ref="N4:N5"/>
    <mergeCell ref="O4:W4"/>
    <mergeCell ref="U5:V5"/>
    <mergeCell ref="X6:X13"/>
    <mergeCell ref="B9:W9"/>
    <mergeCell ref="G4:G5"/>
    <mergeCell ref="H4:H5"/>
    <mergeCell ref="I4:I5"/>
    <mergeCell ref="J4:J5"/>
    <mergeCell ref="K4:K5"/>
    <mergeCell ref="L4:L5"/>
  </mergeCells>
  <phoneticPr fontId="14" type="noConversion"/>
  <dataValidations count="5">
    <dataValidation type="list" allowBlank="1" showInputMessage="1" showErrorMessage="1" sqref="L6:L8 JH6:JH8 TD6:TD8 ACZ6:ACZ8 AMV6:AMV8 AWR6:AWR8 BGN6:BGN8 BQJ6:BQJ8 CAF6:CAF8 CKB6:CKB8 CTX6:CTX8 DDT6:DDT8 DNP6:DNP8 DXL6:DXL8 EHH6:EHH8 ERD6:ERD8 FAZ6:FAZ8 FKV6:FKV8 FUR6:FUR8 GEN6:GEN8 GOJ6:GOJ8 GYF6:GYF8 HIB6:HIB8 HRX6:HRX8 IBT6:IBT8 ILP6:ILP8 IVL6:IVL8 JFH6:JFH8 JPD6:JPD8 JYZ6:JYZ8 KIV6:KIV8 KSR6:KSR8 LCN6:LCN8 LMJ6:LMJ8 LWF6:LWF8 MGB6:MGB8 MPX6:MPX8 MZT6:MZT8 NJP6:NJP8 NTL6:NTL8 ODH6:ODH8 OND6:OND8 OWZ6:OWZ8 PGV6:PGV8 PQR6:PQR8 QAN6:QAN8 QKJ6:QKJ8 QUF6:QUF8 REB6:REB8 RNX6:RNX8 RXT6:RXT8 SHP6:SHP8 SRL6:SRL8 TBH6:TBH8 TLD6:TLD8 TUZ6:TUZ8 UEV6:UEV8 UOR6:UOR8 UYN6:UYN8 VIJ6:VIJ8 VSF6:VSF8 WCB6:WCB8 WLX6:WLX8 WVT6:WVT8 L65542:L65544 JH65542:JH65544 TD65542:TD65544 ACZ65542:ACZ65544 AMV65542:AMV65544 AWR65542:AWR65544 BGN65542:BGN65544 BQJ65542:BQJ65544 CAF65542:CAF65544 CKB65542:CKB65544 CTX65542:CTX65544 DDT65542:DDT65544 DNP65542:DNP65544 DXL65542:DXL65544 EHH65542:EHH65544 ERD65542:ERD65544 FAZ65542:FAZ65544 FKV65542:FKV65544 FUR65542:FUR65544 GEN65542:GEN65544 GOJ65542:GOJ65544 GYF65542:GYF65544 HIB65542:HIB65544 HRX65542:HRX65544 IBT65542:IBT65544 ILP65542:ILP65544 IVL65542:IVL65544 JFH65542:JFH65544 JPD65542:JPD65544 JYZ65542:JYZ65544 KIV65542:KIV65544 KSR65542:KSR65544 LCN65542:LCN65544 LMJ65542:LMJ65544 LWF65542:LWF65544 MGB65542:MGB65544 MPX65542:MPX65544 MZT65542:MZT65544 NJP65542:NJP65544 NTL65542:NTL65544 ODH65542:ODH65544 OND65542:OND65544 OWZ65542:OWZ65544 PGV65542:PGV65544 PQR65542:PQR65544 QAN65542:QAN65544 QKJ65542:QKJ65544 QUF65542:QUF65544 REB65542:REB65544 RNX65542:RNX65544 RXT65542:RXT65544 SHP65542:SHP65544 SRL65542:SRL65544 TBH65542:TBH65544 TLD65542:TLD65544 TUZ65542:TUZ65544 UEV65542:UEV65544 UOR65542:UOR65544 UYN65542:UYN65544 VIJ65542:VIJ65544 VSF65542:VSF65544 WCB65542:WCB65544 WLX65542:WLX65544 WVT65542:WVT65544 L131078:L131080 JH131078:JH131080 TD131078:TD131080 ACZ131078:ACZ131080 AMV131078:AMV131080 AWR131078:AWR131080 BGN131078:BGN131080 BQJ131078:BQJ131080 CAF131078:CAF131080 CKB131078:CKB131080 CTX131078:CTX131080 DDT131078:DDT131080 DNP131078:DNP131080 DXL131078:DXL131080 EHH131078:EHH131080 ERD131078:ERD131080 FAZ131078:FAZ131080 FKV131078:FKV131080 FUR131078:FUR131080 GEN131078:GEN131080 GOJ131078:GOJ131080 GYF131078:GYF131080 HIB131078:HIB131080 HRX131078:HRX131080 IBT131078:IBT131080 ILP131078:ILP131080 IVL131078:IVL131080 JFH131078:JFH131080 JPD131078:JPD131080 JYZ131078:JYZ131080 KIV131078:KIV131080 KSR131078:KSR131080 LCN131078:LCN131080 LMJ131078:LMJ131080 LWF131078:LWF131080 MGB131078:MGB131080 MPX131078:MPX131080 MZT131078:MZT131080 NJP131078:NJP131080 NTL131078:NTL131080 ODH131078:ODH131080 OND131078:OND131080 OWZ131078:OWZ131080 PGV131078:PGV131080 PQR131078:PQR131080 QAN131078:QAN131080 QKJ131078:QKJ131080 QUF131078:QUF131080 REB131078:REB131080 RNX131078:RNX131080 RXT131078:RXT131080 SHP131078:SHP131080 SRL131078:SRL131080 TBH131078:TBH131080 TLD131078:TLD131080 TUZ131078:TUZ131080 UEV131078:UEV131080 UOR131078:UOR131080 UYN131078:UYN131080 VIJ131078:VIJ131080 VSF131078:VSF131080 WCB131078:WCB131080 WLX131078:WLX131080 WVT131078:WVT131080 L196614:L196616 JH196614:JH196616 TD196614:TD196616 ACZ196614:ACZ196616 AMV196614:AMV196616 AWR196614:AWR196616 BGN196614:BGN196616 BQJ196614:BQJ196616 CAF196614:CAF196616 CKB196614:CKB196616 CTX196614:CTX196616 DDT196614:DDT196616 DNP196614:DNP196616 DXL196614:DXL196616 EHH196614:EHH196616 ERD196614:ERD196616 FAZ196614:FAZ196616 FKV196614:FKV196616 FUR196614:FUR196616 GEN196614:GEN196616 GOJ196614:GOJ196616 GYF196614:GYF196616 HIB196614:HIB196616 HRX196614:HRX196616 IBT196614:IBT196616 ILP196614:ILP196616 IVL196614:IVL196616 JFH196614:JFH196616 JPD196614:JPD196616 JYZ196614:JYZ196616 KIV196614:KIV196616 KSR196614:KSR196616 LCN196614:LCN196616 LMJ196614:LMJ196616 LWF196614:LWF196616 MGB196614:MGB196616 MPX196614:MPX196616 MZT196614:MZT196616 NJP196614:NJP196616 NTL196614:NTL196616 ODH196614:ODH196616 OND196614:OND196616 OWZ196614:OWZ196616 PGV196614:PGV196616 PQR196614:PQR196616 QAN196614:QAN196616 QKJ196614:QKJ196616 QUF196614:QUF196616 REB196614:REB196616 RNX196614:RNX196616 RXT196614:RXT196616 SHP196614:SHP196616 SRL196614:SRL196616 TBH196614:TBH196616 TLD196614:TLD196616 TUZ196614:TUZ196616 UEV196614:UEV196616 UOR196614:UOR196616 UYN196614:UYN196616 VIJ196614:VIJ196616 VSF196614:VSF196616 WCB196614:WCB196616 WLX196614:WLX196616 WVT196614:WVT196616 L262150:L262152 JH262150:JH262152 TD262150:TD262152 ACZ262150:ACZ262152 AMV262150:AMV262152 AWR262150:AWR262152 BGN262150:BGN262152 BQJ262150:BQJ262152 CAF262150:CAF262152 CKB262150:CKB262152 CTX262150:CTX262152 DDT262150:DDT262152 DNP262150:DNP262152 DXL262150:DXL262152 EHH262150:EHH262152 ERD262150:ERD262152 FAZ262150:FAZ262152 FKV262150:FKV262152 FUR262150:FUR262152 GEN262150:GEN262152 GOJ262150:GOJ262152 GYF262150:GYF262152 HIB262150:HIB262152 HRX262150:HRX262152 IBT262150:IBT262152 ILP262150:ILP262152 IVL262150:IVL262152 JFH262150:JFH262152 JPD262150:JPD262152 JYZ262150:JYZ262152 KIV262150:KIV262152 KSR262150:KSR262152 LCN262150:LCN262152 LMJ262150:LMJ262152 LWF262150:LWF262152 MGB262150:MGB262152 MPX262150:MPX262152 MZT262150:MZT262152 NJP262150:NJP262152 NTL262150:NTL262152 ODH262150:ODH262152 OND262150:OND262152 OWZ262150:OWZ262152 PGV262150:PGV262152 PQR262150:PQR262152 QAN262150:QAN262152 QKJ262150:QKJ262152 QUF262150:QUF262152 REB262150:REB262152 RNX262150:RNX262152 RXT262150:RXT262152 SHP262150:SHP262152 SRL262150:SRL262152 TBH262150:TBH262152 TLD262150:TLD262152 TUZ262150:TUZ262152 UEV262150:UEV262152 UOR262150:UOR262152 UYN262150:UYN262152 VIJ262150:VIJ262152 VSF262150:VSF262152 WCB262150:WCB262152 WLX262150:WLX262152 WVT262150:WVT262152 L327686:L327688 JH327686:JH327688 TD327686:TD327688 ACZ327686:ACZ327688 AMV327686:AMV327688 AWR327686:AWR327688 BGN327686:BGN327688 BQJ327686:BQJ327688 CAF327686:CAF327688 CKB327686:CKB327688 CTX327686:CTX327688 DDT327686:DDT327688 DNP327686:DNP327688 DXL327686:DXL327688 EHH327686:EHH327688 ERD327686:ERD327688 FAZ327686:FAZ327688 FKV327686:FKV327688 FUR327686:FUR327688 GEN327686:GEN327688 GOJ327686:GOJ327688 GYF327686:GYF327688 HIB327686:HIB327688 HRX327686:HRX327688 IBT327686:IBT327688 ILP327686:ILP327688 IVL327686:IVL327688 JFH327686:JFH327688 JPD327686:JPD327688 JYZ327686:JYZ327688 KIV327686:KIV327688 KSR327686:KSR327688 LCN327686:LCN327688 LMJ327686:LMJ327688 LWF327686:LWF327688 MGB327686:MGB327688 MPX327686:MPX327688 MZT327686:MZT327688 NJP327686:NJP327688 NTL327686:NTL327688 ODH327686:ODH327688 OND327686:OND327688 OWZ327686:OWZ327688 PGV327686:PGV327688 PQR327686:PQR327688 QAN327686:QAN327688 QKJ327686:QKJ327688 QUF327686:QUF327688 REB327686:REB327688 RNX327686:RNX327688 RXT327686:RXT327688 SHP327686:SHP327688 SRL327686:SRL327688 TBH327686:TBH327688 TLD327686:TLD327688 TUZ327686:TUZ327688 UEV327686:UEV327688 UOR327686:UOR327688 UYN327686:UYN327688 VIJ327686:VIJ327688 VSF327686:VSF327688 WCB327686:WCB327688 WLX327686:WLX327688 WVT327686:WVT327688 L393222:L393224 JH393222:JH393224 TD393222:TD393224 ACZ393222:ACZ393224 AMV393222:AMV393224 AWR393222:AWR393224 BGN393222:BGN393224 BQJ393222:BQJ393224 CAF393222:CAF393224 CKB393222:CKB393224 CTX393222:CTX393224 DDT393222:DDT393224 DNP393222:DNP393224 DXL393222:DXL393224 EHH393222:EHH393224 ERD393222:ERD393224 FAZ393222:FAZ393224 FKV393222:FKV393224 FUR393222:FUR393224 GEN393222:GEN393224 GOJ393222:GOJ393224 GYF393222:GYF393224 HIB393222:HIB393224 HRX393222:HRX393224 IBT393222:IBT393224 ILP393222:ILP393224 IVL393222:IVL393224 JFH393222:JFH393224 JPD393222:JPD393224 JYZ393222:JYZ393224 KIV393222:KIV393224 KSR393222:KSR393224 LCN393222:LCN393224 LMJ393222:LMJ393224 LWF393222:LWF393224 MGB393222:MGB393224 MPX393222:MPX393224 MZT393222:MZT393224 NJP393222:NJP393224 NTL393222:NTL393224 ODH393222:ODH393224 OND393222:OND393224 OWZ393222:OWZ393224 PGV393222:PGV393224 PQR393222:PQR393224 QAN393222:QAN393224 QKJ393222:QKJ393224 QUF393222:QUF393224 REB393222:REB393224 RNX393222:RNX393224 RXT393222:RXT393224 SHP393222:SHP393224 SRL393222:SRL393224 TBH393222:TBH393224 TLD393222:TLD393224 TUZ393222:TUZ393224 UEV393222:UEV393224 UOR393222:UOR393224 UYN393222:UYN393224 VIJ393222:VIJ393224 VSF393222:VSF393224 WCB393222:WCB393224 WLX393222:WLX393224 WVT393222:WVT393224 L458758:L458760 JH458758:JH458760 TD458758:TD458760 ACZ458758:ACZ458760 AMV458758:AMV458760 AWR458758:AWR458760 BGN458758:BGN458760 BQJ458758:BQJ458760 CAF458758:CAF458760 CKB458758:CKB458760 CTX458758:CTX458760 DDT458758:DDT458760 DNP458758:DNP458760 DXL458758:DXL458760 EHH458758:EHH458760 ERD458758:ERD458760 FAZ458758:FAZ458760 FKV458758:FKV458760 FUR458758:FUR458760 GEN458758:GEN458760 GOJ458758:GOJ458760 GYF458758:GYF458760 HIB458758:HIB458760 HRX458758:HRX458760 IBT458758:IBT458760 ILP458758:ILP458760 IVL458758:IVL458760 JFH458758:JFH458760 JPD458758:JPD458760 JYZ458758:JYZ458760 KIV458758:KIV458760 KSR458758:KSR458760 LCN458758:LCN458760 LMJ458758:LMJ458760 LWF458758:LWF458760 MGB458758:MGB458760 MPX458758:MPX458760 MZT458758:MZT458760 NJP458758:NJP458760 NTL458758:NTL458760 ODH458758:ODH458760 OND458758:OND458760 OWZ458758:OWZ458760 PGV458758:PGV458760 PQR458758:PQR458760 QAN458758:QAN458760 QKJ458758:QKJ458760 QUF458758:QUF458760 REB458758:REB458760 RNX458758:RNX458760 RXT458758:RXT458760 SHP458758:SHP458760 SRL458758:SRL458760 TBH458758:TBH458760 TLD458758:TLD458760 TUZ458758:TUZ458760 UEV458758:UEV458760 UOR458758:UOR458760 UYN458758:UYN458760 VIJ458758:VIJ458760 VSF458758:VSF458760 WCB458758:WCB458760 WLX458758:WLX458760 WVT458758:WVT458760 L524294:L524296 JH524294:JH524296 TD524294:TD524296 ACZ524294:ACZ524296 AMV524294:AMV524296 AWR524294:AWR524296 BGN524294:BGN524296 BQJ524294:BQJ524296 CAF524294:CAF524296 CKB524294:CKB524296 CTX524294:CTX524296 DDT524294:DDT524296 DNP524294:DNP524296 DXL524294:DXL524296 EHH524294:EHH524296 ERD524294:ERD524296 FAZ524294:FAZ524296 FKV524294:FKV524296 FUR524294:FUR524296 GEN524294:GEN524296 GOJ524294:GOJ524296 GYF524294:GYF524296 HIB524294:HIB524296 HRX524294:HRX524296 IBT524294:IBT524296 ILP524294:ILP524296 IVL524294:IVL524296 JFH524294:JFH524296 JPD524294:JPD524296 JYZ524294:JYZ524296 KIV524294:KIV524296 KSR524294:KSR524296 LCN524294:LCN524296 LMJ524294:LMJ524296 LWF524294:LWF524296 MGB524294:MGB524296 MPX524294:MPX524296 MZT524294:MZT524296 NJP524294:NJP524296 NTL524294:NTL524296 ODH524294:ODH524296 OND524294:OND524296 OWZ524294:OWZ524296 PGV524294:PGV524296 PQR524294:PQR524296 QAN524294:QAN524296 QKJ524294:QKJ524296 QUF524294:QUF524296 REB524294:REB524296 RNX524294:RNX524296 RXT524294:RXT524296 SHP524294:SHP524296 SRL524294:SRL524296 TBH524294:TBH524296 TLD524294:TLD524296 TUZ524294:TUZ524296 UEV524294:UEV524296 UOR524294:UOR524296 UYN524294:UYN524296 VIJ524294:VIJ524296 VSF524294:VSF524296 WCB524294:WCB524296 WLX524294:WLX524296 WVT524294:WVT524296 L589830:L589832 JH589830:JH589832 TD589830:TD589832 ACZ589830:ACZ589832 AMV589830:AMV589832 AWR589830:AWR589832 BGN589830:BGN589832 BQJ589830:BQJ589832 CAF589830:CAF589832 CKB589830:CKB589832 CTX589830:CTX589832 DDT589830:DDT589832 DNP589830:DNP589832 DXL589830:DXL589832 EHH589830:EHH589832 ERD589830:ERD589832 FAZ589830:FAZ589832 FKV589830:FKV589832 FUR589830:FUR589832 GEN589830:GEN589832 GOJ589830:GOJ589832 GYF589830:GYF589832 HIB589830:HIB589832 HRX589830:HRX589832 IBT589830:IBT589832 ILP589830:ILP589832 IVL589830:IVL589832 JFH589830:JFH589832 JPD589830:JPD589832 JYZ589830:JYZ589832 KIV589830:KIV589832 KSR589830:KSR589832 LCN589830:LCN589832 LMJ589830:LMJ589832 LWF589830:LWF589832 MGB589830:MGB589832 MPX589830:MPX589832 MZT589830:MZT589832 NJP589830:NJP589832 NTL589830:NTL589832 ODH589830:ODH589832 OND589830:OND589832 OWZ589830:OWZ589832 PGV589830:PGV589832 PQR589830:PQR589832 QAN589830:QAN589832 QKJ589830:QKJ589832 QUF589830:QUF589832 REB589830:REB589832 RNX589830:RNX589832 RXT589830:RXT589832 SHP589830:SHP589832 SRL589830:SRL589832 TBH589830:TBH589832 TLD589830:TLD589832 TUZ589830:TUZ589832 UEV589830:UEV589832 UOR589830:UOR589832 UYN589830:UYN589832 VIJ589830:VIJ589832 VSF589830:VSF589832 WCB589830:WCB589832 WLX589830:WLX589832 WVT589830:WVT589832 L655366:L655368 JH655366:JH655368 TD655366:TD655368 ACZ655366:ACZ655368 AMV655366:AMV655368 AWR655366:AWR655368 BGN655366:BGN655368 BQJ655366:BQJ655368 CAF655366:CAF655368 CKB655366:CKB655368 CTX655366:CTX655368 DDT655366:DDT655368 DNP655366:DNP655368 DXL655366:DXL655368 EHH655366:EHH655368 ERD655366:ERD655368 FAZ655366:FAZ655368 FKV655366:FKV655368 FUR655366:FUR655368 GEN655366:GEN655368 GOJ655366:GOJ655368 GYF655366:GYF655368 HIB655366:HIB655368 HRX655366:HRX655368 IBT655366:IBT655368 ILP655366:ILP655368 IVL655366:IVL655368 JFH655366:JFH655368 JPD655366:JPD655368 JYZ655366:JYZ655368 KIV655366:KIV655368 KSR655366:KSR655368 LCN655366:LCN655368 LMJ655366:LMJ655368 LWF655366:LWF655368 MGB655366:MGB655368 MPX655366:MPX655368 MZT655366:MZT655368 NJP655366:NJP655368 NTL655366:NTL655368 ODH655366:ODH655368 OND655366:OND655368 OWZ655366:OWZ655368 PGV655366:PGV655368 PQR655366:PQR655368 QAN655366:QAN655368 QKJ655366:QKJ655368 QUF655366:QUF655368 REB655366:REB655368 RNX655366:RNX655368 RXT655366:RXT655368 SHP655366:SHP655368 SRL655366:SRL655368 TBH655366:TBH655368 TLD655366:TLD655368 TUZ655366:TUZ655368 UEV655366:UEV655368 UOR655366:UOR655368 UYN655366:UYN655368 VIJ655366:VIJ655368 VSF655366:VSF655368 WCB655366:WCB655368 WLX655366:WLX655368 WVT655366:WVT655368 L720902:L720904 JH720902:JH720904 TD720902:TD720904 ACZ720902:ACZ720904 AMV720902:AMV720904 AWR720902:AWR720904 BGN720902:BGN720904 BQJ720902:BQJ720904 CAF720902:CAF720904 CKB720902:CKB720904 CTX720902:CTX720904 DDT720902:DDT720904 DNP720902:DNP720904 DXL720902:DXL720904 EHH720902:EHH720904 ERD720902:ERD720904 FAZ720902:FAZ720904 FKV720902:FKV720904 FUR720902:FUR720904 GEN720902:GEN720904 GOJ720902:GOJ720904 GYF720902:GYF720904 HIB720902:HIB720904 HRX720902:HRX720904 IBT720902:IBT720904 ILP720902:ILP720904 IVL720902:IVL720904 JFH720902:JFH720904 JPD720902:JPD720904 JYZ720902:JYZ720904 KIV720902:KIV720904 KSR720902:KSR720904 LCN720902:LCN720904 LMJ720902:LMJ720904 LWF720902:LWF720904 MGB720902:MGB720904 MPX720902:MPX720904 MZT720902:MZT720904 NJP720902:NJP720904 NTL720902:NTL720904 ODH720902:ODH720904 OND720902:OND720904 OWZ720902:OWZ720904 PGV720902:PGV720904 PQR720902:PQR720904 QAN720902:QAN720904 QKJ720902:QKJ720904 QUF720902:QUF720904 REB720902:REB720904 RNX720902:RNX720904 RXT720902:RXT720904 SHP720902:SHP720904 SRL720902:SRL720904 TBH720902:TBH720904 TLD720902:TLD720904 TUZ720902:TUZ720904 UEV720902:UEV720904 UOR720902:UOR720904 UYN720902:UYN720904 VIJ720902:VIJ720904 VSF720902:VSF720904 WCB720902:WCB720904 WLX720902:WLX720904 WVT720902:WVT720904 L786438:L786440 JH786438:JH786440 TD786438:TD786440 ACZ786438:ACZ786440 AMV786438:AMV786440 AWR786438:AWR786440 BGN786438:BGN786440 BQJ786438:BQJ786440 CAF786438:CAF786440 CKB786438:CKB786440 CTX786438:CTX786440 DDT786438:DDT786440 DNP786438:DNP786440 DXL786438:DXL786440 EHH786438:EHH786440 ERD786438:ERD786440 FAZ786438:FAZ786440 FKV786438:FKV786440 FUR786438:FUR786440 GEN786438:GEN786440 GOJ786438:GOJ786440 GYF786438:GYF786440 HIB786438:HIB786440 HRX786438:HRX786440 IBT786438:IBT786440 ILP786438:ILP786440 IVL786438:IVL786440 JFH786438:JFH786440 JPD786438:JPD786440 JYZ786438:JYZ786440 KIV786438:KIV786440 KSR786438:KSR786440 LCN786438:LCN786440 LMJ786438:LMJ786440 LWF786438:LWF786440 MGB786438:MGB786440 MPX786438:MPX786440 MZT786438:MZT786440 NJP786438:NJP786440 NTL786438:NTL786440 ODH786438:ODH786440 OND786438:OND786440 OWZ786438:OWZ786440 PGV786438:PGV786440 PQR786438:PQR786440 QAN786438:QAN786440 QKJ786438:QKJ786440 QUF786438:QUF786440 REB786438:REB786440 RNX786438:RNX786440 RXT786438:RXT786440 SHP786438:SHP786440 SRL786438:SRL786440 TBH786438:TBH786440 TLD786438:TLD786440 TUZ786438:TUZ786440 UEV786438:UEV786440 UOR786438:UOR786440 UYN786438:UYN786440 VIJ786438:VIJ786440 VSF786438:VSF786440 WCB786438:WCB786440 WLX786438:WLX786440 WVT786438:WVT786440 L851974:L851976 JH851974:JH851976 TD851974:TD851976 ACZ851974:ACZ851976 AMV851974:AMV851976 AWR851974:AWR851976 BGN851974:BGN851976 BQJ851974:BQJ851976 CAF851974:CAF851976 CKB851974:CKB851976 CTX851974:CTX851976 DDT851974:DDT851976 DNP851974:DNP851976 DXL851974:DXL851976 EHH851974:EHH851976 ERD851974:ERD851976 FAZ851974:FAZ851976 FKV851974:FKV851976 FUR851974:FUR851976 GEN851974:GEN851976 GOJ851974:GOJ851976 GYF851974:GYF851976 HIB851974:HIB851976 HRX851974:HRX851976 IBT851974:IBT851976 ILP851974:ILP851976 IVL851974:IVL851976 JFH851974:JFH851976 JPD851974:JPD851976 JYZ851974:JYZ851976 KIV851974:KIV851976 KSR851974:KSR851976 LCN851974:LCN851976 LMJ851974:LMJ851976 LWF851974:LWF851976 MGB851974:MGB851976 MPX851974:MPX851976 MZT851974:MZT851976 NJP851974:NJP851976 NTL851974:NTL851976 ODH851974:ODH851976 OND851974:OND851976 OWZ851974:OWZ851976 PGV851974:PGV851976 PQR851974:PQR851976 QAN851974:QAN851976 QKJ851974:QKJ851976 QUF851974:QUF851976 REB851974:REB851976 RNX851974:RNX851976 RXT851974:RXT851976 SHP851974:SHP851976 SRL851974:SRL851976 TBH851974:TBH851976 TLD851974:TLD851976 TUZ851974:TUZ851976 UEV851974:UEV851976 UOR851974:UOR851976 UYN851974:UYN851976 VIJ851974:VIJ851976 VSF851974:VSF851976 WCB851974:WCB851976 WLX851974:WLX851976 WVT851974:WVT851976 L917510:L917512 JH917510:JH917512 TD917510:TD917512 ACZ917510:ACZ917512 AMV917510:AMV917512 AWR917510:AWR917512 BGN917510:BGN917512 BQJ917510:BQJ917512 CAF917510:CAF917512 CKB917510:CKB917512 CTX917510:CTX917512 DDT917510:DDT917512 DNP917510:DNP917512 DXL917510:DXL917512 EHH917510:EHH917512 ERD917510:ERD917512 FAZ917510:FAZ917512 FKV917510:FKV917512 FUR917510:FUR917512 GEN917510:GEN917512 GOJ917510:GOJ917512 GYF917510:GYF917512 HIB917510:HIB917512 HRX917510:HRX917512 IBT917510:IBT917512 ILP917510:ILP917512 IVL917510:IVL917512 JFH917510:JFH917512 JPD917510:JPD917512 JYZ917510:JYZ917512 KIV917510:KIV917512 KSR917510:KSR917512 LCN917510:LCN917512 LMJ917510:LMJ917512 LWF917510:LWF917512 MGB917510:MGB917512 MPX917510:MPX917512 MZT917510:MZT917512 NJP917510:NJP917512 NTL917510:NTL917512 ODH917510:ODH917512 OND917510:OND917512 OWZ917510:OWZ917512 PGV917510:PGV917512 PQR917510:PQR917512 QAN917510:QAN917512 QKJ917510:QKJ917512 QUF917510:QUF917512 REB917510:REB917512 RNX917510:RNX917512 RXT917510:RXT917512 SHP917510:SHP917512 SRL917510:SRL917512 TBH917510:TBH917512 TLD917510:TLD917512 TUZ917510:TUZ917512 UEV917510:UEV917512 UOR917510:UOR917512 UYN917510:UYN917512 VIJ917510:VIJ917512 VSF917510:VSF917512 WCB917510:WCB917512 WLX917510:WLX917512 WVT917510:WVT917512 L983046:L983048 JH983046:JH983048 TD983046:TD983048 ACZ983046:ACZ983048 AMV983046:AMV983048 AWR983046:AWR983048 BGN983046:BGN983048 BQJ983046:BQJ983048 CAF983046:CAF983048 CKB983046:CKB983048 CTX983046:CTX983048 DDT983046:DDT983048 DNP983046:DNP983048 DXL983046:DXL983048 EHH983046:EHH983048 ERD983046:ERD983048 FAZ983046:FAZ983048 FKV983046:FKV983048 FUR983046:FUR983048 GEN983046:GEN983048 GOJ983046:GOJ983048 GYF983046:GYF983048 HIB983046:HIB983048 HRX983046:HRX983048 IBT983046:IBT983048 ILP983046:ILP983048 IVL983046:IVL983048 JFH983046:JFH983048 JPD983046:JPD983048 JYZ983046:JYZ983048 KIV983046:KIV983048 KSR983046:KSR983048 LCN983046:LCN983048 LMJ983046:LMJ983048 LWF983046:LWF983048 MGB983046:MGB983048 MPX983046:MPX983048 MZT983046:MZT983048 NJP983046:NJP983048 NTL983046:NTL983048 ODH983046:ODH983048 OND983046:OND983048 OWZ983046:OWZ983048 PGV983046:PGV983048 PQR983046:PQR983048 QAN983046:QAN983048 QKJ983046:QKJ983048 QUF983046:QUF983048 REB983046:REB983048 RNX983046:RNX983048 RXT983046:RXT983048 SHP983046:SHP983048 SRL983046:SRL983048 TBH983046:TBH983048 TLD983046:TLD983048 TUZ983046:TUZ983048 UEV983046:UEV983048 UOR983046:UOR983048 UYN983046:UYN983048 VIJ983046:VIJ983048 VSF983046:VSF983048 WCB983046:WCB983048 WLX983046:WLX983048 WVT983046:WVT983048 L10:L13 JH10:JH13 TD10:TD13 ACZ10:ACZ13 AMV10:AMV13 AWR10:AWR13 BGN10:BGN13 BQJ10:BQJ13 CAF10:CAF13 CKB10:CKB13 CTX10:CTX13 DDT10:DDT13 DNP10:DNP13 DXL10:DXL13 EHH10:EHH13 ERD10:ERD13 FAZ10:FAZ13 FKV10:FKV13 FUR10:FUR13 GEN10:GEN13 GOJ10:GOJ13 GYF10:GYF13 HIB10:HIB13 HRX10:HRX13 IBT10:IBT13 ILP10:ILP13 IVL10:IVL13 JFH10:JFH13 JPD10:JPD13 JYZ10:JYZ13 KIV10:KIV13 KSR10:KSR13 LCN10:LCN13 LMJ10:LMJ13 LWF10:LWF13 MGB10:MGB13 MPX10:MPX13 MZT10:MZT13 NJP10:NJP13 NTL10:NTL13 ODH10:ODH13 OND10:OND13 OWZ10:OWZ13 PGV10:PGV13 PQR10:PQR13 QAN10:QAN13 QKJ10:QKJ13 QUF10:QUF13 REB10:REB13 RNX10:RNX13 RXT10:RXT13 SHP10:SHP13 SRL10:SRL13 TBH10:TBH13 TLD10:TLD13 TUZ10:TUZ13 UEV10:UEV13 UOR10:UOR13 UYN10:UYN13 VIJ10:VIJ13 VSF10:VSF13 WCB10:WCB13 WLX10:WLX13 WVT10:WVT13 L65546:L65549 JH65546:JH65549 TD65546:TD65549 ACZ65546:ACZ65549 AMV65546:AMV65549 AWR65546:AWR65549 BGN65546:BGN65549 BQJ65546:BQJ65549 CAF65546:CAF65549 CKB65546:CKB65549 CTX65546:CTX65549 DDT65546:DDT65549 DNP65546:DNP65549 DXL65546:DXL65549 EHH65546:EHH65549 ERD65546:ERD65549 FAZ65546:FAZ65549 FKV65546:FKV65549 FUR65546:FUR65549 GEN65546:GEN65549 GOJ65546:GOJ65549 GYF65546:GYF65549 HIB65546:HIB65549 HRX65546:HRX65549 IBT65546:IBT65549 ILP65546:ILP65549 IVL65546:IVL65549 JFH65546:JFH65549 JPD65546:JPD65549 JYZ65546:JYZ65549 KIV65546:KIV65549 KSR65546:KSR65549 LCN65546:LCN65549 LMJ65546:LMJ65549 LWF65546:LWF65549 MGB65546:MGB65549 MPX65546:MPX65549 MZT65546:MZT65549 NJP65546:NJP65549 NTL65546:NTL65549 ODH65546:ODH65549 OND65546:OND65549 OWZ65546:OWZ65549 PGV65546:PGV65549 PQR65546:PQR65549 QAN65546:QAN65549 QKJ65546:QKJ65549 QUF65546:QUF65549 REB65546:REB65549 RNX65546:RNX65549 RXT65546:RXT65549 SHP65546:SHP65549 SRL65546:SRL65549 TBH65546:TBH65549 TLD65546:TLD65549 TUZ65546:TUZ65549 UEV65546:UEV65549 UOR65546:UOR65549 UYN65546:UYN65549 VIJ65546:VIJ65549 VSF65546:VSF65549 WCB65546:WCB65549 WLX65546:WLX65549 WVT65546:WVT65549 L131082:L131085 JH131082:JH131085 TD131082:TD131085 ACZ131082:ACZ131085 AMV131082:AMV131085 AWR131082:AWR131085 BGN131082:BGN131085 BQJ131082:BQJ131085 CAF131082:CAF131085 CKB131082:CKB131085 CTX131082:CTX131085 DDT131082:DDT131085 DNP131082:DNP131085 DXL131082:DXL131085 EHH131082:EHH131085 ERD131082:ERD131085 FAZ131082:FAZ131085 FKV131082:FKV131085 FUR131082:FUR131085 GEN131082:GEN131085 GOJ131082:GOJ131085 GYF131082:GYF131085 HIB131082:HIB131085 HRX131082:HRX131085 IBT131082:IBT131085 ILP131082:ILP131085 IVL131082:IVL131085 JFH131082:JFH131085 JPD131082:JPD131085 JYZ131082:JYZ131085 KIV131082:KIV131085 KSR131082:KSR131085 LCN131082:LCN131085 LMJ131082:LMJ131085 LWF131082:LWF131085 MGB131082:MGB131085 MPX131082:MPX131085 MZT131082:MZT131085 NJP131082:NJP131085 NTL131082:NTL131085 ODH131082:ODH131085 OND131082:OND131085 OWZ131082:OWZ131085 PGV131082:PGV131085 PQR131082:PQR131085 QAN131082:QAN131085 QKJ131082:QKJ131085 QUF131082:QUF131085 REB131082:REB131085 RNX131082:RNX131085 RXT131082:RXT131085 SHP131082:SHP131085 SRL131082:SRL131085 TBH131082:TBH131085 TLD131082:TLD131085 TUZ131082:TUZ131085 UEV131082:UEV131085 UOR131082:UOR131085 UYN131082:UYN131085 VIJ131082:VIJ131085 VSF131082:VSF131085 WCB131082:WCB131085 WLX131082:WLX131085 WVT131082:WVT131085 L196618:L196621 JH196618:JH196621 TD196618:TD196621 ACZ196618:ACZ196621 AMV196618:AMV196621 AWR196618:AWR196621 BGN196618:BGN196621 BQJ196618:BQJ196621 CAF196618:CAF196621 CKB196618:CKB196621 CTX196618:CTX196621 DDT196618:DDT196621 DNP196618:DNP196621 DXL196618:DXL196621 EHH196618:EHH196621 ERD196618:ERD196621 FAZ196618:FAZ196621 FKV196618:FKV196621 FUR196618:FUR196621 GEN196618:GEN196621 GOJ196618:GOJ196621 GYF196618:GYF196621 HIB196618:HIB196621 HRX196618:HRX196621 IBT196618:IBT196621 ILP196618:ILP196621 IVL196618:IVL196621 JFH196618:JFH196621 JPD196618:JPD196621 JYZ196618:JYZ196621 KIV196618:KIV196621 KSR196618:KSR196621 LCN196618:LCN196621 LMJ196618:LMJ196621 LWF196618:LWF196621 MGB196618:MGB196621 MPX196618:MPX196621 MZT196618:MZT196621 NJP196618:NJP196621 NTL196618:NTL196621 ODH196618:ODH196621 OND196618:OND196621 OWZ196618:OWZ196621 PGV196618:PGV196621 PQR196618:PQR196621 QAN196618:QAN196621 QKJ196618:QKJ196621 QUF196618:QUF196621 REB196618:REB196621 RNX196618:RNX196621 RXT196618:RXT196621 SHP196618:SHP196621 SRL196618:SRL196621 TBH196618:TBH196621 TLD196618:TLD196621 TUZ196618:TUZ196621 UEV196618:UEV196621 UOR196618:UOR196621 UYN196618:UYN196621 VIJ196618:VIJ196621 VSF196618:VSF196621 WCB196618:WCB196621 WLX196618:WLX196621 WVT196618:WVT196621 L262154:L262157 JH262154:JH262157 TD262154:TD262157 ACZ262154:ACZ262157 AMV262154:AMV262157 AWR262154:AWR262157 BGN262154:BGN262157 BQJ262154:BQJ262157 CAF262154:CAF262157 CKB262154:CKB262157 CTX262154:CTX262157 DDT262154:DDT262157 DNP262154:DNP262157 DXL262154:DXL262157 EHH262154:EHH262157 ERD262154:ERD262157 FAZ262154:FAZ262157 FKV262154:FKV262157 FUR262154:FUR262157 GEN262154:GEN262157 GOJ262154:GOJ262157 GYF262154:GYF262157 HIB262154:HIB262157 HRX262154:HRX262157 IBT262154:IBT262157 ILP262154:ILP262157 IVL262154:IVL262157 JFH262154:JFH262157 JPD262154:JPD262157 JYZ262154:JYZ262157 KIV262154:KIV262157 KSR262154:KSR262157 LCN262154:LCN262157 LMJ262154:LMJ262157 LWF262154:LWF262157 MGB262154:MGB262157 MPX262154:MPX262157 MZT262154:MZT262157 NJP262154:NJP262157 NTL262154:NTL262157 ODH262154:ODH262157 OND262154:OND262157 OWZ262154:OWZ262157 PGV262154:PGV262157 PQR262154:PQR262157 QAN262154:QAN262157 QKJ262154:QKJ262157 QUF262154:QUF262157 REB262154:REB262157 RNX262154:RNX262157 RXT262154:RXT262157 SHP262154:SHP262157 SRL262154:SRL262157 TBH262154:TBH262157 TLD262154:TLD262157 TUZ262154:TUZ262157 UEV262154:UEV262157 UOR262154:UOR262157 UYN262154:UYN262157 VIJ262154:VIJ262157 VSF262154:VSF262157 WCB262154:WCB262157 WLX262154:WLX262157 WVT262154:WVT262157 L327690:L327693 JH327690:JH327693 TD327690:TD327693 ACZ327690:ACZ327693 AMV327690:AMV327693 AWR327690:AWR327693 BGN327690:BGN327693 BQJ327690:BQJ327693 CAF327690:CAF327693 CKB327690:CKB327693 CTX327690:CTX327693 DDT327690:DDT327693 DNP327690:DNP327693 DXL327690:DXL327693 EHH327690:EHH327693 ERD327690:ERD327693 FAZ327690:FAZ327693 FKV327690:FKV327693 FUR327690:FUR327693 GEN327690:GEN327693 GOJ327690:GOJ327693 GYF327690:GYF327693 HIB327690:HIB327693 HRX327690:HRX327693 IBT327690:IBT327693 ILP327690:ILP327693 IVL327690:IVL327693 JFH327690:JFH327693 JPD327690:JPD327693 JYZ327690:JYZ327693 KIV327690:KIV327693 KSR327690:KSR327693 LCN327690:LCN327693 LMJ327690:LMJ327693 LWF327690:LWF327693 MGB327690:MGB327693 MPX327690:MPX327693 MZT327690:MZT327693 NJP327690:NJP327693 NTL327690:NTL327693 ODH327690:ODH327693 OND327690:OND327693 OWZ327690:OWZ327693 PGV327690:PGV327693 PQR327690:PQR327693 QAN327690:QAN327693 QKJ327690:QKJ327693 QUF327690:QUF327693 REB327690:REB327693 RNX327690:RNX327693 RXT327690:RXT327693 SHP327690:SHP327693 SRL327690:SRL327693 TBH327690:TBH327693 TLD327690:TLD327693 TUZ327690:TUZ327693 UEV327690:UEV327693 UOR327690:UOR327693 UYN327690:UYN327693 VIJ327690:VIJ327693 VSF327690:VSF327693 WCB327690:WCB327693 WLX327690:WLX327693 WVT327690:WVT327693 L393226:L393229 JH393226:JH393229 TD393226:TD393229 ACZ393226:ACZ393229 AMV393226:AMV393229 AWR393226:AWR393229 BGN393226:BGN393229 BQJ393226:BQJ393229 CAF393226:CAF393229 CKB393226:CKB393229 CTX393226:CTX393229 DDT393226:DDT393229 DNP393226:DNP393229 DXL393226:DXL393229 EHH393226:EHH393229 ERD393226:ERD393229 FAZ393226:FAZ393229 FKV393226:FKV393229 FUR393226:FUR393229 GEN393226:GEN393229 GOJ393226:GOJ393229 GYF393226:GYF393229 HIB393226:HIB393229 HRX393226:HRX393229 IBT393226:IBT393229 ILP393226:ILP393229 IVL393226:IVL393229 JFH393226:JFH393229 JPD393226:JPD393229 JYZ393226:JYZ393229 KIV393226:KIV393229 KSR393226:KSR393229 LCN393226:LCN393229 LMJ393226:LMJ393229 LWF393226:LWF393229 MGB393226:MGB393229 MPX393226:MPX393229 MZT393226:MZT393229 NJP393226:NJP393229 NTL393226:NTL393229 ODH393226:ODH393229 OND393226:OND393229 OWZ393226:OWZ393229 PGV393226:PGV393229 PQR393226:PQR393229 QAN393226:QAN393229 QKJ393226:QKJ393229 QUF393226:QUF393229 REB393226:REB393229 RNX393226:RNX393229 RXT393226:RXT393229 SHP393226:SHP393229 SRL393226:SRL393229 TBH393226:TBH393229 TLD393226:TLD393229 TUZ393226:TUZ393229 UEV393226:UEV393229 UOR393226:UOR393229 UYN393226:UYN393229 VIJ393226:VIJ393229 VSF393226:VSF393229 WCB393226:WCB393229 WLX393226:WLX393229 WVT393226:WVT393229 L458762:L458765 JH458762:JH458765 TD458762:TD458765 ACZ458762:ACZ458765 AMV458762:AMV458765 AWR458762:AWR458765 BGN458762:BGN458765 BQJ458762:BQJ458765 CAF458762:CAF458765 CKB458762:CKB458765 CTX458762:CTX458765 DDT458762:DDT458765 DNP458762:DNP458765 DXL458762:DXL458765 EHH458762:EHH458765 ERD458762:ERD458765 FAZ458762:FAZ458765 FKV458762:FKV458765 FUR458762:FUR458765 GEN458762:GEN458765 GOJ458762:GOJ458765 GYF458762:GYF458765 HIB458762:HIB458765 HRX458762:HRX458765 IBT458762:IBT458765 ILP458762:ILP458765 IVL458762:IVL458765 JFH458762:JFH458765 JPD458762:JPD458765 JYZ458762:JYZ458765 KIV458762:KIV458765 KSR458762:KSR458765 LCN458762:LCN458765 LMJ458762:LMJ458765 LWF458762:LWF458765 MGB458762:MGB458765 MPX458762:MPX458765 MZT458762:MZT458765 NJP458762:NJP458765 NTL458762:NTL458765 ODH458762:ODH458765 OND458762:OND458765 OWZ458762:OWZ458765 PGV458762:PGV458765 PQR458762:PQR458765 QAN458762:QAN458765 QKJ458762:QKJ458765 QUF458762:QUF458765 REB458762:REB458765 RNX458762:RNX458765 RXT458762:RXT458765 SHP458762:SHP458765 SRL458762:SRL458765 TBH458762:TBH458765 TLD458762:TLD458765 TUZ458762:TUZ458765 UEV458762:UEV458765 UOR458762:UOR458765 UYN458762:UYN458765 VIJ458762:VIJ458765 VSF458762:VSF458765 WCB458762:WCB458765 WLX458762:WLX458765 WVT458762:WVT458765 L524298:L524301 JH524298:JH524301 TD524298:TD524301 ACZ524298:ACZ524301 AMV524298:AMV524301 AWR524298:AWR524301 BGN524298:BGN524301 BQJ524298:BQJ524301 CAF524298:CAF524301 CKB524298:CKB524301 CTX524298:CTX524301 DDT524298:DDT524301 DNP524298:DNP524301 DXL524298:DXL524301 EHH524298:EHH524301 ERD524298:ERD524301 FAZ524298:FAZ524301 FKV524298:FKV524301 FUR524298:FUR524301 GEN524298:GEN524301 GOJ524298:GOJ524301 GYF524298:GYF524301 HIB524298:HIB524301 HRX524298:HRX524301 IBT524298:IBT524301 ILP524298:ILP524301 IVL524298:IVL524301 JFH524298:JFH524301 JPD524298:JPD524301 JYZ524298:JYZ524301 KIV524298:KIV524301 KSR524298:KSR524301 LCN524298:LCN524301 LMJ524298:LMJ524301 LWF524298:LWF524301 MGB524298:MGB524301 MPX524298:MPX524301 MZT524298:MZT524301 NJP524298:NJP524301 NTL524298:NTL524301 ODH524298:ODH524301 OND524298:OND524301 OWZ524298:OWZ524301 PGV524298:PGV524301 PQR524298:PQR524301 QAN524298:QAN524301 QKJ524298:QKJ524301 QUF524298:QUF524301 REB524298:REB524301 RNX524298:RNX524301 RXT524298:RXT524301 SHP524298:SHP524301 SRL524298:SRL524301 TBH524298:TBH524301 TLD524298:TLD524301 TUZ524298:TUZ524301 UEV524298:UEV524301 UOR524298:UOR524301 UYN524298:UYN524301 VIJ524298:VIJ524301 VSF524298:VSF524301 WCB524298:WCB524301 WLX524298:WLX524301 WVT524298:WVT524301 L589834:L589837 JH589834:JH589837 TD589834:TD589837 ACZ589834:ACZ589837 AMV589834:AMV589837 AWR589834:AWR589837 BGN589834:BGN589837 BQJ589834:BQJ589837 CAF589834:CAF589837 CKB589834:CKB589837 CTX589834:CTX589837 DDT589834:DDT589837 DNP589834:DNP589837 DXL589834:DXL589837 EHH589834:EHH589837 ERD589834:ERD589837 FAZ589834:FAZ589837 FKV589834:FKV589837 FUR589834:FUR589837 GEN589834:GEN589837 GOJ589834:GOJ589837 GYF589834:GYF589837 HIB589834:HIB589837 HRX589834:HRX589837 IBT589834:IBT589837 ILP589834:ILP589837 IVL589834:IVL589837 JFH589834:JFH589837 JPD589834:JPD589837 JYZ589834:JYZ589837 KIV589834:KIV589837 KSR589834:KSR589837 LCN589834:LCN589837 LMJ589834:LMJ589837 LWF589834:LWF589837 MGB589834:MGB589837 MPX589834:MPX589837 MZT589834:MZT589837 NJP589834:NJP589837 NTL589834:NTL589837 ODH589834:ODH589837 OND589834:OND589837 OWZ589834:OWZ589837 PGV589834:PGV589837 PQR589834:PQR589837 QAN589834:QAN589837 QKJ589834:QKJ589837 QUF589834:QUF589837 REB589834:REB589837 RNX589834:RNX589837 RXT589834:RXT589837 SHP589834:SHP589837 SRL589834:SRL589837 TBH589834:TBH589837 TLD589834:TLD589837 TUZ589834:TUZ589837 UEV589834:UEV589837 UOR589834:UOR589837 UYN589834:UYN589837 VIJ589834:VIJ589837 VSF589834:VSF589837 WCB589834:WCB589837 WLX589834:WLX589837 WVT589834:WVT589837 L655370:L655373 JH655370:JH655373 TD655370:TD655373 ACZ655370:ACZ655373 AMV655370:AMV655373 AWR655370:AWR655373 BGN655370:BGN655373 BQJ655370:BQJ655373 CAF655370:CAF655373 CKB655370:CKB655373 CTX655370:CTX655373 DDT655370:DDT655373 DNP655370:DNP655373 DXL655370:DXL655373 EHH655370:EHH655373 ERD655370:ERD655373 FAZ655370:FAZ655373 FKV655370:FKV655373 FUR655370:FUR655373 GEN655370:GEN655373 GOJ655370:GOJ655373 GYF655370:GYF655373 HIB655370:HIB655373 HRX655370:HRX655373 IBT655370:IBT655373 ILP655370:ILP655373 IVL655370:IVL655373 JFH655370:JFH655373 JPD655370:JPD655373 JYZ655370:JYZ655373 KIV655370:KIV655373 KSR655370:KSR655373 LCN655370:LCN655373 LMJ655370:LMJ655373 LWF655370:LWF655373 MGB655370:MGB655373 MPX655370:MPX655373 MZT655370:MZT655373 NJP655370:NJP655373 NTL655370:NTL655373 ODH655370:ODH655373 OND655370:OND655373 OWZ655370:OWZ655373 PGV655370:PGV655373 PQR655370:PQR655373 QAN655370:QAN655373 QKJ655370:QKJ655373 QUF655370:QUF655373 REB655370:REB655373 RNX655370:RNX655373 RXT655370:RXT655373 SHP655370:SHP655373 SRL655370:SRL655373 TBH655370:TBH655373 TLD655370:TLD655373 TUZ655370:TUZ655373 UEV655370:UEV655373 UOR655370:UOR655373 UYN655370:UYN655373 VIJ655370:VIJ655373 VSF655370:VSF655373 WCB655370:WCB655373 WLX655370:WLX655373 WVT655370:WVT655373 L720906:L720909 JH720906:JH720909 TD720906:TD720909 ACZ720906:ACZ720909 AMV720906:AMV720909 AWR720906:AWR720909 BGN720906:BGN720909 BQJ720906:BQJ720909 CAF720906:CAF720909 CKB720906:CKB720909 CTX720906:CTX720909 DDT720906:DDT720909 DNP720906:DNP720909 DXL720906:DXL720909 EHH720906:EHH720909 ERD720906:ERD720909 FAZ720906:FAZ720909 FKV720906:FKV720909 FUR720906:FUR720909 GEN720906:GEN720909 GOJ720906:GOJ720909 GYF720906:GYF720909 HIB720906:HIB720909 HRX720906:HRX720909 IBT720906:IBT720909 ILP720906:ILP720909 IVL720906:IVL720909 JFH720906:JFH720909 JPD720906:JPD720909 JYZ720906:JYZ720909 KIV720906:KIV720909 KSR720906:KSR720909 LCN720906:LCN720909 LMJ720906:LMJ720909 LWF720906:LWF720909 MGB720906:MGB720909 MPX720906:MPX720909 MZT720906:MZT720909 NJP720906:NJP720909 NTL720906:NTL720909 ODH720906:ODH720909 OND720906:OND720909 OWZ720906:OWZ720909 PGV720906:PGV720909 PQR720906:PQR720909 QAN720906:QAN720909 QKJ720906:QKJ720909 QUF720906:QUF720909 REB720906:REB720909 RNX720906:RNX720909 RXT720906:RXT720909 SHP720906:SHP720909 SRL720906:SRL720909 TBH720906:TBH720909 TLD720906:TLD720909 TUZ720906:TUZ720909 UEV720906:UEV720909 UOR720906:UOR720909 UYN720906:UYN720909 VIJ720906:VIJ720909 VSF720906:VSF720909 WCB720906:WCB720909 WLX720906:WLX720909 WVT720906:WVT720909 L786442:L786445 JH786442:JH786445 TD786442:TD786445 ACZ786442:ACZ786445 AMV786442:AMV786445 AWR786442:AWR786445 BGN786442:BGN786445 BQJ786442:BQJ786445 CAF786442:CAF786445 CKB786442:CKB786445 CTX786442:CTX786445 DDT786442:DDT786445 DNP786442:DNP786445 DXL786442:DXL786445 EHH786442:EHH786445 ERD786442:ERD786445 FAZ786442:FAZ786445 FKV786442:FKV786445 FUR786442:FUR786445 GEN786442:GEN786445 GOJ786442:GOJ786445 GYF786442:GYF786445 HIB786442:HIB786445 HRX786442:HRX786445 IBT786442:IBT786445 ILP786442:ILP786445 IVL786442:IVL786445 JFH786442:JFH786445 JPD786442:JPD786445 JYZ786442:JYZ786445 KIV786442:KIV786445 KSR786442:KSR786445 LCN786442:LCN786445 LMJ786442:LMJ786445 LWF786442:LWF786445 MGB786442:MGB786445 MPX786442:MPX786445 MZT786442:MZT786445 NJP786442:NJP786445 NTL786442:NTL786445 ODH786442:ODH786445 OND786442:OND786445 OWZ786442:OWZ786445 PGV786442:PGV786445 PQR786442:PQR786445 QAN786442:QAN786445 QKJ786442:QKJ786445 QUF786442:QUF786445 REB786442:REB786445 RNX786442:RNX786445 RXT786442:RXT786445 SHP786442:SHP786445 SRL786442:SRL786445 TBH786442:TBH786445 TLD786442:TLD786445 TUZ786442:TUZ786445 UEV786442:UEV786445 UOR786442:UOR786445 UYN786442:UYN786445 VIJ786442:VIJ786445 VSF786442:VSF786445 WCB786442:WCB786445 WLX786442:WLX786445 WVT786442:WVT786445 L851978:L851981 JH851978:JH851981 TD851978:TD851981 ACZ851978:ACZ851981 AMV851978:AMV851981 AWR851978:AWR851981 BGN851978:BGN851981 BQJ851978:BQJ851981 CAF851978:CAF851981 CKB851978:CKB851981 CTX851978:CTX851981 DDT851978:DDT851981 DNP851978:DNP851981 DXL851978:DXL851981 EHH851978:EHH851981 ERD851978:ERD851981 FAZ851978:FAZ851981 FKV851978:FKV851981 FUR851978:FUR851981 GEN851978:GEN851981 GOJ851978:GOJ851981 GYF851978:GYF851981 HIB851978:HIB851981 HRX851978:HRX851981 IBT851978:IBT851981 ILP851978:ILP851981 IVL851978:IVL851981 JFH851978:JFH851981 JPD851978:JPD851981 JYZ851978:JYZ851981 KIV851978:KIV851981 KSR851978:KSR851981 LCN851978:LCN851981 LMJ851978:LMJ851981 LWF851978:LWF851981 MGB851978:MGB851981 MPX851978:MPX851981 MZT851978:MZT851981 NJP851978:NJP851981 NTL851978:NTL851981 ODH851978:ODH851981 OND851978:OND851981 OWZ851978:OWZ851981 PGV851978:PGV851981 PQR851978:PQR851981 QAN851978:QAN851981 QKJ851978:QKJ851981 QUF851978:QUF851981 REB851978:REB851981 RNX851978:RNX851981 RXT851978:RXT851981 SHP851978:SHP851981 SRL851978:SRL851981 TBH851978:TBH851981 TLD851978:TLD851981 TUZ851978:TUZ851981 UEV851978:UEV851981 UOR851978:UOR851981 UYN851978:UYN851981 VIJ851978:VIJ851981 VSF851978:VSF851981 WCB851978:WCB851981 WLX851978:WLX851981 WVT851978:WVT851981 L917514:L917517 JH917514:JH917517 TD917514:TD917517 ACZ917514:ACZ917517 AMV917514:AMV917517 AWR917514:AWR917517 BGN917514:BGN917517 BQJ917514:BQJ917517 CAF917514:CAF917517 CKB917514:CKB917517 CTX917514:CTX917517 DDT917514:DDT917517 DNP917514:DNP917517 DXL917514:DXL917517 EHH917514:EHH917517 ERD917514:ERD917517 FAZ917514:FAZ917517 FKV917514:FKV917517 FUR917514:FUR917517 GEN917514:GEN917517 GOJ917514:GOJ917517 GYF917514:GYF917517 HIB917514:HIB917517 HRX917514:HRX917517 IBT917514:IBT917517 ILP917514:ILP917517 IVL917514:IVL917517 JFH917514:JFH917517 JPD917514:JPD917517 JYZ917514:JYZ917517 KIV917514:KIV917517 KSR917514:KSR917517 LCN917514:LCN917517 LMJ917514:LMJ917517 LWF917514:LWF917517 MGB917514:MGB917517 MPX917514:MPX917517 MZT917514:MZT917517 NJP917514:NJP917517 NTL917514:NTL917517 ODH917514:ODH917517 OND917514:OND917517 OWZ917514:OWZ917517 PGV917514:PGV917517 PQR917514:PQR917517 QAN917514:QAN917517 QKJ917514:QKJ917517 QUF917514:QUF917517 REB917514:REB917517 RNX917514:RNX917517 RXT917514:RXT917517 SHP917514:SHP917517 SRL917514:SRL917517 TBH917514:TBH917517 TLD917514:TLD917517 TUZ917514:TUZ917517 UEV917514:UEV917517 UOR917514:UOR917517 UYN917514:UYN917517 VIJ917514:VIJ917517 VSF917514:VSF917517 WCB917514:WCB917517 WLX917514:WLX917517 WVT917514:WVT917517 L983050:L983053 JH983050:JH983053 TD983050:TD983053 ACZ983050:ACZ983053 AMV983050:AMV983053 AWR983050:AWR983053 BGN983050:BGN983053 BQJ983050:BQJ983053 CAF983050:CAF983053 CKB983050:CKB983053 CTX983050:CTX983053 DDT983050:DDT983053 DNP983050:DNP983053 DXL983050:DXL983053 EHH983050:EHH983053 ERD983050:ERD983053 FAZ983050:FAZ983053 FKV983050:FKV983053 FUR983050:FUR983053 GEN983050:GEN983053 GOJ983050:GOJ983053 GYF983050:GYF983053 HIB983050:HIB983053 HRX983050:HRX983053 IBT983050:IBT983053 ILP983050:ILP983053 IVL983050:IVL983053 JFH983050:JFH983053 JPD983050:JPD983053 JYZ983050:JYZ983053 KIV983050:KIV983053 KSR983050:KSR983053 LCN983050:LCN983053 LMJ983050:LMJ983053 LWF983050:LWF983053 MGB983050:MGB983053 MPX983050:MPX983053 MZT983050:MZT983053 NJP983050:NJP983053 NTL983050:NTL983053 ODH983050:ODH983053 OND983050:OND983053 OWZ983050:OWZ983053 PGV983050:PGV983053 PQR983050:PQR983053 QAN983050:QAN983053 QKJ983050:QKJ983053 QUF983050:QUF983053 REB983050:REB983053 RNX983050:RNX983053 RXT983050:RXT983053 SHP983050:SHP983053 SRL983050:SRL983053 TBH983050:TBH983053 TLD983050:TLD983053 TUZ983050:TUZ983053 UEV983050:UEV983053 UOR983050:UOR983053 UYN983050:UYN983053 VIJ983050:VIJ983053 VSF983050:VSF983053 WCB983050:WCB983053 WLX983050:WLX983053 WVT983050:WVT983053">
      <formula1>"30,35,40,45,50,55,60,65,70"</formula1>
    </dataValidation>
    <dataValidation type="list" allowBlank="1" showInputMessage="1" showErrorMessage="1" sqref="S6:S8 JO6:JO8 TK6:TK8 ADG6:ADG8 ANC6:ANC8 AWY6:AWY8 BGU6:BGU8 BQQ6:BQQ8 CAM6:CAM8 CKI6:CKI8 CUE6:CUE8 DEA6:DEA8 DNW6:DNW8 DXS6:DXS8 EHO6:EHO8 ERK6:ERK8 FBG6:FBG8 FLC6:FLC8 FUY6:FUY8 GEU6:GEU8 GOQ6:GOQ8 GYM6:GYM8 HII6:HII8 HSE6:HSE8 ICA6:ICA8 ILW6:ILW8 IVS6:IVS8 JFO6:JFO8 JPK6:JPK8 JZG6:JZG8 KJC6:KJC8 KSY6:KSY8 LCU6:LCU8 LMQ6:LMQ8 LWM6:LWM8 MGI6:MGI8 MQE6:MQE8 NAA6:NAA8 NJW6:NJW8 NTS6:NTS8 ODO6:ODO8 ONK6:ONK8 OXG6:OXG8 PHC6:PHC8 PQY6:PQY8 QAU6:QAU8 QKQ6:QKQ8 QUM6:QUM8 REI6:REI8 ROE6:ROE8 RYA6:RYA8 SHW6:SHW8 SRS6:SRS8 TBO6:TBO8 TLK6:TLK8 TVG6:TVG8 UFC6:UFC8 UOY6:UOY8 UYU6:UYU8 VIQ6:VIQ8 VSM6:VSM8 WCI6:WCI8 WME6:WME8 WWA6:WWA8 S65542:S65544 JO65542:JO65544 TK65542:TK65544 ADG65542:ADG65544 ANC65542:ANC65544 AWY65542:AWY65544 BGU65542:BGU65544 BQQ65542:BQQ65544 CAM65542:CAM65544 CKI65542:CKI65544 CUE65542:CUE65544 DEA65542:DEA65544 DNW65542:DNW65544 DXS65542:DXS65544 EHO65542:EHO65544 ERK65542:ERK65544 FBG65542:FBG65544 FLC65542:FLC65544 FUY65542:FUY65544 GEU65542:GEU65544 GOQ65542:GOQ65544 GYM65542:GYM65544 HII65542:HII65544 HSE65542:HSE65544 ICA65542:ICA65544 ILW65542:ILW65544 IVS65542:IVS65544 JFO65542:JFO65544 JPK65542:JPK65544 JZG65542:JZG65544 KJC65542:KJC65544 KSY65542:KSY65544 LCU65542:LCU65544 LMQ65542:LMQ65544 LWM65542:LWM65544 MGI65542:MGI65544 MQE65542:MQE65544 NAA65542:NAA65544 NJW65542:NJW65544 NTS65542:NTS65544 ODO65542:ODO65544 ONK65542:ONK65544 OXG65542:OXG65544 PHC65542:PHC65544 PQY65542:PQY65544 QAU65542:QAU65544 QKQ65542:QKQ65544 QUM65542:QUM65544 REI65542:REI65544 ROE65542:ROE65544 RYA65542:RYA65544 SHW65542:SHW65544 SRS65542:SRS65544 TBO65542:TBO65544 TLK65542:TLK65544 TVG65542:TVG65544 UFC65542:UFC65544 UOY65542:UOY65544 UYU65542:UYU65544 VIQ65542:VIQ65544 VSM65542:VSM65544 WCI65542:WCI65544 WME65542:WME65544 WWA65542:WWA65544 S131078:S131080 JO131078:JO131080 TK131078:TK131080 ADG131078:ADG131080 ANC131078:ANC131080 AWY131078:AWY131080 BGU131078:BGU131080 BQQ131078:BQQ131080 CAM131078:CAM131080 CKI131078:CKI131080 CUE131078:CUE131080 DEA131078:DEA131080 DNW131078:DNW131080 DXS131078:DXS131080 EHO131078:EHO131080 ERK131078:ERK131080 FBG131078:FBG131080 FLC131078:FLC131080 FUY131078:FUY131080 GEU131078:GEU131080 GOQ131078:GOQ131080 GYM131078:GYM131080 HII131078:HII131080 HSE131078:HSE131080 ICA131078:ICA131080 ILW131078:ILW131080 IVS131078:IVS131080 JFO131078:JFO131080 JPK131078:JPK131080 JZG131078:JZG131080 KJC131078:KJC131080 KSY131078:KSY131080 LCU131078:LCU131080 LMQ131078:LMQ131080 LWM131078:LWM131080 MGI131078:MGI131080 MQE131078:MQE131080 NAA131078:NAA131080 NJW131078:NJW131080 NTS131078:NTS131080 ODO131078:ODO131080 ONK131078:ONK131080 OXG131078:OXG131080 PHC131078:PHC131080 PQY131078:PQY131080 QAU131078:QAU131080 QKQ131078:QKQ131080 QUM131078:QUM131080 REI131078:REI131080 ROE131078:ROE131080 RYA131078:RYA131080 SHW131078:SHW131080 SRS131078:SRS131080 TBO131078:TBO131080 TLK131078:TLK131080 TVG131078:TVG131080 UFC131078:UFC131080 UOY131078:UOY131080 UYU131078:UYU131080 VIQ131078:VIQ131080 VSM131078:VSM131080 WCI131078:WCI131080 WME131078:WME131080 WWA131078:WWA131080 S196614:S196616 JO196614:JO196616 TK196614:TK196616 ADG196614:ADG196616 ANC196614:ANC196616 AWY196614:AWY196616 BGU196614:BGU196616 BQQ196614:BQQ196616 CAM196614:CAM196616 CKI196614:CKI196616 CUE196614:CUE196616 DEA196614:DEA196616 DNW196614:DNW196616 DXS196614:DXS196616 EHO196614:EHO196616 ERK196614:ERK196616 FBG196614:FBG196616 FLC196614:FLC196616 FUY196614:FUY196616 GEU196614:GEU196616 GOQ196614:GOQ196616 GYM196614:GYM196616 HII196614:HII196616 HSE196614:HSE196616 ICA196614:ICA196616 ILW196614:ILW196616 IVS196614:IVS196616 JFO196614:JFO196616 JPK196614:JPK196616 JZG196614:JZG196616 KJC196614:KJC196616 KSY196614:KSY196616 LCU196614:LCU196616 LMQ196614:LMQ196616 LWM196614:LWM196616 MGI196614:MGI196616 MQE196614:MQE196616 NAA196614:NAA196616 NJW196614:NJW196616 NTS196614:NTS196616 ODO196614:ODO196616 ONK196614:ONK196616 OXG196614:OXG196616 PHC196614:PHC196616 PQY196614:PQY196616 QAU196614:QAU196616 QKQ196614:QKQ196616 QUM196614:QUM196616 REI196614:REI196616 ROE196614:ROE196616 RYA196614:RYA196616 SHW196614:SHW196616 SRS196614:SRS196616 TBO196614:TBO196616 TLK196614:TLK196616 TVG196614:TVG196616 UFC196614:UFC196616 UOY196614:UOY196616 UYU196614:UYU196616 VIQ196614:VIQ196616 VSM196614:VSM196616 WCI196614:WCI196616 WME196614:WME196616 WWA196614:WWA196616 S262150:S262152 JO262150:JO262152 TK262150:TK262152 ADG262150:ADG262152 ANC262150:ANC262152 AWY262150:AWY262152 BGU262150:BGU262152 BQQ262150:BQQ262152 CAM262150:CAM262152 CKI262150:CKI262152 CUE262150:CUE262152 DEA262150:DEA262152 DNW262150:DNW262152 DXS262150:DXS262152 EHO262150:EHO262152 ERK262150:ERK262152 FBG262150:FBG262152 FLC262150:FLC262152 FUY262150:FUY262152 GEU262150:GEU262152 GOQ262150:GOQ262152 GYM262150:GYM262152 HII262150:HII262152 HSE262150:HSE262152 ICA262150:ICA262152 ILW262150:ILW262152 IVS262150:IVS262152 JFO262150:JFO262152 JPK262150:JPK262152 JZG262150:JZG262152 KJC262150:KJC262152 KSY262150:KSY262152 LCU262150:LCU262152 LMQ262150:LMQ262152 LWM262150:LWM262152 MGI262150:MGI262152 MQE262150:MQE262152 NAA262150:NAA262152 NJW262150:NJW262152 NTS262150:NTS262152 ODO262150:ODO262152 ONK262150:ONK262152 OXG262150:OXG262152 PHC262150:PHC262152 PQY262150:PQY262152 QAU262150:QAU262152 QKQ262150:QKQ262152 QUM262150:QUM262152 REI262150:REI262152 ROE262150:ROE262152 RYA262150:RYA262152 SHW262150:SHW262152 SRS262150:SRS262152 TBO262150:TBO262152 TLK262150:TLK262152 TVG262150:TVG262152 UFC262150:UFC262152 UOY262150:UOY262152 UYU262150:UYU262152 VIQ262150:VIQ262152 VSM262150:VSM262152 WCI262150:WCI262152 WME262150:WME262152 WWA262150:WWA262152 S327686:S327688 JO327686:JO327688 TK327686:TK327688 ADG327686:ADG327688 ANC327686:ANC327688 AWY327686:AWY327688 BGU327686:BGU327688 BQQ327686:BQQ327688 CAM327686:CAM327688 CKI327686:CKI327688 CUE327686:CUE327688 DEA327686:DEA327688 DNW327686:DNW327688 DXS327686:DXS327688 EHO327686:EHO327688 ERK327686:ERK327688 FBG327686:FBG327688 FLC327686:FLC327688 FUY327686:FUY327688 GEU327686:GEU327688 GOQ327686:GOQ327688 GYM327686:GYM327688 HII327686:HII327688 HSE327686:HSE327688 ICA327686:ICA327688 ILW327686:ILW327688 IVS327686:IVS327688 JFO327686:JFO327688 JPK327686:JPK327688 JZG327686:JZG327688 KJC327686:KJC327688 KSY327686:KSY327688 LCU327686:LCU327688 LMQ327686:LMQ327688 LWM327686:LWM327688 MGI327686:MGI327688 MQE327686:MQE327688 NAA327686:NAA327688 NJW327686:NJW327688 NTS327686:NTS327688 ODO327686:ODO327688 ONK327686:ONK327688 OXG327686:OXG327688 PHC327686:PHC327688 PQY327686:PQY327688 QAU327686:QAU327688 QKQ327686:QKQ327688 QUM327686:QUM327688 REI327686:REI327688 ROE327686:ROE327688 RYA327686:RYA327688 SHW327686:SHW327688 SRS327686:SRS327688 TBO327686:TBO327688 TLK327686:TLK327688 TVG327686:TVG327688 UFC327686:UFC327688 UOY327686:UOY327688 UYU327686:UYU327688 VIQ327686:VIQ327688 VSM327686:VSM327688 WCI327686:WCI327688 WME327686:WME327688 WWA327686:WWA327688 S393222:S393224 JO393222:JO393224 TK393222:TK393224 ADG393222:ADG393224 ANC393222:ANC393224 AWY393222:AWY393224 BGU393222:BGU393224 BQQ393222:BQQ393224 CAM393222:CAM393224 CKI393222:CKI393224 CUE393222:CUE393224 DEA393222:DEA393224 DNW393222:DNW393224 DXS393222:DXS393224 EHO393222:EHO393224 ERK393222:ERK393224 FBG393222:FBG393224 FLC393222:FLC393224 FUY393222:FUY393224 GEU393222:GEU393224 GOQ393222:GOQ393224 GYM393222:GYM393224 HII393222:HII393224 HSE393222:HSE393224 ICA393222:ICA393224 ILW393222:ILW393224 IVS393222:IVS393224 JFO393222:JFO393224 JPK393222:JPK393224 JZG393222:JZG393224 KJC393222:KJC393224 KSY393222:KSY393224 LCU393222:LCU393224 LMQ393222:LMQ393224 LWM393222:LWM393224 MGI393222:MGI393224 MQE393222:MQE393224 NAA393222:NAA393224 NJW393222:NJW393224 NTS393222:NTS393224 ODO393222:ODO393224 ONK393222:ONK393224 OXG393222:OXG393224 PHC393222:PHC393224 PQY393222:PQY393224 QAU393222:QAU393224 QKQ393222:QKQ393224 QUM393222:QUM393224 REI393222:REI393224 ROE393222:ROE393224 RYA393222:RYA393224 SHW393222:SHW393224 SRS393222:SRS393224 TBO393222:TBO393224 TLK393222:TLK393224 TVG393222:TVG393224 UFC393222:UFC393224 UOY393222:UOY393224 UYU393222:UYU393224 VIQ393222:VIQ393224 VSM393222:VSM393224 WCI393222:WCI393224 WME393222:WME393224 WWA393222:WWA393224 S458758:S458760 JO458758:JO458760 TK458758:TK458760 ADG458758:ADG458760 ANC458758:ANC458760 AWY458758:AWY458760 BGU458758:BGU458760 BQQ458758:BQQ458760 CAM458758:CAM458760 CKI458758:CKI458760 CUE458758:CUE458760 DEA458758:DEA458760 DNW458758:DNW458760 DXS458758:DXS458760 EHO458758:EHO458760 ERK458758:ERK458760 FBG458758:FBG458760 FLC458758:FLC458760 FUY458758:FUY458760 GEU458758:GEU458760 GOQ458758:GOQ458760 GYM458758:GYM458760 HII458758:HII458760 HSE458758:HSE458760 ICA458758:ICA458760 ILW458758:ILW458760 IVS458758:IVS458760 JFO458758:JFO458760 JPK458758:JPK458760 JZG458758:JZG458760 KJC458758:KJC458760 KSY458758:KSY458760 LCU458758:LCU458760 LMQ458758:LMQ458760 LWM458758:LWM458760 MGI458758:MGI458760 MQE458758:MQE458760 NAA458758:NAA458760 NJW458758:NJW458760 NTS458758:NTS458760 ODO458758:ODO458760 ONK458758:ONK458760 OXG458758:OXG458760 PHC458758:PHC458760 PQY458758:PQY458760 QAU458758:QAU458760 QKQ458758:QKQ458760 QUM458758:QUM458760 REI458758:REI458760 ROE458758:ROE458760 RYA458758:RYA458760 SHW458758:SHW458760 SRS458758:SRS458760 TBO458758:TBO458760 TLK458758:TLK458760 TVG458758:TVG458760 UFC458758:UFC458760 UOY458758:UOY458760 UYU458758:UYU458760 VIQ458758:VIQ458760 VSM458758:VSM458760 WCI458758:WCI458760 WME458758:WME458760 WWA458758:WWA458760 S524294:S524296 JO524294:JO524296 TK524294:TK524296 ADG524294:ADG524296 ANC524294:ANC524296 AWY524294:AWY524296 BGU524294:BGU524296 BQQ524294:BQQ524296 CAM524294:CAM524296 CKI524294:CKI524296 CUE524294:CUE524296 DEA524294:DEA524296 DNW524294:DNW524296 DXS524294:DXS524296 EHO524294:EHO524296 ERK524294:ERK524296 FBG524294:FBG524296 FLC524294:FLC524296 FUY524294:FUY524296 GEU524294:GEU524296 GOQ524294:GOQ524296 GYM524294:GYM524296 HII524294:HII524296 HSE524294:HSE524296 ICA524294:ICA524296 ILW524294:ILW524296 IVS524294:IVS524296 JFO524294:JFO524296 JPK524294:JPK524296 JZG524294:JZG524296 KJC524294:KJC524296 KSY524294:KSY524296 LCU524294:LCU524296 LMQ524294:LMQ524296 LWM524294:LWM524296 MGI524294:MGI524296 MQE524294:MQE524296 NAA524294:NAA524296 NJW524294:NJW524296 NTS524294:NTS524296 ODO524294:ODO524296 ONK524294:ONK524296 OXG524294:OXG524296 PHC524294:PHC524296 PQY524294:PQY524296 QAU524294:QAU524296 QKQ524294:QKQ524296 QUM524294:QUM524296 REI524294:REI524296 ROE524294:ROE524296 RYA524294:RYA524296 SHW524294:SHW524296 SRS524294:SRS524296 TBO524294:TBO524296 TLK524294:TLK524296 TVG524294:TVG524296 UFC524294:UFC524296 UOY524294:UOY524296 UYU524294:UYU524296 VIQ524294:VIQ524296 VSM524294:VSM524296 WCI524294:WCI524296 WME524294:WME524296 WWA524294:WWA524296 S589830:S589832 JO589830:JO589832 TK589830:TK589832 ADG589830:ADG589832 ANC589830:ANC589832 AWY589830:AWY589832 BGU589830:BGU589832 BQQ589830:BQQ589832 CAM589830:CAM589832 CKI589830:CKI589832 CUE589830:CUE589832 DEA589830:DEA589832 DNW589830:DNW589832 DXS589830:DXS589832 EHO589830:EHO589832 ERK589830:ERK589832 FBG589830:FBG589832 FLC589830:FLC589832 FUY589830:FUY589832 GEU589830:GEU589832 GOQ589830:GOQ589832 GYM589830:GYM589832 HII589830:HII589832 HSE589830:HSE589832 ICA589830:ICA589832 ILW589830:ILW589832 IVS589830:IVS589832 JFO589830:JFO589832 JPK589830:JPK589832 JZG589830:JZG589832 KJC589830:KJC589832 KSY589830:KSY589832 LCU589830:LCU589832 LMQ589830:LMQ589832 LWM589830:LWM589832 MGI589830:MGI589832 MQE589830:MQE589832 NAA589830:NAA589832 NJW589830:NJW589832 NTS589830:NTS589832 ODO589830:ODO589832 ONK589830:ONK589832 OXG589830:OXG589832 PHC589830:PHC589832 PQY589830:PQY589832 QAU589830:QAU589832 QKQ589830:QKQ589832 QUM589830:QUM589832 REI589830:REI589832 ROE589830:ROE589832 RYA589830:RYA589832 SHW589830:SHW589832 SRS589830:SRS589832 TBO589830:TBO589832 TLK589830:TLK589832 TVG589830:TVG589832 UFC589830:UFC589832 UOY589830:UOY589832 UYU589830:UYU589832 VIQ589830:VIQ589832 VSM589830:VSM589832 WCI589830:WCI589832 WME589830:WME589832 WWA589830:WWA589832 S655366:S655368 JO655366:JO655368 TK655366:TK655368 ADG655366:ADG655368 ANC655366:ANC655368 AWY655366:AWY655368 BGU655366:BGU655368 BQQ655366:BQQ655368 CAM655366:CAM655368 CKI655366:CKI655368 CUE655366:CUE655368 DEA655366:DEA655368 DNW655366:DNW655368 DXS655366:DXS655368 EHO655366:EHO655368 ERK655366:ERK655368 FBG655366:FBG655368 FLC655366:FLC655368 FUY655366:FUY655368 GEU655366:GEU655368 GOQ655366:GOQ655368 GYM655366:GYM655368 HII655366:HII655368 HSE655366:HSE655368 ICA655366:ICA655368 ILW655366:ILW655368 IVS655366:IVS655368 JFO655366:JFO655368 JPK655366:JPK655368 JZG655366:JZG655368 KJC655366:KJC655368 KSY655366:KSY655368 LCU655366:LCU655368 LMQ655366:LMQ655368 LWM655366:LWM655368 MGI655366:MGI655368 MQE655366:MQE655368 NAA655366:NAA655368 NJW655366:NJW655368 NTS655366:NTS655368 ODO655366:ODO655368 ONK655366:ONK655368 OXG655366:OXG655368 PHC655366:PHC655368 PQY655366:PQY655368 QAU655366:QAU655368 QKQ655366:QKQ655368 QUM655366:QUM655368 REI655366:REI655368 ROE655366:ROE655368 RYA655366:RYA655368 SHW655366:SHW655368 SRS655366:SRS655368 TBO655366:TBO655368 TLK655366:TLK655368 TVG655366:TVG655368 UFC655366:UFC655368 UOY655366:UOY655368 UYU655366:UYU655368 VIQ655366:VIQ655368 VSM655366:VSM655368 WCI655366:WCI655368 WME655366:WME655368 WWA655366:WWA655368 S720902:S720904 JO720902:JO720904 TK720902:TK720904 ADG720902:ADG720904 ANC720902:ANC720904 AWY720902:AWY720904 BGU720902:BGU720904 BQQ720902:BQQ720904 CAM720902:CAM720904 CKI720902:CKI720904 CUE720902:CUE720904 DEA720902:DEA720904 DNW720902:DNW720904 DXS720902:DXS720904 EHO720902:EHO720904 ERK720902:ERK720904 FBG720902:FBG720904 FLC720902:FLC720904 FUY720902:FUY720904 GEU720902:GEU720904 GOQ720902:GOQ720904 GYM720902:GYM720904 HII720902:HII720904 HSE720902:HSE720904 ICA720902:ICA720904 ILW720902:ILW720904 IVS720902:IVS720904 JFO720902:JFO720904 JPK720902:JPK720904 JZG720902:JZG720904 KJC720902:KJC720904 KSY720902:KSY720904 LCU720902:LCU720904 LMQ720902:LMQ720904 LWM720902:LWM720904 MGI720902:MGI720904 MQE720902:MQE720904 NAA720902:NAA720904 NJW720902:NJW720904 NTS720902:NTS720904 ODO720902:ODO720904 ONK720902:ONK720904 OXG720902:OXG720904 PHC720902:PHC720904 PQY720902:PQY720904 QAU720902:QAU720904 QKQ720902:QKQ720904 QUM720902:QUM720904 REI720902:REI720904 ROE720902:ROE720904 RYA720902:RYA720904 SHW720902:SHW720904 SRS720902:SRS720904 TBO720902:TBO720904 TLK720902:TLK720904 TVG720902:TVG720904 UFC720902:UFC720904 UOY720902:UOY720904 UYU720902:UYU720904 VIQ720902:VIQ720904 VSM720902:VSM720904 WCI720902:WCI720904 WME720902:WME720904 WWA720902:WWA720904 S786438:S786440 JO786438:JO786440 TK786438:TK786440 ADG786438:ADG786440 ANC786438:ANC786440 AWY786438:AWY786440 BGU786438:BGU786440 BQQ786438:BQQ786440 CAM786438:CAM786440 CKI786438:CKI786440 CUE786438:CUE786440 DEA786438:DEA786440 DNW786438:DNW786440 DXS786438:DXS786440 EHO786438:EHO786440 ERK786438:ERK786440 FBG786438:FBG786440 FLC786438:FLC786440 FUY786438:FUY786440 GEU786438:GEU786440 GOQ786438:GOQ786440 GYM786438:GYM786440 HII786438:HII786440 HSE786438:HSE786440 ICA786438:ICA786440 ILW786438:ILW786440 IVS786438:IVS786440 JFO786438:JFO786440 JPK786438:JPK786440 JZG786438:JZG786440 KJC786438:KJC786440 KSY786438:KSY786440 LCU786438:LCU786440 LMQ786438:LMQ786440 LWM786438:LWM786440 MGI786438:MGI786440 MQE786438:MQE786440 NAA786438:NAA786440 NJW786438:NJW786440 NTS786438:NTS786440 ODO786438:ODO786440 ONK786438:ONK786440 OXG786438:OXG786440 PHC786438:PHC786440 PQY786438:PQY786440 QAU786438:QAU786440 QKQ786438:QKQ786440 QUM786438:QUM786440 REI786438:REI786440 ROE786438:ROE786440 RYA786438:RYA786440 SHW786438:SHW786440 SRS786438:SRS786440 TBO786438:TBO786440 TLK786438:TLK786440 TVG786438:TVG786440 UFC786438:UFC786440 UOY786438:UOY786440 UYU786438:UYU786440 VIQ786438:VIQ786440 VSM786438:VSM786440 WCI786438:WCI786440 WME786438:WME786440 WWA786438:WWA786440 S851974:S851976 JO851974:JO851976 TK851974:TK851976 ADG851974:ADG851976 ANC851974:ANC851976 AWY851974:AWY851976 BGU851974:BGU851976 BQQ851974:BQQ851976 CAM851974:CAM851976 CKI851974:CKI851976 CUE851974:CUE851976 DEA851974:DEA851976 DNW851974:DNW851976 DXS851974:DXS851976 EHO851974:EHO851976 ERK851974:ERK851976 FBG851974:FBG851976 FLC851974:FLC851976 FUY851974:FUY851976 GEU851974:GEU851976 GOQ851974:GOQ851976 GYM851974:GYM851976 HII851974:HII851976 HSE851974:HSE851976 ICA851974:ICA851976 ILW851974:ILW851976 IVS851974:IVS851976 JFO851974:JFO851976 JPK851974:JPK851976 JZG851974:JZG851976 KJC851974:KJC851976 KSY851974:KSY851976 LCU851974:LCU851976 LMQ851974:LMQ851976 LWM851974:LWM851976 MGI851974:MGI851976 MQE851974:MQE851976 NAA851974:NAA851976 NJW851974:NJW851976 NTS851974:NTS851976 ODO851974:ODO851976 ONK851974:ONK851976 OXG851974:OXG851976 PHC851974:PHC851976 PQY851974:PQY851976 QAU851974:QAU851976 QKQ851974:QKQ851976 QUM851974:QUM851976 REI851974:REI851976 ROE851974:ROE851976 RYA851974:RYA851976 SHW851974:SHW851976 SRS851974:SRS851976 TBO851974:TBO851976 TLK851974:TLK851976 TVG851974:TVG851976 UFC851974:UFC851976 UOY851974:UOY851976 UYU851974:UYU851976 VIQ851974:VIQ851976 VSM851974:VSM851976 WCI851974:WCI851976 WME851974:WME851976 WWA851974:WWA851976 S917510:S917512 JO917510:JO917512 TK917510:TK917512 ADG917510:ADG917512 ANC917510:ANC917512 AWY917510:AWY917512 BGU917510:BGU917512 BQQ917510:BQQ917512 CAM917510:CAM917512 CKI917510:CKI917512 CUE917510:CUE917512 DEA917510:DEA917512 DNW917510:DNW917512 DXS917510:DXS917512 EHO917510:EHO917512 ERK917510:ERK917512 FBG917510:FBG917512 FLC917510:FLC917512 FUY917510:FUY917512 GEU917510:GEU917512 GOQ917510:GOQ917512 GYM917510:GYM917512 HII917510:HII917512 HSE917510:HSE917512 ICA917510:ICA917512 ILW917510:ILW917512 IVS917510:IVS917512 JFO917510:JFO917512 JPK917510:JPK917512 JZG917510:JZG917512 KJC917510:KJC917512 KSY917510:KSY917512 LCU917510:LCU917512 LMQ917510:LMQ917512 LWM917510:LWM917512 MGI917510:MGI917512 MQE917510:MQE917512 NAA917510:NAA917512 NJW917510:NJW917512 NTS917510:NTS917512 ODO917510:ODO917512 ONK917510:ONK917512 OXG917510:OXG917512 PHC917510:PHC917512 PQY917510:PQY917512 QAU917510:QAU917512 QKQ917510:QKQ917512 QUM917510:QUM917512 REI917510:REI917512 ROE917510:ROE917512 RYA917510:RYA917512 SHW917510:SHW917512 SRS917510:SRS917512 TBO917510:TBO917512 TLK917510:TLK917512 TVG917510:TVG917512 UFC917510:UFC917512 UOY917510:UOY917512 UYU917510:UYU917512 VIQ917510:VIQ917512 VSM917510:VSM917512 WCI917510:WCI917512 WME917510:WME917512 WWA917510:WWA917512 S983046:S983048 JO983046:JO983048 TK983046:TK983048 ADG983046:ADG983048 ANC983046:ANC983048 AWY983046:AWY983048 BGU983046:BGU983048 BQQ983046:BQQ983048 CAM983046:CAM983048 CKI983046:CKI983048 CUE983046:CUE983048 DEA983046:DEA983048 DNW983046:DNW983048 DXS983046:DXS983048 EHO983046:EHO983048 ERK983046:ERK983048 FBG983046:FBG983048 FLC983046:FLC983048 FUY983046:FUY983048 GEU983046:GEU983048 GOQ983046:GOQ983048 GYM983046:GYM983048 HII983046:HII983048 HSE983046:HSE983048 ICA983046:ICA983048 ILW983046:ILW983048 IVS983046:IVS983048 JFO983046:JFO983048 JPK983046:JPK983048 JZG983046:JZG983048 KJC983046:KJC983048 KSY983046:KSY983048 LCU983046:LCU983048 LMQ983046:LMQ983048 LWM983046:LWM983048 MGI983046:MGI983048 MQE983046:MQE983048 NAA983046:NAA983048 NJW983046:NJW983048 NTS983046:NTS983048 ODO983046:ODO983048 ONK983046:ONK983048 OXG983046:OXG983048 PHC983046:PHC983048 PQY983046:PQY983048 QAU983046:QAU983048 QKQ983046:QKQ983048 QUM983046:QUM983048 REI983046:REI983048 ROE983046:ROE983048 RYA983046:RYA983048 SHW983046:SHW983048 SRS983046:SRS983048 TBO983046:TBO983048 TLK983046:TLK983048 TVG983046:TVG983048 UFC983046:UFC983048 UOY983046:UOY983048 UYU983046:UYU983048 VIQ983046:VIQ983048 VSM983046:VSM983048 WCI983046:WCI983048 WME983046:WME983048 WWA983046:WWA983048 S10:S13 JO10:JO13 TK10:TK13 ADG10:ADG13 ANC10:ANC13 AWY10:AWY13 BGU10:BGU13 BQQ10:BQQ13 CAM10:CAM13 CKI10:CKI13 CUE10:CUE13 DEA10:DEA13 DNW10:DNW13 DXS10:DXS13 EHO10:EHO13 ERK10:ERK13 FBG10:FBG13 FLC10:FLC13 FUY10:FUY13 GEU10:GEU13 GOQ10:GOQ13 GYM10:GYM13 HII10:HII13 HSE10:HSE13 ICA10:ICA13 ILW10:ILW13 IVS10:IVS13 JFO10:JFO13 JPK10:JPK13 JZG10:JZG13 KJC10:KJC13 KSY10:KSY13 LCU10:LCU13 LMQ10:LMQ13 LWM10:LWM13 MGI10:MGI13 MQE10:MQE13 NAA10:NAA13 NJW10:NJW13 NTS10:NTS13 ODO10:ODO13 ONK10:ONK13 OXG10:OXG13 PHC10:PHC13 PQY10:PQY13 QAU10:QAU13 QKQ10:QKQ13 QUM10:QUM13 REI10:REI13 ROE10:ROE13 RYA10:RYA13 SHW10:SHW13 SRS10:SRS13 TBO10:TBO13 TLK10:TLK13 TVG10:TVG13 UFC10:UFC13 UOY10:UOY13 UYU10:UYU13 VIQ10:VIQ13 VSM10:VSM13 WCI10:WCI13 WME10:WME13 WWA10:WWA13 S65546:S65549 JO65546:JO65549 TK65546:TK65549 ADG65546:ADG65549 ANC65546:ANC65549 AWY65546:AWY65549 BGU65546:BGU65549 BQQ65546:BQQ65549 CAM65546:CAM65549 CKI65546:CKI65549 CUE65546:CUE65549 DEA65546:DEA65549 DNW65546:DNW65549 DXS65546:DXS65549 EHO65546:EHO65549 ERK65546:ERK65549 FBG65546:FBG65549 FLC65546:FLC65549 FUY65546:FUY65549 GEU65546:GEU65549 GOQ65546:GOQ65549 GYM65546:GYM65549 HII65546:HII65549 HSE65546:HSE65549 ICA65546:ICA65549 ILW65546:ILW65549 IVS65546:IVS65549 JFO65546:JFO65549 JPK65546:JPK65549 JZG65546:JZG65549 KJC65546:KJC65549 KSY65546:KSY65549 LCU65546:LCU65549 LMQ65546:LMQ65549 LWM65546:LWM65549 MGI65546:MGI65549 MQE65546:MQE65549 NAA65546:NAA65549 NJW65546:NJW65549 NTS65546:NTS65549 ODO65546:ODO65549 ONK65546:ONK65549 OXG65546:OXG65549 PHC65546:PHC65549 PQY65546:PQY65549 QAU65546:QAU65549 QKQ65546:QKQ65549 QUM65546:QUM65549 REI65546:REI65549 ROE65546:ROE65549 RYA65546:RYA65549 SHW65546:SHW65549 SRS65546:SRS65549 TBO65546:TBO65549 TLK65546:TLK65549 TVG65546:TVG65549 UFC65546:UFC65549 UOY65546:UOY65549 UYU65546:UYU65549 VIQ65546:VIQ65549 VSM65546:VSM65549 WCI65546:WCI65549 WME65546:WME65549 WWA65546:WWA65549 S131082:S131085 JO131082:JO131085 TK131082:TK131085 ADG131082:ADG131085 ANC131082:ANC131085 AWY131082:AWY131085 BGU131082:BGU131085 BQQ131082:BQQ131085 CAM131082:CAM131085 CKI131082:CKI131085 CUE131082:CUE131085 DEA131082:DEA131085 DNW131082:DNW131085 DXS131082:DXS131085 EHO131082:EHO131085 ERK131082:ERK131085 FBG131082:FBG131085 FLC131082:FLC131085 FUY131082:FUY131085 GEU131082:GEU131085 GOQ131082:GOQ131085 GYM131082:GYM131085 HII131082:HII131085 HSE131082:HSE131085 ICA131082:ICA131085 ILW131082:ILW131085 IVS131082:IVS131085 JFO131082:JFO131085 JPK131082:JPK131085 JZG131082:JZG131085 KJC131082:KJC131085 KSY131082:KSY131085 LCU131082:LCU131085 LMQ131082:LMQ131085 LWM131082:LWM131085 MGI131082:MGI131085 MQE131082:MQE131085 NAA131082:NAA131085 NJW131082:NJW131085 NTS131082:NTS131085 ODO131082:ODO131085 ONK131082:ONK131085 OXG131082:OXG131085 PHC131082:PHC131085 PQY131082:PQY131085 QAU131082:QAU131085 QKQ131082:QKQ131085 QUM131082:QUM131085 REI131082:REI131085 ROE131082:ROE131085 RYA131082:RYA131085 SHW131082:SHW131085 SRS131082:SRS131085 TBO131082:TBO131085 TLK131082:TLK131085 TVG131082:TVG131085 UFC131082:UFC131085 UOY131082:UOY131085 UYU131082:UYU131085 VIQ131082:VIQ131085 VSM131082:VSM131085 WCI131082:WCI131085 WME131082:WME131085 WWA131082:WWA131085 S196618:S196621 JO196618:JO196621 TK196618:TK196621 ADG196618:ADG196621 ANC196618:ANC196621 AWY196618:AWY196621 BGU196618:BGU196621 BQQ196618:BQQ196621 CAM196618:CAM196621 CKI196618:CKI196621 CUE196618:CUE196621 DEA196618:DEA196621 DNW196618:DNW196621 DXS196618:DXS196621 EHO196618:EHO196621 ERK196618:ERK196621 FBG196618:FBG196621 FLC196618:FLC196621 FUY196618:FUY196621 GEU196618:GEU196621 GOQ196618:GOQ196621 GYM196618:GYM196621 HII196618:HII196621 HSE196618:HSE196621 ICA196618:ICA196621 ILW196618:ILW196621 IVS196618:IVS196621 JFO196618:JFO196621 JPK196618:JPK196621 JZG196618:JZG196621 KJC196618:KJC196621 KSY196618:KSY196621 LCU196618:LCU196621 LMQ196618:LMQ196621 LWM196618:LWM196621 MGI196618:MGI196621 MQE196618:MQE196621 NAA196618:NAA196621 NJW196618:NJW196621 NTS196618:NTS196621 ODO196618:ODO196621 ONK196618:ONK196621 OXG196618:OXG196621 PHC196618:PHC196621 PQY196618:PQY196621 QAU196618:QAU196621 QKQ196618:QKQ196621 QUM196618:QUM196621 REI196618:REI196621 ROE196618:ROE196621 RYA196618:RYA196621 SHW196618:SHW196621 SRS196618:SRS196621 TBO196618:TBO196621 TLK196618:TLK196621 TVG196618:TVG196621 UFC196618:UFC196621 UOY196618:UOY196621 UYU196618:UYU196621 VIQ196618:VIQ196621 VSM196618:VSM196621 WCI196618:WCI196621 WME196618:WME196621 WWA196618:WWA196621 S262154:S262157 JO262154:JO262157 TK262154:TK262157 ADG262154:ADG262157 ANC262154:ANC262157 AWY262154:AWY262157 BGU262154:BGU262157 BQQ262154:BQQ262157 CAM262154:CAM262157 CKI262154:CKI262157 CUE262154:CUE262157 DEA262154:DEA262157 DNW262154:DNW262157 DXS262154:DXS262157 EHO262154:EHO262157 ERK262154:ERK262157 FBG262154:FBG262157 FLC262154:FLC262157 FUY262154:FUY262157 GEU262154:GEU262157 GOQ262154:GOQ262157 GYM262154:GYM262157 HII262154:HII262157 HSE262154:HSE262157 ICA262154:ICA262157 ILW262154:ILW262157 IVS262154:IVS262157 JFO262154:JFO262157 JPK262154:JPK262157 JZG262154:JZG262157 KJC262154:KJC262157 KSY262154:KSY262157 LCU262154:LCU262157 LMQ262154:LMQ262157 LWM262154:LWM262157 MGI262154:MGI262157 MQE262154:MQE262157 NAA262154:NAA262157 NJW262154:NJW262157 NTS262154:NTS262157 ODO262154:ODO262157 ONK262154:ONK262157 OXG262154:OXG262157 PHC262154:PHC262157 PQY262154:PQY262157 QAU262154:QAU262157 QKQ262154:QKQ262157 QUM262154:QUM262157 REI262154:REI262157 ROE262154:ROE262157 RYA262154:RYA262157 SHW262154:SHW262157 SRS262154:SRS262157 TBO262154:TBO262157 TLK262154:TLK262157 TVG262154:TVG262157 UFC262154:UFC262157 UOY262154:UOY262157 UYU262154:UYU262157 VIQ262154:VIQ262157 VSM262154:VSM262157 WCI262154:WCI262157 WME262154:WME262157 WWA262154:WWA262157 S327690:S327693 JO327690:JO327693 TK327690:TK327693 ADG327690:ADG327693 ANC327690:ANC327693 AWY327690:AWY327693 BGU327690:BGU327693 BQQ327690:BQQ327693 CAM327690:CAM327693 CKI327690:CKI327693 CUE327690:CUE327693 DEA327690:DEA327693 DNW327690:DNW327693 DXS327690:DXS327693 EHO327690:EHO327693 ERK327690:ERK327693 FBG327690:FBG327693 FLC327690:FLC327693 FUY327690:FUY327693 GEU327690:GEU327693 GOQ327690:GOQ327693 GYM327690:GYM327693 HII327690:HII327693 HSE327690:HSE327693 ICA327690:ICA327693 ILW327690:ILW327693 IVS327690:IVS327693 JFO327690:JFO327693 JPK327690:JPK327693 JZG327690:JZG327693 KJC327690:KJC327693 KSY327690:KSY327693 LCU327690:LCU327693 LMQ327690:LMQ327693 LWM327690:LWM327693 MGI327690:MGI327693 MQE327690:MQE327693 NAA327690:NAA327693 NJW327690:NJW327693 NTS327690:NTS327693 ODO327690:ODO327693 ONK327690:ONK327693 OXG327690:OXG327693 PHC327690:PHC327693 PQY327690:PQY327693 QAU327690:QAU327693 QKQ327690:QKQ327693 QUM327690:QUM327693 REI327690:REI327693 ROE327690:ROE327693 RYA327690:RYA327693 SHW327690:SHW327693 SRS327690:SRS327693 TBO327690:TBO327693 TLK327690:TLK327693 TVG327690:TVG327693 UFC327690:UFC327693 UOY327690:UOY327693 UYU327690:UYU327693 VIQ327690:VIQ327693 VSM327690:VSM327693 WCI327690:WCI327693 WME327690:WME327693 WWA327690:WWA327693 S393226:S393229 JO393226:JO393229 TK393226:TK393229 ADG393226:ADG393229 ANC393226:ANC393229 AWY393226:AWY393229 BGU393226:BGU393229 BQQ393226:BQQ393229 CAM393226:CAM393229 CKI393226:CKI393229 CUE393226:CUE393229 DEA393226:DEA393229 DNW393226:DNW393229 DXS393226:DXS393229 EHO393226:EHO393229 ERK393226:ERK393229 FBG393226:FBG393229 FLC393226:FLC393229 FUY393226:FUY393229 GEU393226:GEU393229 GOQ393226:GOQ393229 GYM393226:GYM393229 HII393226:HII393229 HSE393226:HSE393229 ICA393226:ICA393229 ILW393226:ILW393229 IVS393226:IVS393229 JFO393226:JFO393229 JPK393226:JPK393229 JZG393226:JZG393229 KJC393226:KJC393229 KSY393226:KSY393229 LCU393226:LCU393229 LMQ393226:LMQ393229 LWM393226:LWM393229 MGI393226:MGI393229 MQE393226:MQE393229 NAA393226:NAA393229 NJW393226:NJW393229 NTS393226:NTS393229 ODO393226:ODO393229 ONK393226:ONK393229 OXG393226:OXG393229 PHC393226:PHC393229 PQY393226:PQY393229 QAU393226:QAU393229 QKQ393226:QKQ393229 QUM393226:QUM393229 REI393226:REI393229 ROE393226:ROE393229 RYA393226:RYA393229 SHW393226:SHW393229 SRS393226:SRS393229 TBO393226:TBO393229 TLK393226:TLK393229 TVG393226:TVG393229 UFC393226:UFC393229 UOY393226:UOY393229 UYU393226:UYU393229 VIQ393226:VIQ393229 VSM393226:VSM393229 WCI393226:WCI393229 WME393226:WME393229 WWA393226:WWA393229 S458762:S458765 JO458762:JO458765 TK458762:TK458765 ADG458762:ADG458765 ANC458762:ANC458765 AWY458762:AWY458765 BGU458762:BGU458765 BQQ458762:BQQ458765 CAM458762:CAM458765 CKI458762:CKI458765 CUE458762:CUE458765 DEA458762:DEA458765 DNW458762:DNW458765 DXS458762:DXS458765 EHO458762:EHO458765 ERK458762:ERK458765 FBG458762:FBG458765 FLC458762:FLC458765 FUY458762:FUY458765 GEU458762:GEU458765 GOQ458762:GOQ458765 GYM458762:GYM458765 HII458762:HII458765 HSE458762:HSE458765 ICA458762:ICA458765 ILW458762:ILW458765 IVS458762:IVS458765 JFO458762:JFO458765 JPK458762:JPK458765 JZG458762:JZG458765 KJC458762:KJC458765 KSY458762:KSY458765 LCU458762:LCU458765 LMQ458762:LMQ458765 LWM458762:LWM458765 MGI458762:MGI458765 MQE458762:MQE458765 NAA458762:NAA458765 NJW458762:NJW458765 NTS458762:NTS458765 ODO458762:ODO458765 ONK458762:ONK458765 OXG458762:OXG458765 PHC458762:PHC458765 PQY458762:PQY458765 QAU458762:QAU458765 QKQ458762:QKQ458765 QUM458762:QUM458765 REI458762:REI458765 ROE458762:ROE458765 RYA458762:RYA458765 SHW458762:SHW458765 SRS458762:SRS458765 TBO458762:TBO458765 TLK458762:TLK458765 TVG458762:TVG458765 UFC458762:UFC458765 UOY458762:UOY458765 UYU458762:UYU458765 VIQ458762:VIQ458765 VSM458762:VSM458765 WCI458762:WCI458765 WME458762:WME458765 WWA458762:WWA458765 S524298:S524301 JO524298:JO524301 TK524298:TK524301 ADG524298:ADG524301 ANC524298:ANC524301 AWY524298:AWY524301 BGU524298:BGU524301 BQQ524298:BQQ524301 CAM524298:CAM524301 CKI524298:CKI524301 CUE524298:CUE524301 DEA524298:DEA524301 DNW524298:DNW524301 DXS524298:DXS524301 EHO524298:EHO524301 ERK524298:ERK524301 FBG524298:FBG524301 FLC524298:FLC524301 FUY524298:FUY524301 GEU524298:GEU524301 GOQ524298:GOQ524301 GYM524298:GYM524301 HII524298:HII524301 HSE524298:HSE524301 ICA524298:ICA524301 ILW524298:ILW524301 IVS524298:IVS524301 JFO524298:JFO524301 JPK524298:JPK524301 JZG524298:JZG524301 KJC524298:KJC524301 KSY524298:KSY524301 LCU524298:LCU524301 LMQ524298:LMQ524301 LWM524298:LWM524301 MGI524298:MGI524301 MQE524298:MQE524301 NAA524298:NAA524301 NJW524298:NJW524301 NTS524298:NTS524301 ODO524298:ODO524301 ONK524298:ONK524301 OXG524298:OXG524301 PHC524298:PHC524301 PQY524298:PQY524301 QAU524298:QAU524301 QKQ524298:QKQ524301 QUM524298:QUM524301 REI524298:REI524301 ROE524298:ROE524301 RYA524298:RYA524301 SHW524298:SHW524301 SRS524298:SRS524301 TBO524298:TBO524301 TLK524298:TLK524301 TVG524298:TVG524301 UFC524298:UFC524301 UOY524298:UOY524301 UYU524298:UYU524301 VIQ524298:VIQ524301 VSM524298:VSM524301 WCI524298:WCI524301 WME524298:WME524301 WWA524298:WWA524301 S589834:S589837 JO589834:JO589837 TK589834:TK589837 ADG589834:ADG589837 ANC589834:ANC589837 AWY589834:AWY589837 BGU589834:BGU589837 BQQ589834:BQQ589837 CAM589834:CAM589837 CKI589834:CKI589837 CUE589834:CUE589837 DEA589834:DEA589837 DNW589834:DNW589837 DXS589834:DXS589837 EHO589834:EHO589837 ERK589834:ERK589837 FBG589834:FBG589837 FLC589834:FLC589837 FUY589834:FUY589837 GEU589834:GEU589837 GOQ589834:GOQ589837 GYM589834:GYM589837 HII589834:HII589837 HSE589834:HSE589837 ICA589834:ICA589837 ILW589834:ILW589837 IVS589834:IVS589837 JFO589834:JFO589837 JPK589834:JPK589837 JZG589834:JZG589837 KJC589834:KJC589837 KSY589834:KSY589837 LCU589834:LCU589837 LMQ589834:LMQ589837 LWM589834:LWM589837 MGI589834:MGI589837 MQE589834:MQE589837 NAA589834:NAA589837 NJW589834:NJW589837 NTS589834:NTS589837 ODO589834:ODO589837 ONK589834:ONK589837 OXG589834:OXG589837 PHC589834:PHC589837 PQY589834:PQY589837 QAU589834:QAU589837 QKQ589834:QKQ589837 QUM589834:QUM589837 REI589834:REI589837 ROE589834:ROE589837 RYA589834:RYA589837 SHW589834:SHW589837 SRS589834:SRS589837 TBO589834:TBO589837 TLK589834:TLK589837 TVG589834:TVG589837 UFC589834:UFC589837 UOY589834:UOY589837 UYU589834:UYU589837 VIQ589834:VIQ589837 VSM589834:VSM589837 WCI589834:WCI589837 WME589834:WME589837 WWA589834:WWA589837 S655370:S655373 JO655370:JO655373 TK655370:TK655373 ADG655370:ADG655373 ANC655370:ANC655373 AWY655370:AWY655373 BGU655370:BGU655373 BQQ655370:BQQ655373 CAM655370:CAM655373 CKI655370:CKI655373 CUE655370:CUE655373 DEA655370:DEA655373 DNW655370:DNW655373 DXS655370:DXS655373 EHO655370:EHO655373 ERK655370:ERK655373 FBG655370:FBG655373 FLC655370:FLC655373 FUY655370:FUY655373 GEU655370:GEU655373 GOQ655370:GOQ655373 GYM655370:GYM655373 HII655370:HII655373 HSE655370:HSE655373 ICA655370:ICA655373 ILW655370:ILW655373 IVS655370:IVS655373 JFO655370:JFO655373 JPK655370:JPK655373 JZG655370:JZG655373 KJC655370:KJC655373 KSY655370:KSY655373 LCU655370:LCU655373 LMQ655370:LMQ655373 LWM655370:LWM655373 MGI655370:MGI655373 MQE655370:MQE655373 NAA655370:NAA655373 NJW655370:NJW655373 NTS655370:NTS655373 ODO655370:ODO655373 ONK655370:ONK655373 OXG655370:OXG655373 PHC655370:PHC655373 PQY655370:PQY655373 QAU655370:QAU655373 QKQ655370:QKQ655373 QUM655370:QUM655373 REI655370:REI655373 ROE655370:ROE655373 RYA655370:RYA655373 SHW655370:SHW655373 SRS655370:SRS655373 TBO655370:TBO655373 TLK655370:TLK655373 TVG655370:TVG655373 UFC655370:UFC655373 UOY655370:UOY655373 UYU655370:UYU655373 VIQ655370:VIQ655373 VSM655370:VSM655373 WCI655370:WCI655373 WME655370:WME655373 WWA655370:WWA655373 S720906:S720909 JO720906:JO720909 TK720906:TK720909 ADG720906:ADG720909 ANC720906:ANC720909 AWY720906:AWY720909 BGU720906:BGU720909 BQQ720906:BQQ720909 CAM720906:CAM720909 CKI720906:CKI720909 CUE720906:CUE720909 DEA720906:DEA720909 DNW720906:DNW720909 DXS720906:DXS720909 EHO720906:EHO720909 ERK720906:ERK720909 FBG720906:FBG720909 FLC720906:FLC720909 FUY720906:FUY720909 GEU720906:GEU720909 GOQ720906:GOQ720909 GYM720906:GYM720909 HII720906:HII720909 HSE720906:HSE720909 ICA720906:ICA720909 ILW720906:ILW720909 IVS720906:IVS720909 JFO720906:JFO720909 JPK720906:JPK720909 JZG720906:JZG720909 KJC720906:KJC720909 KSY720906:KSY720909 LCU720906:LCU720909 LMQ720906:LMQ720909 LWM720906:LWM720909 MGI720906:MGI720909 MQE720906:MQE720909 NAA720906:NAA720909 NJW720906:NJW720909 NTS720906:NTS720909 ODO720906:ODO720909 ONK720906:ONK720909 OXG720906:OXG720909 PHC720906:PHC720909 PQY720906:PQY720909 QAU720906:QAU720909 QKQ720906:QKQ720909 QUM720906:QUM720909 REI720906:REI720909 ROE720906:ROE720909 RYA720906:RYA720909 SHW720906:SHW720909 SRS720906:SRS720909 TBO720906:TBO720909 TLK720906:TLK720909 TVG720906:TVG720909 UFC720906:UFC720909 UOY720906:UOY720909 UYU720906:UYU720909 VIQ720906:VIQ720909 VSM720906:VSM720909 WCI720906:WCI720909 WME720906:WME720909 WWA720906:WWA720909 S786442:S786445 JO786442:JO786445 TK786442:TK786445 ADG786442:ADG786445 ANC786442:ANC786445 AWY786442:AWY786445 BGU786442:BGU786445 BQQ786442:BQQ786445 CAM786442:CAM786445 CKI786442:CKI786445 CUE786442:CUE786445 DEA786442:DEA786445 DNW786442:DNW786445 DXS786442:DXS786445 EHO786442:EHO786445 ERK786442:ERK786445 FBG786442:FBG786445 FLC786442:FLC786445 FUY786442:FUY786445 GEU786442:GEU786445 GOQ786442:GOQ786445 GYM786442:GYM786445 HII786442:HII786445 HSE786442:HSE786445 ICA786442:ICA786445 ILW786442:ILW786445 IVS786442:IVS786445 JFO786442:JFO786445 JPK786442:JPK786445 JZG786442:JZG786445 KJC786442:KJC786445 KSY786442:KSY786445 LCU786442:LCU786445 LMQ786442:LMQ786445 LWM786442:LWM786445 MGI786442:MGI786445 MQE786442:MQE786445 NAA786442:NAA786445 NJW786442:NJW786445 NTS786442:NTS786445 ODO786442:ODO786445 ONK786442:ONK786445 OXG786442:OXG786445 PHC786442:PHC786445 PQY786442:PQY786445 QAU786442:QAU786445 QKQ786442:QKQ786445 QUM786442:QUM786445 REI786442:REI786445 ROE786442:ROE786445 RYA786442:RYA786445 SHW786442:SHW786445 SRS786442:SRS786445 TBO786442:TBO786445 TLK786442:TLK786445 TVG786442:TVG786445 UFC786442:UFC786445 UOY786442:UOY786445 UYU786442:UYU786445 VIQ786442:VIQ786445 VSM786442:VSM786445 WCI786442:WCI786445 WME786442:WME786445 WWA786442:WWA786445 S851978:S851981 JO851978:JO851981 TK851978:TK851981 ADG851978:ADG851981 ANC851978:ANC851981 AWY851978:AWY851981 BGU851978:BGU851981 BQQ851978:BQQ851981 CAM851978:CAM851981 CKI851978:CKI851981 CUE851978:CUE851981 DEA851978:DEA851981 DNW851978:DNW851981 DXS851978:DXS851981 EHO851978:EHO851981 ERK851978:ERK851981 FBG851978:FBG851981 FLC851978:FLC851981 FUY851978:FUY851981 GEU851978:GEU851981 GOQ851978:GOQ851981 GYM851978:GYM851981 HII851978:HII851981 HSE851978:HSE851981 ICA851978:ICA851981 ILW851978:ILW851981 IVS851978:IVS851981 JFO851978:JFO851981 JPK851978:JPK851981 JZG851978:JZG851981 KJC851978:KJC851981 KSY851978:KSY851981 LCU851978:LCU851981 LMQ851978:LMQ851981 LWM851978:LWM851981 MGI851978:MGI851981 MQE851978:MQE851981 NAA851978:NAA851981 NJW851978:NJW851981 NTS851978:NTS851981 ODO851978:ODO851981 ONK851978:ONK851981 OXG851978:OXG851981 PHC851978:PHC851981 PQY851978:PQY851981 QAU851978:QAU851981 QKQ851978:QKQ851981 QUM851978:QUM851981 REI851978:REI851981 ROE851978:ROE851981 RYA851978:RYA851981 SHW851978:SHW851981 SRS851978:SRS851981 TBO851978:TBO851981 TLK851978:TLK851981 TVG851978:TVG851981 UFC851978:UFC851981 UOY851978:UOY851981 UYU851978:UYU851981 VIQ851978:VIQ851981 VSM851978:VSM851981 WCI851978:WCI851981 WME851978:WME851981 WWA851978:WWA851981 S917514:S917517 JO917514:JO917517 TK917514:TK917517 ADG917514:ADG917517 ANC917514:ANC917517 AWY917514:AWY917517 BGU917514:BGU917517 BQQ917514:BQQ917517 CAM917514:CAM917517 CKI917514:CKI917517 CUE917514:CUE917517 DEA917514:DEA917517 DNW917514:DNW917517 DXS917514:DXS917517 EHO917514:EHO917517 ERK917514:ERK917517 FBG917514:FBG917517 FLC917514:FLC917517 FUY917514:FUY917517 GEU917514:GEU917517 GOQ917514:GOQ917517 GYM917514:GYM917517 HII917514:HII917517 HSE917514:HSE917517 ICA917514:ICA917517 ILW917514:ILW917517 IVS917514:IVS917517 JFO917514:JFO917517 JPK917514:JPK917517 JZG917514:JZG917517 KJC917514:KJC917517 KSY917514:KSY917517 LCU917514:LCU917517 LMQ917514:LMQ917517 LWM917514:LWM917517 MGI917514:MGI917517 MQE917514:MQE917517 NAA917514:NAA917517 NJW917514:NJW917517 NTS917514:NTS917517 ODO917514:ODO917517 ONK917514:ONK917517 OXG917514:OXG917517 PHC917514:PHC917517 PQY917514:PQY917517 QAU917514:QAU917517 QKQ917514:QKQ917517 QUM917514:QUM917517 REI917514:REI917517 ROE917514:ROE917517 RYA917514:RYA917517 SHW917514:SHW917517 SRS917514:SRS917517 TBO917514:TBO917517 TLK917514:TLK917517 TVG917514:TVG917517 UFC917514:UFC917517 UOY917514:UOY917517 UYU917514:UYU917517 VIQ917514:VIQ917517 VSM917514:VSM917517 WCI917514:WCI917517 WME917514:WME917517 WWA917514:WWA917517 S983050:S983053 JO983050:JO983053 TK983050:TK983053 ADG983050:ADG983053 ANC983050:ANC983053 AWY983050:AWY983053 BGU983050:BGU983053 BQQ983050:BQQ983053 CAM983050:CAM983053 CKI983050:CKI983053 CUE983050:CUE983053 DEA983050:DEA983053 DNW983050:DNW983053 DXS983050:DXS983053 EHO983050:EHO983053 ERK983050:ERK983053 FBG983050:FBG983053 FLC983050:FLC983053 FUY983050:FUY983053 GEU983050:GEU983053 GOQ983050:GOQ983053 GYM983050:GYM983053 HII983050:HII983053 HSE983050:HSE983053 ICA983050:ICA983053 ILW983050:ILW983053 IVS983050:IVS983053 JFO983050:JFO983053 JPK983050:JPK983053 JZG983050:JZG983053 KJC983050:KJC983053 KSY983050:KSY983053 LCU983050:LCU983053 LMQ983050:LMQ983053 LWM983050:LWM983053 MGI983050:MGI983053 MQE983050:MQE983053 NAA983050:NAA983053 NJW983050:NJW983053 NTS983050:NTS983053 ODO983050:ODO983053 ONK983050:ONK983053 OXG983050:OXG983053 PHC983050:PHC983053 PQY983050:PQY983053 QAU983050:QAU983053 QKQ983050:QKQ983053 QUM983050:QUM983053 REI983050:REI983053 ROE983050:ROE983053 RYA983050:RYA983053 SHW983050:SHW983053 SRS983050:SRS983053 TBO983050:TBO983053 TLK983050:TLK983053 TVG983050:TVG983053 UFC983050:UFC983053 UOY983050:UOY983053 UYU983050:UYU983053 VIQ983050:VIQ983053 VSM983050:VSM983053 WCI983050:WCI983053 WME983050:WME983053 WWA983050:WWA983053">
      <formula1>"15,20,25,30,35,40,45,50,55,60,65,70,75,80,85,90,95,100,110,120"</formula1>
    </dataValidation>
    <dataValidation type="list" allowBlank="1" showInputMessage="1" showErrorMessage="1" sqref="U6:U8 JQ6:JQ8 TM6:TM8 ADI6:ADI8 ANE6:ANE8 AXA6:AXA8 BGW6:BGW8 BQS6:BQS8 CAO6:CAO8 CKK6:CKK8 CUG6:CUG8 DEC6:DEC8 DNY6:DNY8 DXU6:DXU8 EHQ6:EHQ8 ERM6:ERM8 FBI6:FBI8 FLE6:FLE8 FVA6:FVA8 GEW6:GEW8 GOS6:GOS8 GYO6:GYO8 HIK6:HIK8 HSG6:HSG8 ICC6:ICC8 ILY6:ILY8 IVU6:IVU8 JFQ6:JFQ8 JPM6:JPM8 JZI6:JZI8 KJE6:KJE8 KTA6:KTA8 LCW6:LCW8 LMS6:LMS8 LWO6:LWO8 MGK6:MGK8 MQG6:MQG8 NAC6:NAC8 NJY6:NJY8 NTU6:NTU8 ODQ6:ODQ8 ONM6:ONM8 OXI6:OXI8 PHE6:PHE8 PRA6:PRA8 QAW6:QAW8 QKS6:QKS8 QUO6:QUO8 REK6:REK8 ROG6:ROG8 RYC6:RYC8 SHY6:SHY8 SRU6:SRU8 TBQ6:TBQ8 TLM6:TLM8 TVI6:TVI8 UFE6:UFE8 UPA6:UPA8 UYW6:UYW8 VIS6:VIS8 VSO6:VSO8 WCK6:WCK8 WMG6:WMG8 WWC6:WWC8 U65542:U65544 JQ65542:JQ65544 TM65542:TM65544 ADI65542:ADI65544 ANE65542:ANE65544 AXA65542:AXA65544 BGW65542:BGW65544 BQS65542:BQS65544 CAO65542:CAO65544 CKK65542:CKK65544 CUG65542:CUG65544 DEC65542:DEC65544 DNY65542:DNY65544 DXU65542:DXU65544 EHQ65542:EHQ65544 ERM65542:ERM65544 FBI65542:FBI65544 FLE65542:FLE65544 FVA65542:FVA65544 GEW65542:GEW65544 GOS65542:GOS65544 GYO65542:GYO65544 HIK65542:HIK65544 HSG65542:HSG65544 ICC65542:ICC65544 ILY65542:ILY65544 IVU65542:IVU65544 JFQ65542:JFQ65544 JPM65542:JPM65544 JZI65542:JZI65544 KJE65542:KJE65544 KTA65542:KTA65544 LCW65542:LCW65544 LMS65542:LMS65544 LWO65542:LWO65544 MGK65542:MGK65544 MQG65542:MQG65544 NAC65542:NAC65544 NJY65542:NJY65544 NTU65542:NTU65544 ODQ65542:ODQ65544 ONM65542:ONM65544 OXI65542:OXI65544 PHE65542:PHE65544 PRA65542:PRA65544 QAW65542:QAW65544 QKS65542:QKS65544 QUO65542:QUO65544 REK65542:REK65544 ROG65542:ROG65544 RYC65542:RYC65544 SHY65542:SHY65544 SRU65542:SRU65544 TBQ65542:TBQ65544 TLM65542:TLM65544 TVI65542:TVI65544 UFE65542:UFE65544 UPA65542:UPA65544 UYW65542:UYW65544 VIS65542:VIS65544 VSO65542:VSO65544 WCK65542:WCK65544 WMG65542:WMG65544 WWC65542:WWC65544 U131078:U131080 JQ131078:JQ131080 TM131078:TM131080 ADI131078:ADI131080 ANE131078:ANE131080 AXA131078:AXA131080 BGW131078:BGW131080 BQS131078:BQS131080 CAO131078:CAO131080 CKK131078:CKK131080 CUG131078:CUG131080 DEC131078:DEC131080 DNY131078:DNY131080 DXU131078:DXU131080 EHQ131078:EHQ131080 ERM131078:ERM131080 FBI131078:FBI131080 FLE131078:FLE131080 FVA131078:FVA131080 GEW131078:GEW131080 GOS131078:GOS131080 GYO131078:GYO131080 HIK131078:HIK131080 HSG131078:HSG131080 ICC131078:ICC131080 ILY131078:ILY131080 IVU131078:IVU131080 JFQ131078:JFQ131080 JPM131078:JPM131080 JZI131078:JZI131080 KJE131078:KJE131080 KTA131078:KTA131080 LCW131078:LCW131080 LMS131078:LMS131080 LWO131078:LWO131080 MGK131078:MGK131080 MQG131078:MQG131080 NAC131078:NAC131080 NJY131078:NJY131080 NTU131078:NTU131080 ODQ131078:ODQ131080 ONM131078:ONM131080 OXI131078:OXI131080 PHE131078:PHE131080 PRA131078:PRA131080 QAW131078:QAW131080 QKS131078:QKS131080 QUO131078:QUO131080 REK131078:REK131080 ROG131078:ROG131080 RYC131078:RYC131080 SHY131078:SHY131080 SRU131078:SRU131080 TBQ131078:TBQ131080 TLM131078:TLM131080 TVI131078:TVI131080 UFE131078:UFE131080 UPA131078:UPA131080 UYW131078:UYW131080 VIS131078:VIS131080 VSO131078:VSO131080 WCK131078:WCK131080 WMG131078:WMG131080 WWC131078:WWC131080 U196614:U196616 JQ196614:JQ196616 TM196614:TM196616 ADI196614:ADI196616 ANE196614:ANE196616 AXA196614:AXA196616 BGW196614:BGW196616 BQS196614:BQS196616 CAO196614:CAO196616 CKK196614:CKK196616 CUG196614:CUG196616 DEC196614:DEC196616 DNY196614:DNY196616 DXU196614:DXU196616 EHQ196614:EHQ196616 ERM196614:ERM196616 FBI196614:FBI196616 FLE196614:FLE196616 FVA196614:FVA196616 GEW196614:GEW196616 GOS196614:GOS196616 GYO196614:GYO196616 HIK196614:HIK196616 HSG196614:HSG196616 ICC196614:ICC196616 ILY196614:ILY196616 IVU196614:IVU196616 JFQ196614:JFQ196616 JPM196614:JPM196616 JZI196614:JZI196616 KJE196614:KJE196616 KTA196614:KTA196616 LCW196614:LCW196616 LMS196614:LMS196616 LWO196614:LWO196616 MGK196614:MGK196616 MQG196614:MQG196616 NAC196614:NAC196616 NJY196614:NJY196616 NTU196614:NTU196616 ODQ196614:ODQ196616 ONM196614:ONM196616 OXI196614:OXI196616 PHE196614:PHE196616 PRA196614:PRA196616 QAW196614:QAW196616 QKS196614:QKS196616 QUO196614:QUO196616 REK196614:REK196616 ROG196614:ROG196616 RYC196614:RYC196616 SHY196614:SHY196616 SRU196614:SRU196616 TBQ196614:TBQ196616 TLM196614:TLM196616 TVI196614:TVI196616 UFE196614:UFE196616 UPA196614:UPA196616 UYW196614:UYW196616 VIS196614:VIS196616 VSO196614:VSO196616 WCK196614:WCK196616 WMG196614:WMG196616 WWC196614:WWC196616 U262150:U262152 JQ262150:JQ262152 TM262150:TM262152 ADI262150:ADI262152 ANE262150:ANE262152 AXA262150:AXA262152 BGW262150:BGW262152 BQS262150:BQS262152 CAO262150:CAO262152 CKK262150:CKK262152 CUG262150:CUG262152 DEC262150:DEC262152 DNY262150:DNY262152 DXU262150:DXU262152 EHQ262150:EHQ262152 ERM262150:ERM262152 FBI262150:FBI262152 FLE262150:FLE262152 FVA262150:FVA262152 GEW262150:GEW262152 GOS262150:GOS262152 GYO262150:GYO262152 HIK262150:HIK262152 HSG262150:HSG262152 ICC262150:ICC262152 ILY262150:ILY262152 IVU262150:IVU262152 JFQ262150:JFQ262152 JPM262150:JPM262152 JZI262150:JZI262152 KJE262150:KJE262152 KTA262150:KTA262152 LCW262150:LCW262152 LMS262150:LMS262152 LWO262150:LWO262152 MGK262150:MGK262152 MQG262150:MQG262152 NAC262150:NAC262152 NJY262150:NJY262152 NTU262150:NTU262152 ODQ262150:ODQ262152 ONM262150:ONM262152 OXI262150:OXI262152 PHE262150:PHE262152 PRA262150:PRA262152 QAW262150:QAW262152 QKS262150:QKS262152 QUO262150:QUO262152 REK262150:REK262152 ROG262150:ROG262152 RYC262150:RYC262152 SHY262150:SHY262152 SRU262150:SRU262152 TBQ262150:TBQ262152 TLM262150:TLM262152 TVI262150:TVI262152 UFE262150:UFE262152 UPA262150:UPA262152 UYW262150:UYW262152 VIS262150:VIS262152 VSO262150:VSO262152 WCK262150:WCK262152 WMG262150:WMG262152 WWC262150:WWC262152 U327686:U327688 JQ327686:JQ327688 TM327686:TM327688 ADI327686:ADI327688 ANE327686:ANE327688 AXA327686:AXA327688 BGW327686:BGW327688 BQS327686:BQS327688 CAO327686:CAO327688 CKK327686:CKK327688 CUG327686:CUG327688 DEC327686:DEC327688 DNY327686:DNY327688 DXU327686:DXU327688 EHQ327686:EHQ327688 ERM327686:ERM327688 FBI327686:FBI327688 FLE327686:FLE327688 FVA327686:FVA327688 GEW327686:GEW327688 GOS327686:GOS327688 GYO327686:GYO327688 HIK327686:HIK327688 HSG327686:HSG327688 ICC327686:ICC327688 ILY327686:ILY327688 IVU327686:IVU327688 JFQ327686:JFQ327688 JPM327686:JPM327688 JZI327686:JZI327688 KJE327686:KJE327688 KTA327686:KTA327688 LCW327686:LCW327688 LMS327686:LMS327688 LWO327686:LWO327688 MGK327686:MGK327688 MQG327686:MQG327688 NAC327686:NAC327688 NJY327686:NJY327688 NTU327686:NTU327688 ODQ327686:ODQ327688 ONM327686:ONM327688 OXI327686:OXI327688 PHE327686:PHE327688 PRA327686:PRA327688 QAW327686:QAW327688 QKS327686:QKS327688 QUO327686:QUO327688 REK327686:REK327688 ROG327686:ROG327688 RYC327686:RYC327688 SHY327686:SHY327688 SRU327686:SRU327688 TBQ327686:TBQ327688 TLM327686:TLM327688 TVI327686:TVI327688 UFE327686:UFE327688 UPA327686:UPA327688 UYW327686:UYW327688 VIS327686:VIS327688 VSO327686:VSO327688 WCK327686:WCK327688 WMG327686:WMG327688 WWC327686:WWC327688 U393222:U393224 JQ393222:JQ393224 TM393222:TM393224 ADI393222:ADI393224 ANE393222:ANE393224 AXA393222:AXA393224 BGW393222:BGW393224 BQS393222:BQS393224 CAO393222:CAO393224 CKK393222:CKK393224 CUG393222:CUG393224 DEC393222:DEC393224 DNY393222:DNY393224 DXU393222:DXU393224 EHQ393222:EHQ393224 ERM393222:ERM393224 FBI393222:FBI393224 FLE393222:FLE393224 FVA393222:FVA393224 GEW393222:GEW393224 GOS393222:GOS393224 GYO393222:GYO393224 HIK393222:HIK393224 HSG393222:HSG393224 ICC393222:ICC393224 ILY393222:ILY393224 IVU393222:IVU393224 JFQ393222:JFQ393224 JPM393222:JPM393224 JZI393222:JZI393224 KJE393222:KJE393224 KTA393222:KTA393224 LCW393222:LCW393224 LMS393222:LMS393224 LWO393222:LWO393224 MGK393222:MGK393224 MQG393222:MQG393224 NAC393222:NAC393224 NJY393222:NJY393224 NTU393222:NTU393224 ODQ393222:ODQ393224 ONM393222:ONM393224 OXI393222:OXI393224 PHE393222:PHE393224 PRA393222:PRA393224 QAW393222:QAW393224 QKS393222:QKS393224 QUO393222:QUO393224 REK393222:REK393224 ROG393222:ROG393224 RYC393222:RYC393224 SHY393222:SHY393224 SRU393222:SRU393224 TBQ393222:TBQ393224 TLM393222:TLM393224 TVI393222:TVI393224 UFE393222:UFE393224 UPA393222:UPA393224 UYW393222:UYW393224 VIS393222:VIS393224 VSO393222:VSO393224 WCK393222:WCK393224 WMG393222:WMG393224 WWC393222:WWC393224 U458758:U458760 JQ458758:JQ458760 TM458758:TM458760 ADI458758:ADI458760 ANE458758:ANE458760 AXA458758:AXA458760 BGW458758:BGW458760 BQS458758:BQS458760 CAO458758:CAO458760 CKK458758:CKK458760 CUG458758:CUG458760 DEC458758:DEC458760 DNY458758:DNY458760 DXU458758:DXU458760 EHQ458758:EHQ458760 ERM458758:ERM458760 FBI458758:FBI458760 FLE458758:FLE458760 FVA458758:FVA458760 GEW458758:GEW458760 GOS458758:GOS458760 GYO458758:GYO458760 HIK458758:HIK458760 HSG458758:HSG458760 ICC458758:ICC458760 ILY458758:ILY458760 IVU458758:IVU458760 JFQ458758:JFQ458760 JPM458758:JPM458760 JZI458758:JZI458760 KJE458758:KJE458760 KTA458758:KTA458760 LCW458758:LCW458760 LMS458758:LMS458760 LWO458758:LWO458760 MGK458758:MGK458760 MQG458758:MQG458760 NAC458758:NAC458760 NJY458758:NJY458760 NTU458758:NTU458760 ODQ458758:ODQ458760 ONM458758:ONM458760 OXI458758:OXI458760 PHE458758:PHE458760 PRA458758:PRA458760 QAW458758:QAW458760 QKS458758:QKS458760 QUO458758:QUO458760 REK458758:REK458760 ROG458758:ROG458760 RYC458758:RYC458760 SHY458758:SHY458760 SRU458758:SRU458760 TBQ458758:TBQ458760 TLM458758:TLM458760 TVI458758:TVI458760 UFE458758:UFE458760 UPA458758:UPA458760 UYW458758:UYW458760 VIS458758:VIS458760 VSO458758:VSO458760 WCK458758:WCK458760 WMG458758:WMG458760 WWC458758:WWC458760 U524294:U524296 JQ524294:JQ524296 TM524294:TM524296 ADI524294:ADI524296 ANE524294:ANE524296 AXA524294:AXA524296 BGW524294:BGW524296 BQS524294:BQS524296 CAO524294:CAO524296 CKK524294:CKK524296 CUG524294:CUG524296 DEC524294:DEC524296 DNY524294:DNY524296 DXU524294:DXU524296 EHQ524294:EHQ524296 ERM524294:ERM524296 FBI524294:FBI524296 FLE524294:FLE524296 FVA524294:FVA524296 GEW524294:GEW524296 GOS524294:GOS524296 GYO524294:GYO524296 HIK524294:HIK524296 HSG524294:HSG524296 ICC524294:ICC524296 ILY524294:ILY524296 IVU524294:IVU524296 JFQ524294:JFQ524296 JPM524294:JPM524296 JZI524294:JZI524296 KJE524294:KJE524296 KTA524294:KTA524296 LCW524294:LCW524296 LMS524294:LMS524296 LWO524294:LWO524296 MGK524294:MGK524296 MQG524294:MQG524296 NAC524294:NAC524296 NJY524294:NJY524296 NTU524294:NTU524296 ODQ524294:ODQ524296 ONM524294:ONM524296 OXI524294:OXI524296 PHE524294:PHE524296 PRA524294:PRA524296 QAW524294:QAW524296 QKS524294:QKS524296 QUO524294:QUO524296 REK524294:REK524296 ROG524294:ROG524296 RYC524294:RYC524296 SHY524294:SHY524296 SRU524294:SRU524296 TBQ524294:TBQ524296 TLM524294:TLM524296 TVI524294:TVI524296 UFE524294:UFE524296 UPA524294:UPA524296 UYW524294:UYW524296 VIS524294:VIS524296 VSO524294:VSO524296 WCK524294:WCK524296 WMG524294:WMG524296 WWC524294:WWC524296 U589830:U589832 JQ589830:JQ589832 TM589830:TM589832 ADI589830:ADI589832 ANE589830:ANE589832 AXA589830:AXA589832 BGW589830:BGW589832 BQS589830:BQS589832 CAO589830:CAO589832 CKK589830:CKK589832 CUG589830:CUG589832 DEC589830:DEC589832 DNY589830:DNY589832 DXU589830:DXU589832 EHQ589830:EHQ589832 ERM589830:ERM589832 FBI589830:FBI589832 FLE589830:FLE589832 FVA589830:FVA589832 GEW589830:GEW589832 GOS589830:GOS589832 GYO589830:GYO589832 HIK589830:HIK589832 HSG589830:HSG589832 ICC589830:ICC589832 ILY589830:ILY589832 IVU589830:IVU589832 JFQ589830:JFQ589832 JPM589830:JPM589832 JZI589830:JZI589832 KJE589830:KJE589832 KTA589830:KTA589832 LCW589830:LCW589832 LMS589830:LMS589832 LWO589830:LWO589832 MGK589830:MGK589832 MQG589830:MQG589832 NAC589830:NAC589832 NJY589830:NJY589832 NTU589830:NTU589832 ODQ589830:ODQ589832 ONM589830:ONM589832 OXI589830:OXI589832 PHE589830:PHE589832 PRA589830:PRA589832 QAW589830:QAW589832 QKS589830:QKS589832 QUO589830:QUO589832 REK589830:REK589832 ROG589830:ROG589832 RYC589830:RYC589832 SHY589830:SHY589832 SRU589830:SRU589832 TBQ589830:TBQ589832 TLM589830:TLM589832 TVI589830:TVI589832 UFE589830:UFE589832 UPA589830:UPA589832 UYW589830:UYW589832 VIS589830:VIS589832 VSO589830:VSO589832 WCK589830:WCK589832 WMG589830:WMG589832 WWC589830:WWC589832 U655366:U655368 JQ655366:JQ655368 TM655366:TM655368 ADI655366:ADI655368 ANE655366:ANE655368 AXA655366:AXA655368 BGW655366:BGW655368 BQS655366:BQS655368 CAO655366:CAO655368 CKK655366:CKK655368 CUG655366:CUG655368 DEC655366:DEC655368 DNY655366:DNY655368 DXU655366:DXU655368 EHQ655366:EHQ655368 ERM655366:ERM655368 FBI655366:FBI655368 FLE655366:FLE655368 FVA655366:FVA655368 GEW655366:GEW655368 GOS655366:GOS655368 GYO655366:GYO655368 HIK655366:HIK655368 HSG655366:HSG655368 ICC655366:ICC655368 ILY655366:ILY655368 IVU655366:IVU655368 JFQ655366:JFQ655368 JPM655366:JPM655368 JZI655366:JZI655368 KJE655366:KJE655368 KTA655366:KTA655368 LCW655366:LCW655368 LMS655366:LMS655368 LWO655366:LWO655368 MGK655366:MGK655368 MQG655366:MQG655368 NAC655366:NAC655368 NJY655366:NJY655368 NTU655366:NTU655368 ODQ655366:ODQ655368 ONM655366:ONM655368 OXI655366:OXI655368 PHE655366:PHE655368 PRA655366:PRA655368 QAW655366:QAW655368 QKS655366:QKS655368 QUO655366:QUO655368 REK655366:REK655368 ROG655366:ROG655368 RYC655366:RYC655368 SHY655366:SHY655368 SRU655366:SRU655368 TBQ655366:TBQ655368 TLM655366:TLM655368 TVI655366:TVI655368 UFE655366:UFE655368 UPA655366:UPA655368 UYW655366:UYW655368 VIS655366:VIS655368 VSO655366:VSO655368 WCK655366:WCK655368 WMG655366:WMG655368 WWC655366:WWC655368 U720902:U720904 JQ720902:JQ720904 TM720902:TM720904 ADI720902:ADI720904 ANE720902:ANE720904 AXA720902:AXA720904 BGW720902:BGW720904 BQS720902:BQS720904 CAO720902:CAO720904 CKK720902:CKK720904 CUG720902:CUG720904 DEC720902:DEC720904 DNY720902:DNY720904 DXU720902:DXU720904 EHQ720902:EHQ720904 ERM720902:ERM720904 FBI720902:FBI720904 FLE720902:FLE720904 FVA720902:FVA720904 GEW720902:GEW720904 GOS720902:GOS720904 GYO720902:GYO720904 HIK720902:HIK720904 HSG720902:HSG720904 ICC720902:ICC720904 ILY720902:ILY720904 IVU720902:IVU720904 JFQ720902:JFQ720904 JPM720902:JPM720904 JZI720902:JZI720904 KJE720902:KJE720904 KTA720902:KTA720904 LCW720902:LCW720904 LMS720902:LMS720904 LWO720902:LWO720904 MGK720902:MGK720904 MQG720902:MQG720904 NAC720902:NAC720904 NJY720902:NJY720904 NTU720902:NTU720904 ODQ720902:ODQ720904 ONM720902:ONM720904 OXI720902:OXI720904 PHE720902:PHE720904 PRA720902:PRA720904 QAW720902:QAW720904 QKS720902:QKS720904 QUO720902:QUO720904 REK720902:REK720904 ROG720902:ROG720904 RYC720902:RYC720904 SHY720902:SHY720904 SRU720902:SRU720904 TBQ720902:TBQ720904 TLM720902:TLM720904 TVI720902:TVI720904 UFE720902:UFE720904 UPA720902:UPA720904 UYW720902:UYW720904 VIS720902:VIS720904 VSO720902:VSO720904 WCK720902:WCK720904 WMG720902:WMG720904 WWC720902:WWC720904 U786438:U786440 JQ786438:JQ786440 TM786438:TM786440 ADI786438:ADI786440 ANE786438:ANE786440 AXA786438:AXA786440 BGW786438:BGW786440 BQS786438:BQS786440 CAO786438:CAO786440 CKK786438:CKK786440 CUG786438:CUG786440 DEC786438:DEC786440 DNY786438:DNY786440 DXU786438:DXU786440 EHQ786438:EHQ786440 ERM786438:ERM786440 FBI786438:FBI786440 FLE786438:FLE786440 FVA786438:FVA786440 GEW786438:GEW786440 GOS786438:GOS786440 GYO786438:GYO786440 HIK786438:HIK786440 HSG786438:HSG786440 ICC786438:ICC786440 ILY786438:ILY786440 IVU786438:IVU786440 JFQ786438:JFQ786440 JPM786438:JPM786440 JZI786438:JZI786440 KJE786438:KJE786440 KTA786438:KTA786440 LCW786438:LCW786440 LMS786438:LMS786440 LWO786438:LWO786440 MGK786438:MGK786440 MQG786438:MQG786440 NAC786438:NAC786440 NJY786438:NJY786440 NTU786438:NTU786440 ODQ786438:ODQ786440 ONM786438:ONM786440 OXI786438:OXI786440 PHE786438:PHE786440 PRA786438:PRA786440 QAW786438:QAW786440 QKS786438:QKS786440 QUO786438:QUO786440 REK786438:REK786440 ROG786438:ROG786440 RYC786438:RYC786440 SHY786438:SHY786440 SRU786438:SRU786440 TBQ786438:TBQ786440 TLM786438:TLM786440 TVI786438:TVI786440 UFE786438:UFE786440 UPA786438:UPA786440 UYW786438:UYW786440 VIS786438:VIS786440 VSO786438:VSO786440 WCK786438:WCK786440 WMG786438:WMG786440 WWC786438:WWC786440 U851974:U851976 JQ851974:JQ851976 TM851974:TM851976 ADI851974:ADI851976 ANE851974:ANE851976 AXA851974:AXA851976 BGW851974:BGW851976 BQS851974:BQS851976 CAO851974:CAO851976 CKK851974:CKK851976 CUG851974:CUG851976 DEC851974:DEC851976 DNY851974:DNY851976 DXU851974:DXU851976 EHQ851974:EHQ851976 ERM851974:ERM851976 FBI851974:FBI851976 FLE851974:FLE851976 FVA851974:FVA851976 GEW851974:GEW851976 GOS851974:GOS851976 GYO851974:GYO851976 HIK851974:HIK851976 HSG851974:HSG851976 ICC851974:ICC851976 ILY851974:ILY851976 IVU851974:IVU851976 JFQ851974:JFQ851976 JPM851974:JPM851976 JZI851974:JZI851976 KJE851974:KJE851976 KTA851974:KTA851976 LCW851974:LCW851976 LMS851974:LMS851976 LWO851974:LWO851976 MGK851974:MGK851976 MQG851974:MQG851976 NAC851974:NAC851976 NJY851974:NJY851976 NTU851974:NTU851976 ODQ851974:ODQ851976 ONM851974:ONM851976 OXI851974:OXI851976 PHE851974:PHE851976 PRA851974:PRA851976 QAW851974:QAW851976 QKS851974:QKS851976 QUO851974:QUO851976 REK851974:REK851976 ROG851974:ROG851976 RYC851974:RYC851976 SHY851974:SHY851976 SRU851974:SRU851976 TBQ851974:TBQ851976 TLM851974:TLM851976 TVI851974:TVI851976 UFE851974:UFE851976 UPA851974:UPA851976 UYW851974:UYW851976 VIS851974:VIS851976 VSO851974:VSO851976 WCK851974:WCK851976 WMG851974:WMG851976 WWC851974:WWC851976 U917510:U917512 JQ917510:JQ917512 TM917510:TM917512 ADI917510:ADI917512 ANE917510:ANE917512 AXA917510:AXA917512 BGW917510:BGW917512 BQS917510:BQS917512 CAO917510:CAO917512 CKK917510:CKK917512 CUG917510:CUG917512 DEC917510:DEC917512 DNY917510:DNY917512 DXU917510:DXU917512 EHQ917510:EHQ917512 ERM917510:ERM917512 FBI917510:FBI917512 FLE917510:FLE917512 FVA917510:FVA917512 GEW917510:GEW917512 GOS917510:GOS917512 GYO917510:GYO917512 HIK917510:HIK917512 HSG917510:HSG917512 ICC917510:ICC917512 ILY917510:ILY917512 IVU917510:IVU917512 JFQ917510:JFQ917512 JPM917510:JPM917512 JZI917510:JZI917512 KJE917510:KJE917512 KTA917510:KTA917512 LCW917510:LCW917512 LMS917510:LMS917512 LWO917510:LWO917512 MGK917510:MGK917512 MQG917510:MQG917512 NAC917510:NAC917512 NJY917510:NJY917512 NTU917510:NTU917512 ODQ917510:ODQ917512 ONM917510:ONM917512 OXI917510:OXI917512 PHE917510:PHE917512 PRA917510:PRA917512 QAW917510:QAW917512 QKS917510:QKS917512 QUO917510:QUO917512 REK917510:REK917512 ROG917510:ROG917512 RYC917510:RYC917512 SHY917510:SHY917512 SRU917510:SRU917512 TBQ917510:TBQ917512 TLM917510:TLM917512 TVI917510:TVI917512 UFE917510:UFE917512 UPA917510:UPA917512 UYW917510:UYW917512 VIS917510:VIS917512 VSO917510:VSO917512 WCK917510:WCK917512 WMG917510:WMG917512 WWC917510:WWC917512 U983046:U983048 JQ983046:JQ983048 TM983046:TM983048 ADI983046:ADI983048 ANE983046:ANE983048 AXA983046:AXA983048 BGW983046:BGW983048 BQS983046:BQS983048 CAO983046:CAO983048 CKK983046:CKK983048 CUG983046:CUG983048 DEC983046:DEC983048 DNY983046:DNY983048 DXU983046:DXU983048 EHQ983046:EHQ983048 ERM983046:ERM983048 FBI983046:FBI983048 FLE983046:FLE983048 FVA983046:FVA983048 GEW983046:GEW983048 GOS983046:GOS983048 GYO983046:GYO983048 HIK983046:HIK983048 HSG983046:HSG983048 ICC983046:ICC983048 ILY983046:ILY983048 IVU983046:IVU983048 JFQ983046:JFQ983048 JPM983046:JPM983048 JZI983046:JZI983048 KJE983046:KJE983048 KTA983046:KTA983048 LCW983046:LCW983048 LMS983046:LMS983048 LWO983046:LWO983048 MGK983046:MGK983048 MQG983046:MQG983048 NAC983046:NAC983048 NJY983046:NJY983048 NTU983046:NTU983048 ODQ983046:ODQ983048 ONM983046:ONM983048 OXI983046:OXI983048 PHE983046:PHE983048 PRA983046:PRA983048 QAW983046:QAW983048 QKS983046:QKS983048 QUO983046:QUO983048 REK983046:REK983048 ROG983046:ROG983048 RYC983046:RYC983048 SHY983046:SHY983048 SRU983046:SRU983048 TBQ983046:TBQ983048 TLM983046:TLM983048 TVI983046:TVI983048 UFE983046:UFE983048 UPA983046:UPA983048 UYW983046:UYW983048 VIS983046:VIS983048 VSO983046:VSO983048 WCK983046:WCK983048 WMG983046:WMG983048 WWC983046:WWC983048 U10:U13 JQ10:JQ13 TM10:TM13 ADI10:ADI13 ANE10:ANE13 AXA10:AXA13 BGW10:BGW13 BQS10:BQS13 CAO10:CAO13 CKK10:CKK13 CUG10:CUG13 DEC10:DEC13 DNY10:DNY13 DXU10:DXU13 EHQ10:EHQ13 ERM10:ERM13 FBI10:FBI13 FLE10:FLE13 FVA10:FVA13 GEW10:GEW13 GOS10:GOS13 GYO10:GYO13 HIK10:HIK13 HSG10:HSG13 ICC10:ICC13 ILY10:ILY13 IVU10:IVU13 JFQ10:JFQ13 JPM10:JPM13 JZI10:JZI13 KJE10:KJE13 KTA10:KTA13 LCW10:LCW13 LMS10:LMS13 LWO10:LWO13 MGK10:MGK13 MQG10:MQG13 NAC10:NAC13 NJY10:NJY13 NTU10:NTU13 ODQ10:ODQ13 ONM10:ONM13 OXI10:OXI13 PHE10:PHE13 PRA10:PRA13 QAW10:QAW13 QKS10:QKS13 QUO10:QUO13 REK10:REK13 ROG10:ROG13 RYC10:RYC13 SHY10:SHY13 SRU10:SRU13 TBQ10:TBQ13 TLM10:TLM13 TVI10:TVI13 UFE10:UFE13 UPA10:UPA13 UYW10:UYW13 VIS10:VIS13 VSO10:VSO13 WCK10:WCK13 WMG10:WMG13 WWC10:WWC13 U65546:U65549 JQ65546:JQ65549 TM65546:TM65549 ADI65546:ADI65549 ANE65546:ANE65549 AXA65546:AXA65549 BGW65546:BGW65549 BQS65546:BQS65549 CAO65546:CAO65549 CKK65546:CKK65549 CUG65546:CUG65549 DEC65546:DEC65549 DNY65546:DNY65549 DXU65546:DXU65549 EHQ65546:EHQ65549 ERM65546:ERM65549 FBI65546:FBI65549 FLE65546:FLE65549 FVA65546:FVA65549 GEW65546:GEW65549 GOS65546:GOS65549 GYO65546:GYO65549 HIK65546:HIK65549 HSG65546:HSG65549 ICC65546:ICC65549 ILY65546:ILY65549 IVU65546:IVU65549 JFQ65546:JFQ65549 JPM65546:JPM65549 JZI65546:JZI65549 KJE65546:KJE65549 KTA65546:KTA65549 LCW65546:LCW65549 LMS65546:LMS65549 LWO65546:LWO65549 MGK65546:MGK65549 MQG65546:MQG65549 NAC65546:NAC65549 NJY65546:NJY65549 NTU65546:NTU65549 ODQ65546:ODQ65549 ONM65546:ONM65549 OXI65546:OXI65549 PHE65546:PHE65549 PRA65546:PRA65549 QAW65546:QAW65549 QKS65546:QKS65549 QUO65546:QUO65549 REK65546:REK65549 ROG65546:ROG65549 RYC65546:RYC65549 SHY65546:SHY65549 SRU65546:SRU65549 TBQ65546:TBQ65549 TLM65546:TLM65549 TVI65546:TVI65549 UFE65546:UFE65549 UPA65546:UPA65549 UYW65546:UYW65549 VIS65546:VIS65549 VSO65546:VSO65549 WCK65546:WCK65549 WMG65546:WMG65549 WWC65546:WWC65549 U131082:U131085 JQ131082:JQ131085 TM131082:TM131085 ADI131082:ADI131085 ANE131082:ANE131085 AXA131082:AXA131085 BGW131082:BGW131085 BQS131082:BQS131085 CAO131082:CAO131085 CKK131082:CKK131085 CUG131082:CUG131085 DEC131082:DEC131085 DNY131082:DNY131085 DXU131082:DXU131085 EHQ131082:EHQ131085 ERM131082:ERM131085 FBI131082:FBI131085 FLE131082:FLE131085 FVA131082:FVA131085 GEW131082:GEW131085 GOS131082:GOS131085 GYO131082:GYO131085 HIK131082:HIK131085 HSG131082:HSG131085 ICC131082:ICC131085 ILY131082:ILY131085 IVU131082:IVU131085 JFQ131082:JFQ131085 JPM131082:JPM131085 JZI131082:JZI131085 KJE131082:KJE131085 KTA131082:KTA131085 LCW131082:LCW131085 LMS131082:LMS131085 LWO131082:LWO131085 MGK131082:MGK131085 MQG131082:MQG131085 NAC131082:NAC131085 NJY131082:NJY131085 NTU131082:NTU131085 ODQ131082:ODQ131085 ONM131082:ONM131085 OXI131082:OXI131085 PHE131082:PHE131085 PRA131082:PRA131085 QAW131082:QAW131085 QKS131082:QKS131085 QUO131082:QUO131085 REK131082:REK131085 ROG131082:ROG131085 RYC131082:RYC131085 SHY131082:SHY131085 SRU131082:SRU131085 TBQ131082:TBQ131085 TLM131082:TLM131085 TVI131082:TVI131085 UFE131082:UFE131085 UPA131082:UPA131085 UYW131082:UYW131085 VIS131082:VIS131085 VSO131082:VSO131085 WCK131082:WCK131085 WMG131082:WMG131085 WWC131082:WWC131085 U196618:U196621 JQ196618:JQ196621 TM196618:TM196621 ADI196618:ADI196621 ANE196618:ANE196621 AXA196618:AXA196621 BGW196618:BGW196621 BQS196618:BQS196621 CAO196618:CAO196621 CKK196618:CKK196621 CUG196618:CUG196621 DEC196618:DEC196621 DNY196618:DNY196621 DXU196618:DXU196621 EHQ196618:EHQ196621 ERM196618:ERM196621 FBI196618:FBI196621 FLE196618:FLE196621 FVA196618:FVA196621 GEW196618:GEW196621 GOS196618:GOS196621 GYO196618:GYO196621 HIK196618:HIK196621 HSG196618:HSG196621 ICC196618:ICC196621 ILY196618:ILY196621 IVU196618:IVU196621 JFQ196618:JFQ196621 JPM196618:JPM196621 JZI196618:JZI196621 KJE196618:KJE196621 KTA196618:KTA196621 LCW196618:LCW196621 LMS196618:LMS196621 LWO196618:LWO196621 MGK196618:MGK196621 MQG196618:MQG196621 NAC196618:NAC196621 NJY196618:NJY196621 NTU196618:NTU196621 ODQ196618:ODQ196621 ONM196618:ONM196621 OXI196618:OXI196621 PHE196618:PHE196621 PRA196618:PRA196621 QAW196618:QAW196621 QKS196618:QKS196621 QUO196618:QUO196621 REK196618:REK196621 ROG196618:ROG196621 RYC196618:RYC196621 SHY196618:SHY196621 SRU196618:SRU196621 TBQ196618:TBQ196621 TLM196618:TLM196621 TVI196618:TVI196621 UFE196618:UFE196621 UPA196618:UPA196621 UYW196618:UYW196621 VIS196618:VIS196621 VSO196618:VSO196621 WCK196618:WCK196621 WMG196618:WMG196621 WWC196618:WWC196621 U262154:U262157 JQ262154:JQ262157 TM262154:TM262157 ADI262154:ADI262157 ANE262154:ANE262157 AXA262154:AXA262157 BGW262154:BGW262157 BQS262154:BQS262157 CAO262154:CAO262157 CKK262154:CKK262157 CUG262154:CUG262157 DEC262154:DEC262157 DNY262154:DNY262157 DXU262154:DXU262157 EHQ262154:EHQ262157 ERM262154:ERM262157 FBI262154:FBI262157 FLE262154:FLE262157 FVA262154:FVA262157 GEW262154:GEW262157 GOS262154:GOS262157 GYO262154:GYO262157 HIK262154:HIK262157 HSG262154:HSG262157 ICC262154:ICC262157 ILY262154:ILY262157 IVU262154:IVU262157 JFQ262154:JFQ262157 JPM262154:JPM262157 JZI262154:JZI262157 KJE262154:KJE262157 KTA262154:KTA262157 LCW262154:LCW262157 LMS262154:LMS262157 LWO262154:LWO262157 MGK262154:MGK262157 MQG262154:MQG262157 NAC262154:NAC262157 NJY262154:NJY262157 NTU262154:NTU262157 ODQ262154:ODQ262157 ONM262154:ONM262157 OXI262154:OXI262157 PHE262154:PHE262157 PRA262154:PRA262157 QAW262154:QAW262157 QKS262154:QKS262157 QUO262154:QUO262157 REK262154:REK262157 ROG262154:ROG262157 RYC262154:RYC262157 SHY262154:SHY262157 SRU262154:SRU262157 TBQ262154:TBQ262157 TLM262154:TLM262157 TVI262154:TVI262157 UFE262154:UFE262157 UPA262154:UPA262157 UYW262154:UYW262157 VIS262154:VIS262157 VSO262154:VSO262157 WCK262154:WCK262157 WMG262154:WMG262157 WWC262154:WWC262157 U327690:U327693 JQ327690:JQ327693 TM327690:TM327693 ADI327690:ADI327693 ANE327690:ANE327693 AXA327690:AXA327693 BGW327690:BGW327693 BQS327690:BQS327693 CAO327690:CAO327693 CKK327690:CKK327693 CUG327690:CUG327693 DEC327690:DEC327693 DNY327690:DNY327693 DXU327690:DXU327693 EHQ327690:EHQ327693 ERM327690:ERM327693 FBI327690:FBI327693 FLE327690:FLE327693 FVA327690:FVA327693 GEW327690:GEW327693 GOS327690:GOS327693 GYO327690:GYO327693 HIK327690:HIK327693 HSG327690:HSG327693 ICC327690:ICC327693 ILY327690:ILY327693 IVU327690:IVU327693 JFQ327690:JFQ327693 JPM327690:JPM327693 JZI327690:JZI327693 KJE327690:KJE327693 KTA327690:KTA327693 LCW327690:LCW327693 LMS327690:LMS327693 LWO327690:LWO327693 MGK327690:MGK327693 MQG327690:MQG327693 NAC327690:NAC327693 NJY327690:NJY327693 NTU327690:NTU327693 ODQ327690:ODQ327693 ONM327690:ONM327693 OXI327690:OXI327693 PHE327690:PHE327693 PRA327690:PRA327693 QAW327690:QAW327693 QKS327690:QKS327693 QUO327690:QUO327693 REK327690:REK327693 ROG327690:ROG327693 RYC327690:RYC327693 SHY327690:SHY327693 SRU327690:SRU327693 TBQ327690:TBQ327693 TLM327690:TLM327693 TVI327690:TVI327693 UFE327690:UFE327693 UPA327690:UPA327693 UYW327690:UYW327693 VIS327690:VIS327693 VSO327690:VSO327693 WCK327690:WCK327693 WMG327690:WMG327693 WWC327690:WWC327693 U393226:U393229 JQ393226:JQ393229 TM393226:TM393229 ADI393226:ADI393229 ANE393226:ANE393229 AXA393226:AXA393229 BGW393226:BGW393229 BQS393226:BQS393229 CAO393226:CAO393229 CKK393226:CKK393229 CUG393226:CUG393229 DEC393226:DEC393229 DNY393226:DNY393229 DXU393226:DXU393229 EHQ393226:EHQ393229 ERM393226:ERM393229 FBI393226:FBI393229 FLE393226:FLE393229 FVA393226:FVA393229 GEW393226:GEW393229 GOS393226:GOS393229 GYO393226:GYO393229 HIK393226:HIK393229 HSG393226:HSG393229 ICC393226:ICC393229 ILY393226:ILY393229 IVU393226:IVU393229 JFQ393226:JFQ393229 JPM393226:JPM393229 JZI393226:JZI393229 KJE393226:KJE393229 KTA393226:KTA393229 LCW393226:LCW393229 LMS393226:LMS393229 LWO393226:LWO393229 MGK393226:MGK393229 MQG393226:MQG393229 NAC393226:NAC393229 NJY393226:NJY393229 NTU393226:NTU393229 ODQ393226:ODQ393229 ONM393226:ONM393229 OXI393226:OXI393229 PHE393226:PHE393229 PRA393226:PRA393229 QAW393226:QAW393229 QKS393226:QKS393229 QUO393226:QUO393229 REK393226:REK393229 ROG393226:ROG393229 RYC393226:RYC393229 SHY393226:SHY393229 SRU393226:SRU393229 TBQ393226:TBQ393229 TLM393226:TLM393229 TVI393226:TVI393229 UFE393226:UFE393229 UPA393226:UPA393229 UYW393226:UYW393229 VIS393226:VIS393229 VSO393226:VSO393229 WCK393226:WCK393229 WMG393226:WMG393229 WWC393226:WWC393229 U458762:U458765 JQ458762:JQ458765 TM458762:TM458765 ADI458762:ADI458765 ANE458762:ANE458765 AXA458762:AXA458765 BGW458762:BGW458765 BQS458762:BQS458765 CAO458762:CAO458765 CKK458762:CKK458765 CUG458762:CUG458765 DEC458762:DEC458765 DNY458762:DNY458765 DXU458762:DXU458765 EHQ458762:EHQ458765 ERM458762:ERM458765 FBI458762:FBI458765 FLE458762:FLE458765 FVA458762:FVA458765 GEW458762:GEW458765 GOS458762:GOS458765 GYO458762:GYO458765 HIK458762:HIK458765 HSG458762:HSG458765 ICC458762:ICC458765 ILY458762:ILY458765 IVU458762:IVU458765 JFQ458762:JFQ458765 JPM458762:JPM458765 JZI458762:JZI458765 KJE458762:KJE458765 KTA458762:KTA458765 LCW458762:LCW458765 LMS458762:LMS458765 LWO458762:LWO458765 MGK458762:MGK458765 MQG458762:MQG458765 NAC458762:NAC458765 NJY458762:NJY458765 NTU458762:NTU458765 ODQ458762:ODQ458765 ONM458762:ONM458765 OXI458762:OXI458765 PHE458762:PHE458765 PRA458762:PRA458765 QAW458762:QAW458765 QKS458762:QKS458765 QUO458762:QUO458765 REK458762:REK458765 ROG458762:ROG458765 RYC458762:RYC458765 SHY458762:SHY458765 SRU458762:SRU458765 TBQ458762:TBQ458765 TLM458762:TLM458765 TVI458762:TVI458765 UFE458762:UFE458765 UPA458762:UPA458765 UYW458762:UYW458765 VIS458762:VIS458765 VSO458762:VSO458765 WCK458762:WCK458765 WMG458762:WMG458765 WWC458762:WWC458765 U524298:U524301 JQ524298:JQ524301 TM524298:TM524301 ADI524298:ADI524301 ANE524298:ANE524301 AXA524298:AXA524301 BGW524298:BGW524301 BQS524298:BQS524301 CAO524298:CAO524301 CKK524298:CKK524301 CUG524298:CUG524301 DEC524298:DEC524301 DNY524298:DNY524301 DXU524298:DXU524301 EHQ524298:EHQ524301 ERM524298:ERM524301 FBI524298:FBI524301 FLE524298:FLE524301 FVA524298:FVA524301 GEW524298:GEW524301 GOS524298:GOS524301 GYO524298:GYO524301 HIK524298:HIK524301 HSG524298:HSG524301 ICC524298:ICC524301 ILY524298:ILY524301 IVU524298:IVU524301 JFQ524298:JFQ524301 JPM524298:JPM524301 JZI524298:JZI524301 KJE524298:KJE524301 KTA524298:KTA524301 LCW524298:LCW524301 LMS524298:LMS524301 LWO524298:LWO524301 MGK524298:MGK524301 MQG524298:MQG524301 NAC524298:NAC524301 NJY524298:NJY524301 NTU524298:NTU524301 ODQ524298:ODQ524301 ONM524298:ONM524301 OXI524298:OXI524301 PHE524298:PHE524301 PRA524298:PRA524301 QAW524298:QAW524301 QKS524298:QKS524301 QUO524298:QUO524301 REK524298:REK524301 ROG524298:ROG524301 RYC524298:RYC524301 SHY524298:SHY524301 SRU524298:SRU524301 TBQ524298:TBQ524301 TLM524298:TLM524301 TVI524298:TVI524301 UFE524298:UFE524301 UPA524298:UPA524301 UYW524298:UYW524301 VIS524298:VIS524301 VSO524298:VSO524301 WCK524298:WCK524301 WMG524298:WMG524301 WWC524298:WWC524301 U589834:U589837 JQ589834:JQ589837 TM589834:TM589837 ADI589834:ADI589837 ANE589834:ANE589837 AXA589834:AXA589837 BGW589834:BGW589837 BQS589834:BQS589837 CAO589834:CAO589837 CKK589834:CKK589837 CUG589834:CUG589837 DEC589834:DEC589837 DNY589834:DNY589837 DXU589834:DXU589837 EHQ589834:EHQ589837 ERM589834:ERM589837 FBI589834:FBI589837 FLE589834:FLE589837 FVA589834:FVA589837 GEW589834:GEW589837 GOS589834:GOS589837 GYO589834:GYO589837 HIK589834:HIK589837 HSG589834:HSG589837 ICC589834:ICC589837 ILY589834:ILY589837 IVU589834:IVU589837 JFQ589834:JFQ589837 JPM589834:JPM589837 JZI589834:JZI589837 KJE589834:KJE589837 KTA589834:KTA589837 LCW589834:LCW589837 LMS589834:LMS589837 LWO589834:LWO589837 MGK589834:MGK589837 MQG589834:MQG589837 NAC589834:NAC589837 NJY589834:NJY589837 NTU589834:NTU589837 ODQ589834:ODQ589837 ONM589834:ONM589837 OXI589834:OXI589837 PHE589834:PHE589837 PRA589834:PRA589837 QAW589834:QAW589837 QKS589834:QKS589837 QUO589834:QUO589837 REK589834:REK589837 ROG589834:ROG589837 RYC589834:RYC589837 SHY589834:SHY589837 SRU589834:SRU589837 TBQ589834:TBQ589837 TLM589834:TLM589837 TVI589834:TVI589837 UFE589834:UFE589837 UPA589834:UPA589837 UYW589834:UYW589837 VIS589834:VIS589837 VSO589834:VSO589837 WCK589834:WCK589837 WMG589834:WMG589837 WWC589834:WWC589837 U655370:U655373 JQ655370:JQ655373 TM655370:TM655373 ADI655370:ADI655373 ANE655370:ANE655373 AXA655370:AXA655373 BGW655370:BGW655373 BQS655370:BQS655373 CAO655370:CAO655373 CKK655370:CKK655373 CUG655370:CUG655373 DEC655370:DEC655373 DNY655370:DNY655373 DXU655370:DXU655373 EHQ655370:EHQ655373 ERM655370:ERM655373 FBI655370:FBI655373 FLE655370:FLE655373 FVA655370:FVA655373 GEW655370:GEW655373 GOS655370:GOS655373 GYO655370:GYO655373 HIK655370:HIK655373 HSG655370:HSG655373 ICC655370:ICC655373 ILY655370:ILY655373 IVU655370:IVU655373 JFQ655370:JFQ655373 JPM655370:JPM655373 JZI655370:JZI655373 KJE655370:KJE655373 KTA655370:KTA655373 LCW655370:LCW655373 LMS655370:LMS655373 LWO655370:LWO655373 MGK655370:MGK655373 MQG655370:MQG655373 NAC655370:NAC655373 NJY655370:NJY655373 NTU655370:NTU655373 ODQ655370:ODQ655373 ONM655370:ONM655373 OXI655370:OXI655373 PHE655370:PHE655373 PRA655370:PRA655373 QAW655370:QAW655373 QKS655370:QKS655373 QUO655370:QUO655373 REK655370:REK655373 ROG655370:ROG655373 RYC655370:RYC655373 SHY655370:SHY655373 SRU655370:SRU655373 TBQ655370:TBQ655373 TLM655370:TLM655373 TVI655370:TVI655373 UFE655370:UFE655373 UPA655370:UPA655373 UYW655370:UYW655373 VIS655370:VIS655373 VSO655370:VSO655373 WCK655370:WCK655373 WMG655370:WMG655373 WWC655370:WWC655373 U720906:U720909 JQ720906:JQ720909 TM720906:TM720909 ADI720906:ADI720909 ANE720906:ANE720909 AXA720906:AXA720909 BGW720906:BGW720909 BQS720906:BQS720909 CAO720906:CAO720909 CKK720906:CKK720909 CUG720906:CUG720909 DEC720906:DEC720909 DNY720906:DNY720909 DXU720906:DXU720909 EHQ720906:EHQ720909 ERM720906:ERM720909 FBI720906:FBI720909 FLE720906:FLE720909 FVA720906:FVA720909 GEW720906:GEW720909 GOS720906:GOS720909 GYO720906:GYO720909 HIK720906:HIK720909 HSG720906:HSG720909 ICC720906:ICC720909 ILY720906:ILY720909 IVU720906:IVU720909 JFQ720906:JFQ720909 JPM720906:JPM720909 JZI720906:JZI720909 KJE720906:KJE720909 KTA720906:KTA720909 LCW720906:LCW720909 LMS720906:LMS720909 LWO720906:LWO720909 MGK720906:MGK720909 MQG720906:MQG720909 NAC720906:NAC720909 NJY720906:NJY720909 NTU720906:NTU720909 ODQ720906:ODQ720909 ONM720906:ONM720909 OXI720906:OXI720909 PHE720906:PHE720909 PRA720906:PRA720909 QAW720906:QAW720909 QKS720906:QKS720909 QUO720906:QUO720909 REK720906:REK720909 ROG720906:ROG720909 RYC720906:RYC720909 SHY720906:SHY720909 SRU720906:SRU720909 TBQ720906:TBQ720909 TLM720906:TLM720909 TVI720906:TVI720909 UFE720906:UFE720909 UPA720906:UPA720909 UYW720906:UYW720909 VIS720906:VIS720909 VSO720906:VSO720909 WCK720906:WCK720909 WMG720906:WMG720909 WWC720906:WWC720909 U786442:U786445 JQ786442:JQ786445 TM786442:TM786445 ADI786442:ADI786445 ANE786442:ANE786445 AXA786442:AXA786445 BGW786442:BGW786445 BQS786442:BQS786445 CAO786442:CAO786445 CKK786442:CKK786445 CUG786442:CUG786445 DEC786442:DEC786445 DNY786442:DNY786445 DXU786442:DXU786445 EHQ786442:EHQ786445 ERM786442:ERM786445 FBI786442:FBI786445 FLE786442:FLE786445 FVA786442:FVA786445 GEW786442:GEW786445 GOS786442:GOS786445 GYO786442:GYO786445 HIK786442:HIK786445 HSG786442:HSG786445 ICC786442:ICC786445 ILY786442:ILY786445 IVU786442:IVU786445 JFQ786442:JFQ786445 JPM786442:JPM786445 JZI786442:JZI786445 KJE786442:KJE786445 KTA786442:KTA786445 LCW786442:LCW786445 LMS786442:LMS786445 LWO786442:LWO786445 MGK786442:MGK786445 MQG786442:MQG786445 NAC786442:NAC786445 NJY786442:NJY786445 NTU786442:NTU786445 ODQ786442:ODQ786445 ONM786442:ONM786445 OXI786442:OXI786445 PHE786442:PHE786445 PRA786442:PRA786445 QAW786442:QAW786445 QKS786442:QKS786445 QUO786442:QUO786445 REK786442:REK786445 ROG786442:ROG786445 RYC786442:RYC786445 SHY786442:SHY786445 SRU786442:SRU786445 TBQ786442:TBQ786445 TLM786442:TLM786445 TVI786442:TVI786445 UFE786442:UFE786445 UPA786442:UPA786445 UYW786442:UYW786445 VIS786442:VIS786445 VSO786442:VSO786445 WCK786442:WCK786445 WMG786442:WMG786445 WWC786442:WWC786445 U851978:U851981 JQ851978:JQ851981 TM851978:TM851981 ADI851978:ADI851981 ANE851978:ANE851981 AXA851978:AXA851981 BGW851978:BGW851981 BQS851978:BQS851981 CAO851978:CAO851981 CKK851978:CKK851981 CUG851978:CUG851981 DEC851978:DEC851981 DNY851978:DNY851981 DXU851978:DXU851981 EHQ851978:EHQ851981 ERM851978:ERM851981 FBI851978:FBI851981 FLE851978:FLE851981 FVA851978:FVA851981 GEW851978:GEW851981 GOS851978:GOS851981 GYO851978:GYO851981 HIK851978:HIK851981 HSG851978:HSG851981 ICC851978:ICC851981 ILY851978:ILY851981 IVU851978:IVU851981 JFQ851978:JFQ851981 JPM851978:JPM851981 JZI851978:JZI851981 KJE851978:KJE851981 KTA851978:KTA851981 LCW851978:LCW851981 LMS851978:LMS851981 LWO851978:LWO851981 MGK851978:MGK851981 MQG851978:MQG851981 NAC851978:NAC851981 NJY851978:NJY851981 NTU851978:NTU851981 ODQ851978:ODQ851981 ONM851978:ONM851981 OXI851978:OXI851981 PHE851978:PHE851981 PRA851978:PRA851981 QAW851978:QAW851981 QKS851978:QKS851981 QUO851978:QUO851981 REK851978:REK851981 ROG851978:ROG851981 RYC851978:RYC851981 SHY851978:SHY851981 SRU851978:SRU851981 TBQ851978:TBQ851981 TLM851978:TLM851981 TVI851978:TVI851981 UFE851978:UFE851981 UPA851978:UPA851981 UYW851978:UYW851981 VIS851978:VIS851981 VSO851978:VSO851981 WCK851978:WCK851981 WMG851978:WMG851981 WWC851978:WWC851981 U917514:U917517 JQ917514:JQ917517 TM917514:TM917517 ADI917514:ADI917517 ANE917514:ANE917517 AXA917514:AXA917517 BGW917514:BGW917517 BQS917514:BQS917517 CAO917514:CAO917517 CKK917514:CKK917517 CUG917514:CUG917517 DEC917514:DEC917517 DNY917514:DNY917517 DXU917514:DXU917517 EHQ917514:EHQ917517 ERM917514:ERM917517 FBI917514:FBI917517 FLE917514:FLE917517 FVA917514:FVA917517 GEW917514:GEW917517 GOS917514:GOS917517 GYO917514:GYO917517 HIK917514:HIK917517 HSG917514:HSG917517 ICC917514:ICC917517 ILY917514:ILY917517 IVU917514:IVU917517 JFQ917514:JFQ917517 JPM917514:JPM917517 JZI917514:JZI917517 KJE917514:KJE917517 KTA917514:KTA917517 LCW917514:LCW917517 LMS917514:LMS917517 LWO917514:LWO917517 MGK917514:MGK917517 MQG917514:MQG917517 NAC917514:NAC917517 NJY917514:NJY917517 NTU917514:NTU917517 ODQ917514:ODQ917517 ONM917514:ONM917517 OXI917514:OXI917517 PHE917514:PHE917517 PRA917514:PRA917517 QAW917514:QAW917517 QKS917514:QKS917517 QUO917514:QUO917517 REK917514:REK917517 ROG917514:ROG917517 RYC917514:RYC917517 SHY917514:SHY917517 SRU917514:SRU917517 TBQ917514:TBQ917517 TLM917514:TLM917517 TVI917514:TVI917517 UFE917514:UFE917517 UPA917514:UPA917517 UYW917514:UYW917517 VIS917514:VIS917517 VSO917514:VSO917517 WCK917514:WCK917517 WMG917514:WMG917517 WWC917514:WWC917517 U983050:U983053 JQ983050:JQ983053 TM983050:TM983053 ADI983050:ADI983053 ANE983050:ANE983053 AXA983050:AXA983053 BGW983050:BGW983053 BQS983050:BQS983053 CAO983050:CAO983053 CKK983050:CKK983053 CUG983050:CUG983053 DEC983050:DEC983053 DNY983050:DNY983053 DXU983050:DXU983053 EHQ983050:EHQ983053 ERM983050:ERM983053 FBI983050:FBI983053 FLE983050:FLE983053 FVA983050:FVA983053 GEW983050:GEW983053 GOS983050:GOS983053 GYO983050:GYO983053 HIK983050:HIK983053 HSG983050:HSG983053 ICC983050:ICC983053 ILY983050:ILY983053 IVU983050:IVU983053 JFQ983050:JFQ983053 JPM983050:JPM983053 JZI983050:JZI983053 KJE983050:KJE983053 KTA983050:KTA983053 LCW983050:LCW983053 LMS983050:LMS983053 LWO983050:LWO983053 MGK983050:MGK983053 MQG983050:MQG983053 NAC983050:NAC983053 NJY983050:NJY983053 NTU983050:NTU983053 ODQ983050:ODQ983053 ONM983050:ONM983053 OXI983050:OXI983053 PHE983050:PHE983053 PRA983050:PRA983053 QAW983050:QAW983053 QKS983050:QKS983053 QUO983050:QUO983053 REK983050:REK983053 ROG983050:ROG983053 RYC983050:RYC983053 SHY983050:SHY983053 SRU983050:SRU983053 TBQ983050:TBQ983053 TLM983050:TLM983053 TVI983050:TVI983053 UFE983050:UFE983053 UPA983050:UPA983053 UYW983050:UYW983053 VIS983050:VIS983053 VSO983050:VSO983053 WCK983050:WCK983053 WMG983050:WMG983053 WWC983050:WWC983053">
      <formula1>"1,2,3,4,5,6,7,8,9,10"</formula1>
    </dataValidation>
    <dataValidation type="list" allowBlank="1" showInputMessage="1" showErrorMessage="1" sqref="T6:T8 JP6:JP8 TL6:TL8 ADH6:ADH8 AND6:AND8 AWZ6:AWZ8 BGV6:BGV8 BQR6:BQR8 CAN6:CAN8 CKJ6:CKJ8 CUF6:CUF8 DEB6:DEB8 DNX6:DNX8 DXT6:DXT8 EHP6:EHP8 ERL6:ERL8 FBH6:FBH8 FLD6:FLD8 FUZ6:FUZ8 GEV6:GEV8 GOR6:GOR8 GYN6:GYN8 HIJ6:HIJ8 HSF6:HSF8 ICB6:ICB8 ILX6:ILX8 IVT6:IVT8 JFP6:JFP8 JPL6:JPL8 JZH6:JZH8 KJD6:KJD8 KSZ6:KSZ8 LCV6:LCV8 LMR6:LMR8 LWN6:LWN8 MGJ6:MGJ8 MQF6:MQF8 NAB6:NAB8 NJX6:NJX8 NTT6:NTT8 ODP6:ODP8 ONL6:ONL8 OXH6:OXH8 PHD6:PHD8 PQZ6:PQZ8 QAV6:QAV8 QKR6:QKR8 QUN6:QUN8 REJ6:REJ8 ROF6:ROF8 RYB6:RYB8 SHX6:SHX8 SRT6:SRT8 TBP6:TBP8 TLL6:TLL8 TVH6:TVH8 UFD6:UFD8 UOZ6:UOZ8 UYV6:UYV8 VIR6:VIR8 VSN6:VSN8 WCJ6:WCJ8 WMF6:WMF8 WWB6:WWB8 T65542:T65544 JP65542:JP65544 TL65542:TL65544 ADH65542:ADH65544 AND65542:AND65544 AWZ65542:AWZ65544 BGV65542:BGV65544 BQR65542:BQR65544 CAN65542:CAN65544 CKJ65542:CKJ65544 CUF65542:CUF65544 DEB65542:DEB65544 DNX65542:DNX65544 DXT65542:DXT65544 EHP65542:EHP65544 ERL65542:ERL65544 FBH65542:FBH65544 FLD65542:FLD65544 FUZ65542:FUZ65544 GEV65542:GEV65544 GOR65542:GOR65544 GYN65542:GYN65544 HIJ65542:HIJ65544 HSF65542:HSF65544 ICB65542:ICB65544 ILX65542:ILX65544 IVT65542:IVT65544 JFP65542:JFP65544 JPL65542:JPL65544 JZH65542:JZH65544 KJD65542:KJD65544 KSZ65542:KSZ65544 LCV65542:LCV65544 LMR65542:LMR65544 LWN65542:LWN65544 MGJ65542:MGJ65544 MQF65542:MQF65544 NAB65542:NAB65544 NJX65542:NJX65544 NTT65542:NTT65544 ODP65542:ODP65544 ONL65542:ONL65544 OXH65542:OXH65544 PHD65542:PHD65544 PQZ65542:PQZ65544 QAV65542:QAV65544 QKR65542:QKR65544 QUN65542:QUN65544 REJ65542:REJ65544 ROF65542:ROF65544 RYB65542:RYB65544 SHX65542:SHX65544 SRT65542:SRT65544 TBP65542:TBP65544 TLL65542:TLL65544 TVH65542:TVH65544 UFD65542:UFD65544 UOZ65542:UOZ65544 UYV65542:UYV65544 VIR65542:VIR65544 VSN65542:VSN65544 WCJ65542:WCJ65544 WMF65542:WMF65544 WWB65542:WWB65544 T131078:T131080 JP131078:JP131080 TL131078:TL131080 ADH131078:ADH131080 AND131078:AND131080 AWZ131078:AWZ131080 BGV131078:BGV131080 BQR131078:BQR131080 CAN131078:CAN131080 CKJ131078:CKJ131080 CUF131078:CUF131080 DEB131078:DEB131080 DNX131078:DNX131080 DXT131078:DXT131080 EHP131078:EHP131080 ERL131078:ERL131080 FBH131078:FBH131080 FLD131078:FLD131080 FUZ131078:FUZ131080 GEV131078:GEV131080 GOR131078:GOR131080 GYN131078:GYN131080 HIJ131078:HIJ131080 HSF131078:HSF131080 ICB131078:ICB131080 ILX131078:ILX131080 IVT131078:IVT131080 JFP131078:JFP131080 JPL131078:JPL131080 JZH131078:JZH131080 KJD131078:KJD131080 KSZ131078:KSZ131080 LCV131078:LCV131080 LMR131078:LMR131080 LWN131078:LWN131080 MGJ131078:MGJ131080 MQF131078:MQF131080 NAB131078:NAB131080 NJX131078:NJX131080 NTT131078:NTT131080 ODP131078:ODP131080 ONL131078:ONL131080 OXH131078:OXH131080 PHD131078:PHD131080 PQZ131078:PQZ131080 QAV131078:QAV131080 QKR131078:QKR131080 QUN131078:QUN131080 REJ131078:REJ131080 ROF131078:ROF131080 RYB131078:RYB131080 SHX131078:SHX131080 SRT131078:SRT131080 TBP131078:TBP131080 TLL131078:TLL131080 TVH131078:TVH131080 UFD131078:UFD131080 UOZ131078:UOZ131080 UYV131078:UYV131080 VIR131078:VIR131080 VSN131078:VSN131080 WCJ131078:WCJ131080 WMF131078:WMF131080 WWB131078:WWB131080 T196614:T196616 JP196614:JP196616 TL196614:TL196616 ADH196614:ADH196616 AND196614:AND196616 AWZ196614:AWZ196616 BGV196614:BGV196616 BQR196614:BQR196616 CAN196614:CAN196616 CKJ196614:CKJ196616 CUF196614:CUF196616 DEB196614:DEB196616 DNX196614:DNX196616 DXT196614:DXT196616 EHP196614:EHP196616 ERL196614:ERL196616 FBH196614:FBH196616 FLD196614:FLD196616 FUZ196614:FUZ196616 GEV196614:GEV196616 GOR196614:GOR196616 GYN196614:GYN196616 HIJ196614:HIJ196616 HSF196614:HSF196616 ICB196614:ICB196616 ILX196614:ILX196616 IVT196614:IVT196616 JFP196614:JFP196616 JPL196614:JPL196616 JZH196614:JZH196616 KJD196614:KJD196616 KSZ196614:KSZ196616 LCV196614:LCV196616 LMR196614:LMR196616 LWN196614:LWN196616 MGJ196614:MGJ196616 MQF196614:MQF196616 NAB196614:NAB196616 NJX196614:NJX196616 NTT196614:NTT196616 ODP196614:ODP196616 ONL196614:ONL196616 OXH196614:OXH196616 PHD196614:PHD196616 PQZ196614:PQZ196616 QAV196614:QAV196616 QKR196614:QKR196616 QUN196614:QUN196616 REJ196614:REJ196616 ROF196614:ROF196616 RYB196614:RYB196616 SHX196614:SHX196616 SRT196614:SRT196616 TBP196614:TBP196616 TLL196614:TLL196616 TVH196614:TVH196616 UFD196614:UFD196616 UOZ196614:UOZ196616 UYV196614:UYV196616 VIR196614:VIR196616 VSN196614:VSN196616 WCJ196614:WCJ196616 WMF196614:WMF196616 WWB196614:WWB196616 T262150:T262152 JP262150:JP262152 TL262150:TL262152 ADH262150:ADH262152 AND262150:AND262152 AWZ262150:AWZ262152 BGV262150:BGV262152 BQR262150:BQR262152 CAN262150:CAN262152 CKJ262150:CKJ262152 CUF262150:CUF262152 DEB262150:DEB262152 DNX262150:DNX262152 DXT262150:DXT262152 EHP262150:EHP262152 ERL262150:ERL262152 FBH262150:FBH262152 FLD262150:FLD262152 FUZ262150:FUZ262152 GEV262150:GEV262152 GOR262150:GOR262152 GYN262150:GYN262152 HIJ262150:HIJ262152 HSF262150:HSF262152 ICB262150:ICB262152 ILX262150:ILX262152 IVT262150:IVT262152 JFP262150:JFP262152 JPL262150:JPL262152 JZH262150:JZH262152 KJD262150:KJD262152 KSZ262150:KSZ262152 LCV262150:LCV262152 LMR262150:LMR262152 LWN262150:LWN262152 MGJ262150:MGJ262152 MQF262150:MQF262152 NAB262150:NAB262152 NJX262150:NJX262152 NTT262150:NTT262152 ODP262150:ODP262152 ONL262150:ONL262152 OXH262150:OXH262152 PHD262150:PHD262152 PQZ262150:PQZ262152 QAV262150:QAV262152 QKR262150:QKR262152 QUN262150:QUN262152 REJ262150:REJ262152 ROF262150:ROF262152 RYB262150:RYB262152 SHX262150:SHX262152 SRT262150:SRT262152 TBP262150:TBP262152 TLL262150:TLL262152 TVH262150:TVH262152 UFD262150:UFD262152 UOZ262150:UOZ262152 UYV262150:UYV262152 VIR262150:VIR262152 VSN262150:VSN262152 WCJ262150:WCJ262152 WMF262150:WMF262152 WWB262150:WWB262152 T327686:T327688 JP327686:JP327688 TL327686:TL327688 ADH327686:ADH327688 AND327686:AND327688 AWZ327686:AWZ327688 BGV327686:BGV327688 BQR327686:BQR327688 CAN327686:CAN327688 CKJ327686:CKJ327688 CUF327686:CUF327688 DEB327686:DEB327688 DNX327686:DNX327688 DXT327686:DXT327688 EHP327686:EHP327688 ERL327686:ERL327688 FBH327686:FBH327688 FLD327686:FLD327688 FUZ327686:FUZ327688 GEV327686:GEV327688 GOR327686:GOR327688 GYN327686:GYN327688 HIJ327686:HIJ327688 HSF327686:HSF327688 ICB327686:ICB327688 ILX327686:ILX327688 IVT327686:IVT327688 JFP327686:JFP327688 JPL327686:JPL327688 JZH327686:JZH327688 KJD327686:KJD327688 KSZ327686:KSZ327688 LCV327686:LCV327688 LMR327686:LMR327688 LWN327686:LWN327688 MGJ327686:MGJ327688 MQF327686:MQF327688 NAB327686:NAB327688 NJX327686:NJX327688 NTT327686:NTT327688 ODP327686:ODP327688 ONL327686:ONL327688 OXH327686:OXH327688 PHD327686:PHD327688 PQZ327686:PQZ327688 QAV327686:QAV327688 QKR327686:QKR327688 QUN327686:QUN327688 REJ327686:REJ327688 ROF327686:ROF327688 RYB327686:RYB327688 SHX327686:SHX327688 SRT327686:SRT327688 TBP327686:TBP327688 TLL327686:TLL327688 TVH327686:TVH327688 UFD327686:UFD327688 UOZ327686:UOZ327688 UYV327686:UYV327688 VIR327686:VIR327688 VSN327686:VSN327688 WCJ327686:WCJ327688 WMF327686:WMF327688 WWB327686:WWB327688 T393222:T393224 JP393222:JP393224 TL393222:TL393224 ADH393222:ADH393224 AND393222:AND393224 AWZ393222:AWZ393224 BGV393222:BGV393224 BQR393222:BQR393224 CAN393222:CAN393224 CKJ393222:CKJ393224 CUF393222:CUF393224 DEB393222:DEB393224 DNX393222:DNX393224 DXT393222:DXT393224 EHP393222:EHP393224 ERL393222:ERL393224 FBH393222:FBH393224 FLD393222:FLD393224 FUZ393222:FUZ393224 GEV393222:GEV393224 GOR393222:GOR393224 GYN393222:GYN393224 HIJ393222:HIJ393224 HSF393222:HSF393224 ICB393222:ICB393224 ILX393222:ILX393224 IVT393222:IVT393224 JFP393222:JFP393224 JPL393222:JPL393224 JZH393222:JZH393224 KJD393222:KJD393224 KSZ393222:KSZ393224 LCV393222:LCV393224 LMR393222:LMR393224 LWN393222:LWN393224 MGJ393222:MGJ393224 MQF393222:MQF393224 NAB393222:NAB393224 NJX393222:NJX393224 NTT393222:NTT393224 ODP393222:ODP393224 ONL393222:ONL393224 OXH393222:OXH393224 PHD393222:PHD393224 PQZ393222:PQZ393224 QAV393222:QAV393224 QKR393222:QKR393224 QUN393222:QUN393224 REJ393222:REJ393224 ROF393222:ROF393224 RYB393222:RYB393224 SHX393222:SHX393224 SRT393222:SRT393224 TBP393222:TBP393224 TLL393222:TLL393224 TVH393222:TVH393224 UFD393222:UFD393224 UOZ393222:UOZ393224 UYV393222:UYV393224 VIR393222:VIR393224 VSN393222:VSN393224 WCJ393222:WCJ393224 WMF393222:WMF393224 WWB393222:WWB393224 T458758:T458760 JP458758:JP458760 TL458758:TL458760 ADH458758:ADH458760 AND458758:AND458760 AWZ458758:AWZ458760 BGV458758:BGV458760 BQR458758:BQR458760 CAN458758:CAN458760 CKJ458758:CKJ458760 CUF458758:CUF458760 DEB458758:DEB458760 DNX458758:DNX458760 DXT458758:DXT458760 EHP458758:EHP458760 ERL458758:ERL458760 FBH458758:FBH458760 FLD458758:FLD458760 FUZ458758:FUZ458760 GEV458758:GEV458760 GOR458758:GOR458760 GYN458758:GYN458760 HIJ458758:HIJ458760 HSF458758:HSF458760 ICB458758:ICB458760 ILX458758:ILX458760 IVT458758:IVT458760 JFP458758:JFP458760 JPL458758:JPL458760 JZH458758:JZH458760 KJD458758:KJD458760 KSZ458758:KSZ458760 LCV458758:LCV458760 LMR458758:LMR458760 LWN458758:LWN458760 MGJ458758:MGJ458760 MQF458758:MQF458760 NAB458758:NAB458760 NJX458758:NJX458760 NTT458758:NTT458760 ODP458758:ODP458760 ONL458758:ONL458760 OXH458758:OXH458760 PHD458758:PHD458760 PQZ458758:PQZ458760 QAV458758:QAV458760 QKR458758:QKR458760 QUN458758:QUN458760 REJ458758:REJ458760 ROF458758:ROF458760 RYB458758:RYB458760 SHX458758:SHX458760 SRT458758:SRT458760 TBP458758:TBP458760 TLL458758:TLL458760 TVH458758:TVH458760 UFD458758:UFD458760 UOZ458758:UOZ458760 UYV458758:UYV458760 VIR458758:VIR458760 VSN458758:VSN458760 WCJ458758:WCJ458760 WMF458758:WMF458760 WWB458758:WWB458760 T524294:T524296 JP524294:JP524296 TL524294:TL524296 ADH524294:ADH524296 AND524294:AND524296 AWZ524294:AWZ524296 BGV524294:BGV524296 BQR524294:BQR524296 CAN524294:CAN524296 CKJ524294:CKJ524296 CUF524294:CUF524296 DEB524294:DEB524296 DNX524294:DNX524296 DXT524294:DXT524296 EHP524294:EHP524296 ERL524294:ERL524296 FBH524294:FBH524296 FLD524294:FLD524296 FUZ524294:FUZ524296 GEV524294:GEV524296 GOR524294:GOR524296 GYN524294:GYN524296 HIJ524294:HIJ524296 HSF524294:HSF524296 ICB524294:ICB524296 ILX524294:ILX524296 IVT524294:IVT524296 JFP524294:JFP524296 JPL524294:JPL524296 JZH524294:JZH524296 KJD524294:KJD524296 KSZ524294:KSZ524296 LCV524294:LCV524296 LMR524294:LMR524296 LWN524294:LWN524296 MGJ524294:MGJ524296 MQF524294:MQF524296 NAB524294:NAB524296 NJX524294:NJX524296 NTT524294:NTT524296 ODP524294:ODP524296 ONL524294:ONL524296 OXH524294:OXH524296 PHD524294:PHD524296 PQZ524294:PQZ524296 QAV524294:QAV524296 QKR524294:QKR524296 QUN524294:QUN524296 REJ524294:REJ524296 ROF524294:ROF524296 RYB524294:RYB524296 SHX524294:SHX524296 SRT524294:SRT524296 TBP524294:TBP524296 TLL524294:TLL524296 TVH524294:TVH524296 UFD524294:UFD524296 UOZ524294:UOZ524296 UYV524294:UYV524296 VIR524294:VIR524296 VSN524294:VSN524296 WCJ524294:WCJ524296 WMF524294:WMF524296 WWB524294:WWB524296 T589830:T589832 JP589830:JP589832 TL589830:TL589832 ADH589830:ADH589832 AND589830:AND589832 AWZ589830:AWZ589832 BGV589830:BGV589832 BQR589830:BQR589832 CAN589830:CAN589832 CKJ589830:CKJ589832 CUF589830:CUF589832 DEB589830:DEB589832 DNX589830:DNX589832 DXT589830:DXT589832 EHP589830:EHP589832 ERL589830:ERL589832 FBH589830:FBH589832 FLD589830:FLD589832 FUZ589830:FUZ589832 GEV589830:GEV589832 GOR589830:GOR589832 GYN589830:GYN589832 HIJ589830:HIJ589832 HSF589830:HSF589832 ICB589830:ICB589832 ILX589830:ILX589832 IVT589830:IVT589832 JFP589830:JFP589832 JPL589830:JPL589832 JZH589830:JZH589832 KJD589830:KJD589832 KSZ589830:KSZ589832 LCV589830:LCV589832 LMR589830:LMR589832 LWN589830:LWN589832 MGJ589830:MGJ589832 MQF589830:MQF589832 NAB589830:NAB589832 NJX589830:NJX589832 NTT589830:NTT589832 ODP589830:ODP589832 ONL589830:ONL589832 OXH589830:OXH589832 PHD589830:PHD589832 PQZ589830:PQZ589832 QAV589830:QAV589832 QKR589830:QKR589832 QUN589830:QUN589832 REJ589830:REJ589832 ROF589830:ROF589832 RYB589830:RYB589832 SHX589830:SHX589832 SRT589830:SRT589832 TBP589830:TBP589832 TLL589830:TLL589832 TVH589830:TVH589832 UFD589830:UFD589832 UOZ589830:UOZ589832 UYV589830:UYV589832 VIR589830:VIR589832 VSN589830:VSN589832 WCJ589830:WCJ589832 WMF589830:WMF589832 WWB589830:WWB589832 T655366:T655368 JP655366:JP655368 TL655366:TL655368 ADH655366:ADH655368 AND655366:AND655368 AWZ655366:AWZ655368 BGV655366:BGV655368 BQR655366:BQR655368 CAN655366:CAN655368 CKJ655366:CKJ655368 CUF655366:CUF655368 DEB655366:DEB655368 DNX655366:DNX655368 DXT655366:DXT655368 EHP655366:EHP655368 ERL655366:ERL655368 FBH655366:FBH655368 FLD655366:FLD655368 FUZ655366:FUZ655368 GEV655366:GEV655368 GOR655366:GOR655368 GYN655366:GYN655368 HIJ655366:HIJ655368 HSF655366:HSF655368 ICB655366:ICB655368 ILX655366:ILX655368 IVT655366:IVT655368 JFP655366:JFP655368 JPL655366:JPL655368 JZH655366:JZH655368 KJD655366:KJD655368 KSZ655366:KSZ655368 LCV655366:LCV655368 LMR655366:LMR655368 LWN655366:LWN655368 MGJ655366:MGJ655368 MQF655366:MQF655368 NAB655366:NAB655368 NJX655366:NJX655368 NTT655366:NTT655368 ODP655366:ODP655368 ONL655366:ONL655368 OXH655366:OXH655368 PHD655366:PHD655368 PQZ655366:PQZ655368 QAV655366:QAV655368 QKR655366:QKR655368 QUN655366:QUN655368 REJ655366:REJ655368 ROF655366:ROF655368 RYB655366:RYB655368 SHX655366:SHX655368 SRT655366:SRT655368 TBP655366:TBP655368 TLL655366:TLL655368 TVH655366:TVH655368 UFD655366:UFD655368 UOZ655366:UOZ655368 UYV655366:UYV655368 VIR655366:VIR655368 VSN655366:VSN655368 WCJ655366:WCJ655368 WMF655366:WMF655368 WWB655366:WWB655368 T720902:T720904 JP720902:JP720904 TL720902:TL720904 ADH720902:ADH720904 AND720902:AND720904 AWZ720902:AWZ720904 BGV720902:BGV720904 BQR720902:BQR720904 CAN720902:CAN720904 CKJ720902:CKJ720904 CUF720902:CUF720904 DEB720902:DEB720904 DNX720902:DNX720904 DXT720902:DXT720904 EHP720902:EHP720904 ERL720902:ERL720904 FBH720902:FBH720904 FLD720902:FLD720904 FUZ720902:FUZ720904 GEV720902:GEV720904 GOR720902:GOR720904 GYN720902:GYN720904 HIJ720902:HIJ720904 HSF720902:HSF720904 ICB720902:ICB720904 ILX720902:ILX720904 IVT720902:IVT720904 JFP720902:JFP720904 JPL720902:JPL720904 JZH720902:JZH720904 KJD720902:KJD720904 KSZ720902:KSZ720904 LCV720902:LCV720904 LMR720902:LMR720904 LWN720902:LWN720904 MGJ720902:MGJ720904 MQF720902:MQF720904 NAB720902:NAB720904 NJX720902:NJX720904 NTT720902:NTT720904 ODP720902:ODP720904 ONL720902:ONL720904 OXH720902:OXH720904 PHD720902:PHD720904 PQZ720902:PQZ720904 QAV720902:QAV720904 QKR720902:QKR720904 QUN720902:QUN720904 REJ720902:REJ720904 ROF720902:ROF720904 RYB720902:RYB720904 SHX720902:SHX720904 SRT720902:SRT720904 TBP720902:TBP720904 TLL720902:TLL720904 TVH720902:TVH720904 UFD720902:UFD720904 UOZ720902:UOZ720904 UYV720902:UYV720904 VIR720902:VIR720904 VSN720902:VSN720904 WCJ720902:WCJ720904 WMF720902:WMF720904 WWB720902:WWB720904 T786438:T786440 JP786438:JP786440 TL786438:TL786440 ADH786438:ADH786440 AND786438:AND786440 AWZ786438:AWZ786440 BGV786438:BGV786440 BQR786438:BQR786440 CAN786438:CAN786440 CKJ786438:CKJ786440 CUF786438:CUF786440 DEB786438:DEB786440 DNX786438:DNX786440 DXT786438:DXT786440 EHP786438:EHP786440 ERL786438:ERL786440 FBH786438:FBH786440 FLD786438:FLD786440 FUZ786438:FUZ786440 GEV786438:GEV786440 GOR786438:GOR786440 GYN786438:GYN786440 HIJ786438:HIJ786440 HSF786438:HSF786440 ICB786438:ICB786440 ILX786438:ILX786440 IVT786438:IVT786440 JFP786438:JFP786440 JPL786438:JPL786440 JZH786438:JZH786440 KJD786438:KJD786440 KSZ786438:KSZ786440 LCV786438:LCV786440 LMR786438:LMR786440 LWN786438:LWN786440 MGJ786438:MGJ786440 MQF786438:MQF786440 NAB786438:NAB786440 NJX786438:NJX786440 NTT786438:NTT786440 ODP786438:ODP786440 ONL786438:ONL786440 OXH786438:OXH786440 PHD786438:PHD786440 PQZ786438:PQZ786440 QAV786438:QAV786440 QKR786438:QKR786440 QUN786438:QUN786440 REJ786438:REJ786440 ROF786438:ROF786440 RYB786438:RYB786440 SHX786438:SHX786440 SRT786438:SRT786440 TBP786438:TBP786440 TLL786438:TLL786440 TVH786438:TVH786440 UFD786438:UFD786440 UOZ786438:UOZ786440 UYV786438:UYV786440 VIR786438:VIR786440 VSN786438:VSN786440 WCJ786438:WCJ786440 WMF786438:WMF786440 WWB786438:WWB786440 T851974:T851976 JP851974:JP851976 TL851974:TL851976 ADH851974:ADH851976 AND851974:AND851976 AWZ851974:AWZ851976 BGV851974:BGV851976 BQR851974:BQR851976 CAN851974:CAN851976 CKJ851974:CKJ851976 CUF851974:CUF851976 DEB851974:DEB851976 DNX851974:DNX851976 DXT851974:DXT851976 EHP851974:EHP851976 ERL851974:ERL851976 FBH851974:FBH851976 FLD851974:FLD851976 FUZ851974:FUZ851976 GEV851974:GEV851976 GOR851974:GOR851976 GYN851974:GYN851976 HIJ851974:HIJ851976 HSF851974:HSF851976 ICB851974:ICB851976 ILX851974:ILX851976 IVT851974:IVT851976 JFP851974:JFP851976 JPL851974:JPL851976 JZH851974:JZH851976 KJD851974:KJD851976 KSZ851974:KSZ851976 LCV851974:LCV851976 LMR851974:LMR851976 LWN851974:LWN851976 MGJ851974:MGJ851976 MQF851974:MQF851976 NAB851974:NAB851976 NJX851974:NJX851976 NTT851974:NTT851976 ODP851974:ODP851976 ONL851974:ONL851976 OXH851974:OXH851976 PHD851974:PHD851976 PQZ851974:PQZ851976 QAV851974:QAV851976 QKR851974:QKR851976 QUN851974:QUN851976 REJ851974:REJ851976 ROF851974:ROF851976 RYB851974:RYB851976 SHX851974:SHX851976 SRT851974:SRT851976 TBP851974:TBP851976 TLL851974:TLL851976 TVH851974:TVH851976 UFD851974:UFD851976 UOZ851974:UOZ851976 UYV851974:UYV851976 VIR851974:VIR851976 VSN851974:VSN851976 WCJ851974:WCJ851976 WMF851974:WMF851976 WWB851974:WWB851976 T917510:T917512 JP917510:JP917512 TL917510:TL917512 ADH917510:ADH917512 AND917510:AND917512 AWZ917510:AWZ917512 BGV917510:BGV917512 BQR917510:BQR917512 CAN917510:CAN917512 CKJ917510:CKJ917512 CUF917510:CUF917512 DEB917510:DEB917512 DNX917510:DNX917512 DXT917510:DXT917512 EHP917510:EHP917512 ERL917510:ERL917512 FBH917510:FBH917512 FLD917510:FLD917512 FUZ917510:FUZ917512 GEV917510:GEV917512 GOR917510:GOR917512 GYN917510:GYN917512 HIJ917510:HIJ917512 HSF917510:HSF917512 ICB917510:ICB917512 ILX917510:ILX917512 IVT917510:IVT917512 JFP917510:JFP917512 JPL917510:JPL917512 JZH917510:JZH917512 KJD917510:KJD917512 KSZ917510:KSZ917512 LCV917510:LCV917512 LMR917510:LMR917512 LWN917510:LWN917512 MGJ917510:MGJ917512 MQF917510:MQF917512 NAB917510:NAB917512 NJX917510:NJX917512 NTT917510:NTT917512 ODP917510:ODP917512 ONL917510:ONL917512 OXH917510:OXH917512 PHD917510:PHD917512 PQZ917510:PQZ917512 QAV917510:QAV917512 QKR917510:QKR917512 QUN917510:QUN917512 REJ917510:REJ917512 ROF917510:ROF917512 RYB917510:RYB917512 SHX917510:SHX917512 SRT917510:SRT917512 TBP917510:TBP917512 TLL917510:TLL917512 TVH917510:TVH917512 UFD917510:UFD917512 UOZ917510:UOZ917512 UYV917510:UYV917512 VIR917510:VIR917512 VSN917510:VSN917512 WCJ917510:WCJ917512 WMF917510:WMF917512 WWB917510:WWB917512 T983046:T983048 JP983046:JP983048 TL983046:TL983048 ADH983046:ADH983048 AND983046:AND983048 AWZ983046:AWZ983048 BGV983046:BGV983048 BQR983046:BQR983048 CAN983046:CAN983048 CKJ983046:CKJ983048 CUF983046:CUF983048 DEB983046:DEB983048 DNX983046:DNX983048 DXT983046:DXT983048 EHP983046:EHP983048 ERL983046:ERL983048 FBH983046:FBH983048 FLD983046:FLD983048 FUZ983046:FUZ983048 GEV983046:GEV983048 GOR983046:GOR983048 GYN983046:GYN983048 HIJ983046:HIJ983048 HSF983046:HSF983048 ICB983046:ICB983048 ILX983046:ILX983048 IVT983046:IVT983048 JFP983046:JFP983048 JPL983046:JPL983048 JZH983046:JZH983048 KJD983046:KJD983048 KSZ983046:KSZ983048 LCV983046:LCV983048 LMR983046:LMR983048 LWN983046:LWN983048 MGJ983046:MGJ983048 MQF983046:MQF983048 NAB983046:NAB983048 NJX983046:NJX983048 NTT983046:NTT983048 ODP983046:ODP983048 ONL983046:ONL983048 OXH983046:OXH983048 PHD983046:PHD983048 PQZ983046:PQZ983048 QAV983046:QAV983048 QKR983046:QKR983048 QUN983046:QUN983048 REJ983046:REJ983048 ROF983046:ROF983048 RYB983046:RYB983048 SHX983046:SHX983048 SRT983046:SRT983048 TBP983046:TBP983048 TLL983046:TLL983048 TVH983046:TVH983048 UFD983046:UFD983048 UOZ983046:UOZ983048 UYV983046:UYV983048 VIR983046:VIR983048 VSN983046:VSN983048 WCJ983046:WCJ983048 WMF983046:WMF983048 WWB983046:WWB983048">
      <formula1>"MISUMI,盘起"</formula1>
    </dataValidation>
    <dataValidation type="list" allowBlank="1" showInputMessage="1" showErrorMessage="1" sqref="R6:R8 JN6:JN8 TJ6:TJ8 ADF6:ADF8 ANB6:ANB8 AWX6:AWX8 BGT6:BGT8 BQP6:BQP8 CAL6:CAL8 CKH6:CKH8 CUD6:CUD8 DDZ6:DDZ8 DNV6:DNV8 DXR6:DXR8 EHN6:EHN8 ERJ6:ERJ8 FBF6:FBF8 FLB6:FLB8 FUX6:FUX8 GET6:GET8 GOP6:GOP8 GYL6:GYL8 HIH6:HIH8 HSD6:HSD8 IBZ6:IBZ8 ILV6:ILV8 IVR6:IVR8 JFN6:JFN8 JPJ6:JPJ8 JZF6:JZF8 KJB6:KJB8 KSX6:KSX8 LCT6:LCT8 LMP6:LMP8 LWL6:LWL8 MGH6:MGH8 MQD6:MQD8 MZZ6:MZZ8 NJV6:NJV8 NTR6:NTR8 ODN6:ODN8 ONJ6:ONJ8 OXF6:OXF8 PHB6:PHB8 PQX6:PQX8 QAT6:QAT8 QKP6:QKP8 QUL6:QUL8 REH6:REH8 ROD6:ROD8 RXZ6:RXZ8 SHV6:SHV8 SRR6:SRR8 TBN6:TBN8 TLJ6:TLJ8 TVF6:TVF8 UFB6:UFB8 UOX6:UOX8 UYT6:UYT8 VIP6:VIP8 VSL6:VSL8 WCH6:WCH8 WMD6:WMD8 WVZ6:WVZ8 R65542:R65544 JN65542:JN65544 TJ65542:TJ65544 ADF65542:ADF65544 ANB65542:ANB65544 AWX65542:AWX65544 BGT65542:BGT65544 BQP65542:BQP65544 CAL65542:CAL65544 CKH65542:CKH65544 CUD65542:CUD65544 DDZ65542:DDZ65544 DNV65542:DNV65544 DXR65542:DXR65544 EHN65542:EHN65544 ERJ65542:ERJ65544 FBF65542:FBF65544 FLB65542:FLB65544 FUX65542:FUX65544 GET65542:GET65544 GOP65542:GOP65544 GYL65542:GYL65544 HIH65542:HIH65544 HSD65542:HSD65544 IBZ65542:IBZ65544 ILV65542:ILV65544 IVR65542:IVR65544 JFN65542:JFN65544 JPJ65542:JPJ65544 JZF65542:JZF65544 KJB65542:KJB65544 KSX65542:KSX65544 LCT65542:LCT65544 LMP65542:LMP65544 LWL65542:LWL65544 MGH65542:MGH65544 MQD65542:MQD65544 MZZ65542:MZZ65544 NJV65542:NJV65544 NTR65542:NTR65544 ODN65542:ODN65544 ONJ65542:ONJ65544 OXF65542:OXF65544 PHB65542:PHB65544 PQX65542:PQX65544 QAT65542:QAT65544 QKP65542:QKP65544 QUL65542:QUL65544 REH65542:REH65544 ROD65542:ROD65544 RXZ65542:RXZ65544 SHV65542:SHV65544 SRR65542:SRR65544 TBN65542:TBN65544 TLJ65542:TLJ65544 TVF65542:TVF65544 UFB65542:UFB65544 UOX65542:UOX65544 UYT65542:UYT65544 VIP65542:VIP65544 VSL65542:VSL65544 WCH65542:WCH65544 WMD65542:WMD65544 WVZ65542:WVZ65544 R131078:R131080 JN131078:JN131080 TJ131078:TJ131080 ADF131078:ADF131080 ANB131078:ANB131080 AWX131078:AWX131080 BGT131078:BGT131080 BQP131078:BQP131080 CAL131078:CAL131080 CKH131078:CKH131080 CUD131078:CUD131080 DDZ131078:DDZ131080 DNV131078:DNV131080 DXR131078:DXR131080 EHN131078:EHN131080 ERJ131078:ERJ131080 FBF131078:FBF131080 FLB131078:FLB131080 FUX131078:FUX131080 GET131078:GET131080 GOP131078:GOP131080 GYL131078:GYL131080 HIH131078:HIH131080 HSD131078:HSD131080 IBZ131078:IBZ131080 ILV131078:ILV131080 IVR131078:IVR131080 JFN131078:JFN131080 JPJ131078:JPJ131080 JZF131078:JZF131080 KJB131078:KJB131080 KSX131078:KSX131080 LCT131078:LCT131080 LMP131078:LMP131080 LWL131078:LWL131080 MGH131078:MGH131080 MQD131078:MQD131080 MZZ131078:MZZ131080 NJV131078:NJV131080 NTR131078:NTR131080 ODN131078:ODN131080 ONJ131078:ONJ131080 OXF131078:OXF131080 PHB131078:PHB131080 PQX131078:PQX131080 QAT131078:QAT131080 QKP131078:QKP131080 QUL131078:QUL131080 REH131078:REH131080 ROD131078:ROD131080 RXZ131078:RXZ131080 SHV131078:SHV131080 SRR131078:SRR131080 TBN131078:TBN131080 TLJ131078:TLJ131080 TVF131078:TVF131080 UFB131078:UFB131080 UOX131078:UOX131080 UYT131078:UYT131080 VIP131078:VIP131080 VSL131078:VSL131080 WCH131078:WCH131080 WMD131078:WMD131080 WVZ131078:WVZ131080 R196614:R196616 JN196614:JN196616 TJ196614:TJ196616 ADF196614:ADF196616 ANB196614:ANB196616 AWX196614:AWX196616 BGT196614:BGT196616 BQP196614:BQP196616 CAL196614:CAL196616 CKH196614:CKH196616 CUD196614:CUD196616 DDZ196614:DDZ196616 DNV196614:DNV196616 DXR196614:DXR196616 EHN196614:EHN196616 ERJ196614:ERJ196616 FBF196614:FBF196616 FLB196614:FLB196616 FUX196614:FUX196616 GET196614:GET196616 GOP196614:GOP196616 GYL196614:GYL196616 HIH196614:HIH196616 HSD196614:HSD196616 IBZ196614:IBZ196616 ILV196614:ILV196616 IVR196614:IVR196616 JFN196614:JFN196616 JPJ196614:JPJ196616 JZF196614:JZF196616 KJB196614:KJB196616 KSX196614:KSX196616 LCT196614:LCT196616 LMP196614:LMP196616 LWL196614:LWL196616 MGH196614:MGH196616 MQD196614:MQD196616 MZZ196614:MZZ196616 NJV196614:NJV196616 NTR196614:NTR196616 ODN196614:ODN196616 ONJ196614:ONJ196616 OXF196614:OXF196616 PHB196614:PHB196616 PQX196614:PQX196616 QAT196614:QAT196616 QKP196614:QKP196616 QUL196614:QUL196616 REH196614:REH196616 ROD196614:ROD196616 RXZ196614:RXZ196616 SHV196614:SHV196616 SRR196614:SRR196616 TBN196614:TBN196616 TLJ196614:TLJ196616 TVF196614:TVF196616 UFB196614:UFB196616 UOX196614:UOX196616 UYT196614:UYT196616 VIP196614:VIP196616 VSL196614:VSL196616 WCH196614:WCH196616 WMD196614:WMD196616 WVZ196614:WVZ196616 R262150:R262152 JN262150:JN262152 TJ262150:TJ262152 ADF262150:ADF262152 ANB262150:ANB262152 AWX262150:AWX262152 BGT262150:BGT262152 BQP262150:BQP262152 CAL262150:CAL262152 CKH262150:CKH262152 CUD262150:CUD262152 DDZ262150:DDZ262152 DNV262150:DNV262152 DXR262150:DXR262152 EHN262150:EHN262152 ERJ262150:ERJ262152 FBF262150:FBF262152 FLB262150:FLB262152 FUX262150:FUX262152 GET262150:GET262152 GOP262150:GOP262152 GYL262150:GYL262152 HIH262150:HIH262152 HSD262150:HSD262152 IBZ262150:IBZ262152 ILV262150:ILV262152 IVR262150:IVR262152 JFN262150:JFN262152 JPJ262150:JPJ262152 JZF262150:JZF262152 KJB262150:KJB262152 KSX262150:KSX262152 LCT262150:LCT262152 LMP262150:LMP262152 LWL262150:LWL262152 MGH262150:MGH262152 MQD262150:MQD262152 MZZ262150:MZZ262152 NJV262150:NJV262152 NTR262150:NTR262152 ODN262150:ODN262152 ONJ262150:ONJ262152 OXF262150:OXF262152 PHB262150:PHB262152 PQX262150:PQX262152 QAT262150:QAT262152 QKP262150:QKP262152 QUL262150:QUL262152 REH262150:REH262152 ROD262150:ROD262152 RXZ262150:RXZ262152 SHV262150:SHV262152 SRR262150:SRR262152 TBN262150:TBN262152 TLJ262150:TLJ262152 TVF262150:TVF262152 UFB262150:UFB262152 UOX262150:UOX262152 UYT262150:UYT262152 VIP262150:VIP262152 VSL262150:VSL262152 WCH262150:WCH262152 WMD262150:WMD262152 WVZ262150:WVZ262152 R327686:R327688 JN327686:JN327688 TJ327686:TJ327688 ADF327686:ADF327688 ANB327686:ANB327688 AWX327686:AWX327688 BGT327686:BGT327688 BQP327686:BQP327688 CAL327686:CAL327688 CKH327686:CKH327688 CUD327686:CUD327688 DDZ327686:DDZ327688 DNV327686:DNV327688 DXR327686:DXR327688 EHN327686:EHN327688 ERJ327686:ERJ327688 FBF327686:FBF327688 FLB327686:FLB327688 FUX327686:FUX327688 GET327686:GET327688 GOP327686:GOP327688 GYL327686:GYL327688 HIH327686:HIH327688 HSD327686:HSD327688 IBZ327686:IBZ327688 ILV327686:ILV327688 IVR327686:IVR327688 JFN327686:JFN327688 JPJ327686:JPJ327688 JZF327686:JZF327688 KJB327686:KJB327688 KSX327686:KSX327688 LCT327686:LCT327688 LMP327686:LMP327688 LWL327686:LWL327688 MGH327686:MGH327688 MQD327686:MQD327688 MZZ327686:MZZ327688 NJV327686:NJV327688 NTR327686:NTR327688 ODN327686:ODN327688 ONJ327686:ONJ327688 OXF327686:OXF327688 PHB327686:PHB327688 PQX327686:PQX327688 QAT327686:QAT327688 QKP327686:QKP327688 QUL327686:QUL327688 REH327686:REH327688 ROD327686:ROD327688 RXZ327686:RXZ327688 SHV327686:SHV327688 SRR327686:SRR327688 TBN327686:TBN327688 TLJ327686:TLJ327688 TVF327686:TVF327688 UFB327686:UFB327688 UOX327686:UOX327688 UYT327686:UYT327688 VIP327686:VIP327688 VSL327686:VSL327688 WCH327686:WCH327688 WMD327686:WMD327688 WVZ327686:WVZ327688 R393222:R393224 JN393222:JN393224 TJ393222:TJ393224 ADF393222:ADF393224 ANB393222:ANB393224 AWX393222:AWX393224 BGT393222:BGT393224 BQP393222:BQP393224 CAL393222:CAL393224 CKH393222:CKH393224 CUD393222:CUD393224 DDZ393222:DDZ393224 DNV393222:DNV393224 DXR393222:DXR393224 EHN393222:EHN393224 ERJ393222:ERJ393224 FBF393222:FBF393224 FLB393222:FLB393224 FUX393222:FUX393224 GET393222:GET393224 GOP393222:GOP393224 GYL393222:GYL393224 HIH393222:HIH393224 HSD393222:HSD393224 IBZ393222:IBZ393224 ILV393222:ILV393224 IVR393222:IVR393224 JFN393222:JFN393224 JPJ393222:JPJ393224 JZF393222:JZF393224 KJB393222:KJB393224 KSX393222:KSX393224 LCT393222:LCT393224 LMP393222:LMP393224 LWL393222:LWL393224 MGH393222:MGH393224 MQD393222:MQD393224 MZZ393222:MZZ393224 NJV393222:NJV393224 NTR393222:NTR393224 ODN393222:ODN393224 ONJ393222:ONJ393224 OXF393222:OXF393224 PHB393222:PHB393224 PQX393222:PQX393224 QAT393222:QAT393224 QKP393222:QKP393224 QUL393222:QUL393224 REH393222:REH393224 ROD393222:ROD393224 RXZ393222:RXZ393224 SHV393222:SHV393224 SRR393222:SRR393224 TBN393222:TBN393224 TLJ393222:TLJ393224 TVF393222:TVF393224 UFB393222:UFB393224 UOX393222:UOX393224 UYT393222:UYT393224 VIP393222:VIP393224 VSL393222:VSL393224 WCH393222:WCH393224 WMD393222:WMD393224 WVZ393222:WVZ393224 R458758:R458760 JN458758:JN458760 TJ458758:TJ458760 ADF458758:ADF458760 ANB458758:ANB458760 AWX458758:AWX458760 BGT458758:BGT458760 BQP458758:BQP458760 CAL458758:CAL458760 CKH458758:CKH458760 CUD458758:CUD458760 DDZ458758:DDZ458760 DNV458758:DNV458760 DXR458758:DXR458760 EHN458758:EHN458760 ERJ458758:ERJ458760 FBF458758:FBF458760 FLB458758:FLB458760 FUX458758:FUX458760 GET458758:GET458760 GOP458758:GOP458760 GYL458758:GYL458760 HIH458758:HIH458760 HSD458758:HSD458760 IBZ458758:IBZ458760 ILV458758:ILV458760 IVR458758:IVR458760 JFN458758:JFN458760 JPJ458758:JPJ458760 JZF458758:JZF458760 KJB458758:KJB458760 KSX458758:KSX458760 LCT458758:LCT458760 LMP458758:LMP458760 LWL458758:LWL458760 MGH458758:MGH458760 MQD458758:MQD458760 MZZ458758:MZZ458760 NJV458758:NJV458760 NTR458758:NTR458760 ODN458758:ODN458760 ONJ458758:ONJ458760 OXF458758:OXF458760 PHB458758:PHB458760 PQX458758:PQX458760 QAT458758:QAT458760 QKP458758:QKP458760 QUL458758:QUL458760 REH458758:REH458760 ROD458758:ROD458760 RXZ458758:RXZ458760 SHV458758:SHV458760 SRR458758:SRR458760 TBN458758:TBN458760 TLJ458758:TLJ458760 TVF458758:TVF458760 UFB458758:UFB458760 UOX458758:UOX458760 UYT458758:UYT458760 VIP458758:VIP458760 VSL458758:VSL458760 WCH458758:WCH458760 WMD458758:WMD458760 WVZ458758:WVZ458760 R524294:R524296 JN524294:JN524296 TJ524294:TJ524296 ADF524294:ADF524296 ANB524294:ANB524296 AWX524294:AWX524296 BGT524294:BGT524296 BQP524294:BQP524296 CAL524294:CAL524296 CKH524294:CKH524296 CUD524294:CUD524296 DDZ524294:DDZ524296 DNV524294:DNV524296 DXR524294:DXR524296 EHN524294:EHN524296 ERJ524294:ERJ524296 FBF524294:FBF524296 FLB524294:FLB524296 FUX524294:FUX524296 GET524294:GET524296 GOP524294:GOP524296 GYL524294:GYL524296 HIH524294:HIH524296 HSD524294:HSD524296 IBZ524294:IBZ524296 ILV524294:ILV524296 IVR524294:IVR524296 JFN524294:JFN524296 JPJ524294:JPJ524296 JZF524294:JZF524296 KJB524294:KJB524296 KSX524294:KSX524296 LCT524294:LCT524296 LMP524294:LMP524296 LWL524294:LWL524296 MGH524294:MGH524296 MQD524294:MQD524296 MZZ524294:MZZ524296 NJV524294:NJV524296 NTR524294:NTR524296 ODN524294:ODN524296 ONJ524294:ONJ524296 OXF524294:OXF524296 PHB524294:PHB524296 PQX524294:PQX524296 QAT524294:QAT524296 QKP524294:QKP524296 QUL524294:QUL524296 REH524294:REH524296 ROD524294:ROD524296 RXZ524294:RXZ524296 SHV524294:SHV524296 SRR524294:SRR524296 TBN524294:TBN524296 TLJ524294:TLJ524296 TVF524294:TVF524296 UFB524294:UFB524296 UOX524294:UOX524296 UYT524294:UYT524296 VIP524294:VIP524296 VSL524294:VSL524296 WCH524294:WCH524296 WMD524294:WMD524296 WVZ524294:WVZ524296 R589830:R589832 JN589830:JN589832 TJ589830:TJ589832 ADF589830:ADF589832 ANB589830:ANB589832 AWX589830:AWX589832 BGT589830:BGT589832 BQP589830:BQP589832 CAL589830:CAL589832 CKH589830:CKH589832 CUD589830:CUD589832 DDZ589830:DDZ589832 DNV589830:DNV589832 DXR589830:DXR589832 EHN589830:EHN589832 ERJ589830:ERJ589832 FBF589830:FBF589832 FLB589830:FLB589832 FUX589830:FUX589832 GET589830:GET589832 GOP589830:GOP589832 GYL589830:GYL589832 HIH589830:HIH589832 HSD589830:HSD589832 IBZ589830:IBZ589832 ILV589830:ILV589832 IVR589830:IVR589832 JFN589830:JFN589832 JPJ589830:JPJ589832 JZF589830:JZF589832 KJB589830:KJB589832 KSX589830:KSX589832 LCT589830:LCT589832 LMP589830:LMP589832 LWL589830:LWL589832 MGH589830:MGH589832 MQD589830:MQD589832 MZZ589830:MZZ589832 NJV589830:NJV589832 NTR589830:NTR589832 ODN589830:ODN589832 ONJ589830:ONJ589832 OXF589830:OXF589832 PHB589830:PHB589832 PQX589830:PQX589832 QAT589830:QAT589832 QKP589830:QKP589832 QUL589830:QUL589832 REH589830:REH589832 ROD589830:ROD589832 RXZ589830:RXZ589832 SHV589830:SHV589832 SRR589830:SRR589832 TBN589830:TBN589832 TLJ589830:TLJ589832 TVF589830:TVF589832 UFB589830:UFB589832 UOX589830:UOX589832 UYT589830:UYT589832 VIP589830:VIP589832 VSL589830:VSL589832 WCH589830:WCH589832 WMD589830:WMD589832 WVZ589830:WVZ589832 R655366:R655368 JN655366:JN655368 TJ655366:TJ655368 ADF655366:ADF655368 ANB655366:ANB655368 AWX655366:AWX655368 BGT655366:BGT655368 BQP655366:BQP655368 CAL655366:CAL655368 CKH655366:CKH655368 CUD655366:CUD655368 DDZ655366:DDZ655368 DNV655366:DNV655368 DXR655366:DXR655368 EHN655366:EHN655368 ERJ655366:ERJ655368 FBF655366:FBF655368 FLB655366:FLB655368 FUX655366:FUX655368 GET655366:GET655368 GOP655366:GOP655368 GYL655366:GYL655368 HIH655366:HIH655368 HSD655366:HSD655368 IBZ655366:IBZ655368 ILV655366:ILV655368 IVR655366:IVR655368 JFN655366:JFN655368 JPJ655366:JPJ655368 JZF655366:JZF655368 KJB655366:KJB655368 KSX655366:KSX655368 LCT655366:LCT655368 LMP655366:LMP655368 LWL655366:LWL655368 MGH655366:MGH655368 MQD655366:MQD655368 MZZ655366:MZZ655368 NJV655366:NJV655368 NTR655366:NTR655368 ODN655366:ODN655368 ONJ655366:ONJ655368 OXF655366:OXF655368 PHB655366:PHB655368 PQX655366:PQX655368 QAT655366:QAT655368 QKP655366:QKP655368 QUL655366:QUL655368 REH655366:REH655368 ROD655366:ROD655368 RXZ655366:RXZ655368 SHV655366:SHV655368 SRR655366:SRR655368 TBN655366:TBN655368 TLJ655366:TLJ655368 TVF655366:TVF655368 UFB655366:UFB655368 UOX655366:UOX655368 UYT655366:UYT655368 VIP655366:VIP655368 VSL655366:VSL655368 WCH655366:WCH655368 WMD655366:WMD655368 WVZ655366:WVZ655368 R720902:R720904 JN720902:JN720904 TJ720902:TJ720904 ADF720902:ADF720904 ANB720902:ANB720904 AWX720902:AWX720904 BGT720902:BGT720904 BQP720902:BQP720904 CAL720902:CAL720904 CKH720902:CKH720904 CUD720902:CUD720904 DDZ720902:DDZ720904 DNV720902:DNV720904 DXR720902:DXR720904 EHN720902:EHN720904 ERJ720902:ERJ720904 FBF720902:FBF720904 FLB720902:FLB720904 FUX720902:FUX720904 GET720902:GET720904 GOP720902:GOP720904 GYL720902:GYL720904 HIH720902:HIH720904 HSD720902:HSD720904 IBZ720902:IBZ720904 ILV720902:ILV720904 IVR720902:IVR720904 JFN720902:JFN720904 JPJ720902:JPJ720904 JZF720902:JZF720904 KJB720902:KJB720904 KSX720902:KSX720904 LCT720902:LCT720904 LMP720902:LMP720904 LWL720902:LWL720904 MGH720902:MGH720904 MQD720902:MQD720904 MZZ720902:MZZ720904 NJV720902:NJV720904 NTR720902:NTR720904 ODN720902:ODN720904 ONJ720902:ONJ720904 OXF720902:OXF720904 PHB720902:PHB720904 PQX720902:PQX720904 QAT720902:QAT720904 QKP720902:QKP720904 QUL720902:QUL720904 REH720902:REH720904 ROD720902:ROD720904 RXZ720902:RXZ720904 SHV720902:SHV720904 SRR720902:SRR720904 TBN720902:TBN720904 TLJ720902:TLJ720904 TVF720902:TVF720904 UFB720902:UFB720904 UOX720902:UOX720904 UYT720902:UYT720904 VIP720902:VIP720904 VSL720902:VSL720904 WCH720902:WCH720904 WMD720902:WMD720904 WVZ720902:WVZ720904 R786438:R786440 JN786438:JN786440 TJ786438:TJ786440 ADF786438:ADF786440 ANB786438:ANB786440 AWX786438:AWX786440 BGT786438:BGT786440 BQP786438:BQP786440 CAL786438:CAL786440 CKH786438:CKH786440 CUD786438:CUD786440 DDZ786438:DDZ786440 DNV786438:DNV786440 DXR786438:DXR786440 EHN786438:EHN786440 ERJ786438:ERJ786440 FBF786438:FBF786440 FLB786438:FLB786440 FUX786438:FUX786440 GET786438:GET786440 GOP786438:GOP786440 GYL786438:GYL786440 HIH786438:HIH786440 HSD786438:HSD786440 IBZ786438:IBZ786440 ILV786438:ILV786440 IVR786438:IVR786440 JFN786438:JFN786440 JPJ786438:JPJ786440 JZF786438:JZF786440 KJB786438:KJB786440 KSX786438:KSX786440 LCT786438:LCT786440 LMP786438:LMP786440 LWL786438:LWL786440 MGH786438:MGH786440 MQD786438:MQD786440 MZZ786438:MZZ786440 NJV786438:NJV786440 NTR786438:NTR786440 ODN786438:ODN786440 ONJ786438:ONJ786440 OXF786438:OXF786440 PHB786438:PHB786440 PQX786438:PQX786440 QAT786438:QAT786440 QKP786438:QKP786440 QUL786438:QUL786440 REH786438:REH786440 ROD786438:ROD786440 RXZ786438:RXZ786440 SHV786438:SHV786440 SRR786438:SRR786440 TBN786438:TBN786440 TLJ786438:TLJ786440 TVF786438:TVF786440 UFB786438:UFB786440 UOX786438:UOX786440 UYT786438:UYT786440 VIP786438:VIP786440 VSL786438:VSL786440 WCH786438:WCH786440 WMD786438:WMD786440 WVZ786438:WVZ786440 R851974:R851976 JN851974:JN851976 TJ851974:TJ851976 ADF851974:ADF851976 ANB851974:ANB851976 AWX851974:AWX851976 BGT851974:BGT851976 BQP851974:BQP851976 CAL851974:CAL851976 CKH851974:CKH851976 CUD851974:CUD851976 DDZ851974:DDZ851976 DNV851974:DNV851976 DXR851974:DXR851976 EHN851974:EHN851976 ERJ851974:ERJ851976 FBF851974:FBF851976 FLB851974:FLB851976 FUX851974:FUX851976 GET851974:GET851976 GOP851974:GOP851976 GYL851974:GYL851976 HIH851974:HIH851976 HSD851974:HSD851976 IBZ851974:IBZ851976 ILV851974:ILV851976 IVR851974:IVR851976 JFN851974:JFN851976 JPJ851974:JPJ851976 JZF851974:JZF851976 KJB851974:KJB851976 KSX851974:KSX851976 LCT851974:LCT851976 LMP851974:LMP851976 LWL851974:LWL851976 MGH851974:MGH851976 MQD851974:MQD851976 MZZ851974:MZZ851976 NJV851974:NJV851976 NTR851974:NTR851976 ODN851974:ODN851976 ONJ851974:ONJ851976 OXF851974:OXF851976 PHB851974:PHB851976 PQX851974:PQX851976 QAT851974:QAT851976 QKP851974:QKP851976 QUL851974:QUL851976 REH851974:REH851976 ROD851974:ROD851976 RXZ851974:RXZ851976 SHV851974:SHV851976 SRR851974:SRR851976 TBN851974:TBN851976 TLJ851974:TLJ851976 TVF851974:TVF851976 UFB851974:UFB851976 UOX851974:UOX851976 UYT851974:UYT851976 VIP851974:VIP851976 VSL851974:VSL851976 WCH851974:WCH851976 WMD851974:WMD851976 WVZ851974:WVZ851976 R917510:R917512 JN917510:JN917512 TJ917510:TJ917512 ADF917510:ADF917512 ANB917510:ANB917512 AWX917510:AWX917512 BGT917510:BGT917512 BQP917510:BQP917512 CAL917510:CAL917512 CKH917510:CKH917512 CUD917510:CUD917512 DDZ917510:DDZ917512 DNV917510:DNV917512 DXR917510:DXR917512 EHN917510:EHN917512 ERJ917510:ERJ917512 FBF917510:FBF917512 FLB917510:FLB917512 FUX917510:FUX917512 GET917510:GET917512 GOP917510:GOP917512 GYL917510:GYL917512 HIH917510:HIH917512 HSD917510:HSD917512 IBZ917510:IBZ917512 ILV917510:ILV917512 IVR917510:IVR917512 JFN917510:JFN917512 JPJ917510:JPJ917512 JZF917510:JZF917512 KJB917510:KJB917512 KSX917510:KSX917512 LCT917510:LCT917512 LMP917510:LMP917512 LWL917510:LWL917512 MGH917510:MGH917512 MQD917510:MQD917512 MZZ917510:MZZ917512 NJV917510:NJV917512 NTR917510:NTR917512 ODN917510:ODN917512 ONJ917510:ONJ917512 OXF917510:OXF917512 PHB917510:PHB917512 PQX917510:PQX917512 QAT917510:QAT917512 QKP917510:QKP917512 QUL917510:QUL917512 REH917510:REH917512 ROD917510:ROD917512 RXZ917510:RXZ917512 SHV917510:SHV917512 SRR917510:SRR917512 TBN917510:TBN917512 TLJ917510:TLJ917512 TVF917510:TVF917512 UFB917510:UFB917512 UOX917510:UOX917512 UYT917510:UYT917512 VIP917510:VIP917512 VSL917510:VSL917512 WCH917510:WCH917512 WMD917510:WMD917512 WVZ917510:WVZ917512 R983046:R983048 JN983046:JN983048 TJ983046:TJ983048 ADF983046:ADF983048 ANB983046:ANB983048 AWX983046:AWX983048 BGT983046:BGT983048 BQP983046:BQP983048 CAL983046:CAL983048 CKH983046:CKH983048 CUD983046:CUD983048 DDZ983046:DDZ983048 DNV983046:DNV983048 DXR983046:DXR983048 EHN983046:EHN983048 ERJ983046:ERJ983048 FBF983046:FBF983048 FLB983046:FLB983048 FUX983046:FUX983048 GET983046:GET983048 GOP983046:GOP983048 GYL983046:GYL983048 HIH983046:HIH983048 HSD983046:HSD983048 IBZ983046:IBZ983048 ILV983046:ILV983048 IVR983046:IVR983048 JFN983046:JFN983048 JPJ983046:JPJ983048 JZF983046:JZF983048 KJB983046:KJB983048 KSX983046:KSX983048 LCT983046:LCT983048 LMP983046:LMP983048 LWL983046:LWL983048 MGH983046:MGH983048 MQD983046:MQD983048 MZZ983046:MZZ983048 NJV983046:NJV983048 NTR983046:NTR983048 ODN983046:ODN983048 ONJ983046:ONJ983048 OXF983046:OXF983048 PHB983046:PHB983048 PQX983046:PQX983048 QAT983046:QAT983048 QKP983046:QKP983048 QUL983046:QUL983048 REH983046:REH983048 ROD983046:ROD983048 RXZ983046:RXZ983048 SHV983046:SHV983048 SRR983046:SRR983048 TBN983046:TBN983048 TLJ983046:TLJ983048 TVF983046:TVF983048 UFB983046:UFB983048 UOX983046:UOX983048 UYT983046:UYT983048 VIP983046:VIP983048 VSL983046:VSL983048 WCH983046:WCH983048 WMD983046:WMD983048 WVZ983046:WVZ983048">
      <formula1>"SIDE,BANANA,SUB"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靠背总成</vt:lpstr>
      <vt:lpstr>议价</vt:lpstr>
      <vt:lpstr>原价</vt:lpstr>
      <vt:lpstr> 阻尼器总成  滑轨</vt:lpstr>
      <vt:lpstr>X5000模具</vt:lpstr>
      <vt:lpstr>Sheet3</vt:lpstr>
      <vt:lpstr>财务测算</vt:lpstr>
      <vt:lpstr>VDC阀技术要求</vt:lpstr>
      <vt:lpstr>靠背总成!Print_Area</vt:lpstr>
      <vt:lpstr>靠背总成!Print_Titles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孔祥天</dc:creator>
  <cp:lastModifiedBy>Administrator</cp:lastModifiedBy>
  <cp:lastPrinted>2022-02-16T03:37:47Z</cp:lastPrinted>
  <dcterms:created xsi:type="dcterms:W3CDTF">2018-08-13T05:49:00Z</dcterms:created>
  <dcterms:modified xsi:type="dcterms:W3CDTF">2022-03-23T05:55:13Z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