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Sheet1" sheetId="1" r:id="rId1"/>
    <sheet name="Sheet2" sheetId="2" r:id="rId2"/>
    <sheet name="Sheet3" sheetId="3" r:id="rId3"/>
  </sheets>
  <definedNames>
    <definedName name="_xlnm._FilterDatabase" localSheetId="0" hidden="1">Sheet1!$A$8:$AC$31</definedName>
  </definedNames>
  <calcPr calcId="144525"/>
</workbook>
</file>

<file path=xl/comments1.xml><?xml version="1.0" encoding="utf-8"?>
<comments xmlns="http://schemas.openxmlformats.org/spreadsheetml/2006/main">
  <authors>
    <author>作者</author>
  </authors>
  <commentList>
    <comment ref="O7" authorId="0">
      <text>
        <r>
          <rPr>
            <b/>
            <sz val="9"/>
            <rFont val="Tahoma"/>
            <charset val="134"/>
          </rPr>
          <t>自动地计算装配总费用加上直接员工装配费用的总和。</t>
        </r>
      </text>
    </comment>
    <comment ref="A8" authorId="0">
      <text>
        <r>
          <rPr>
            <b/>
            <sz val="9"/>
            <rFont val="Tahoma"/>
            <charset val="134"/>
          </rPr>
          <t>按件号顺序输入每列涉及的件号。这些件号要能够与下面装配区域中的采购来的零件相链接。</t>
        </r>
      </text>
    </comment>
    <comment ref="B8" authorId="0">
      <text>
        <r>
          <rPr>
            <b/>
            <sz val="9"/>
            <rFont val="Tahoma"/>
            <charset val="134"/>
          </rPr>
          <t>操作号码要按每个所输入的生产线项目分配好。这也要和模具细目上的操作号码想匹配。
例子：操作#10, #20…</t>
        </r>
      </text>
    </comment>
    <comment ref="C8" authorId="0">
      <text>
        <r>
          <rPr>
            <b/>
            <sz val="9"/>
            <rFont val="Tahoma"/>
            <charset val="134"/>
          </rPr>
          <t>输入装配程序步骤 (操作) 的说明
例子： 装配马达到(反射)镜护盖上，装配信息处理器到电路板上，等等。</t>
        </r>
      </text>
    </comment>
    <comment ref="D8" authorId="0">
      <text>
        <r>
          <rPr>
            <b/>
            <sz val="9"/>
            <rFont val="Tahoma"/>
            <charset val="134"/>
          </rPr>
          <t>例子: 描述机器和它的能力的类型和吨位或相应的尺寸。
例子: 1500 吨传送压力，1000 吨注(射)模(塑)机, 等等。</t>
        </r>
      </text>
    </comment>
    <comment ref="E8" authorId="0">
      <text>
        <r>
          <rPr>
            <b/>
            <sz val="9"/>
            <rFont val="Tahoma"/>
            <charset val="134"/>
          </rPr>
          <t>被用于这一个步骤的总机器投资费用(不包括模具、夹检具)</t>
        </r>
      </text>
    </comment>
    <comment ref="F8" authorId="0">
      <text>
        <r>
          <rPr>
            <b/>
            <sz val="9"/>
            <rFont val="Tahoma"/>
            <charset val="134"/>
          </rPr>
          <t>包含设备折旧费，不包含工厂管理费和直接人工每分钟费用。</t>
        </r>
      </text>
    </comment>
    <comment ref="G8" authorId="0">
      <text>
        <r>
          <rPr>
            <b/>
            <sz val="9"/>
            <rFont val="Tahoma"/>
            <charset val="134"/>
          </rPr>
          <t>包含能量损耗费，不包含工厂管理费和直接人工每分钟费用。</t>
        </r>
      </text>
    </comment>
    <comment ref="H8" authorId="0">
      <text>
        <r>
          <rPr>
            <b/>
            <sz val="9"/>
            <rFont val="Tahoma"/>
            <charset val="134"/>
          </rPr>
          <t>自动计算:
设备折旧费用*机械运转时间 (分钟) / 每周期生产件数*单件用量</t>
        </r>
      </text>
    </comment>
    <comment ref="I8" authorId="0">
      <text>
        <r>
          <rPr>
            <b/>
            <sz val="9"/>
            <rFont val="Tahoma"/>
            <charset val="134"/>
          </rPr>
          <t>生产一件所需时间。</t>
        </r>
      </text>
    </comment>
    <comment ref="J8" authorId="0">
      <text>
        <r>
          <rPr>
            <b/>
            <sz val="9"/>
            <rFont val="Tahoma"/>
            <charset val="134"/>
          </rPr>
          <t>在一个周期内生产的件数。</t>
        </r>
      </text>
    </comment>
    <comment ref="K8" authorId="0">
      <text>
        <r>
          <rPr>
            <b/>
            <sz val="9"/>
            <rFont val="Tahoma"/>
            <charset val="134"/>
          </rPr>
          <t>输入每个组立件所需元件数量。
例子：每个组立件需2个元件，等等。如果2个或更多个提及的号码被用在同一个生产线上，那么每个组立件上总的元件数量必须和以上原材料区域内的原材料数量相等。</t>
        </r>
      </text>
    </comment>
    <comment ref="L8" authorId="0">
      <text>
        <r>
          <rPr>
            <b/>
            <sz val="9"/>
            <rFont val="Tahoma"/>
            <charset val="134"/>
          </rPr>
          <t>包含附加福利的每分钟直接员工费用。</t>
        </r>
      </text>
    </comment>
    <comment ref="M8" authorId="0">
      <text>
        <r>
          <rPr>
            <b/>
            <sz val="9"/>
            <rFont val="Tahoma"/>
            <charset val="134"/>
          </rPr>
          <t>该操作所需的直接员工人数(应该在十进位的同等物中被陈述)。
例子:.5(1个人操作2部机器),2(2个人操作1部机器)</t>
        </r>
      </text>
    </comment>
    <comment ref="N8" authorId="0">
      <text>
        <r>
          <rPr>
            <b/>
            <sz val="9"/>
            <rFont val="Tahoma"/>
            <charset val="134"/>
          </rPr>
          <t>自动地计算：
（人工费用*作业人数*时间）/每周期生产件数*单件用量</t>
        </r>
      </text>
    </comment>
  </commentList>
</comments>
</file>

<file path=xl/sharedStrings.xml><?xml version="1.0" encoding="utf-8"?>
<sst xmlns="http://schemas.openxmlformats.org/spreadsheetml/2006/main" count="110" uniqueCount="85">
  <si>
    <t>加工装配环节测算数据</t>
  </si>
  <si>
    <t>裁
决</t>
  </si>
  <si>
    <t>编制</t>
  </si>
  <si>
    <t>审 核</t>
  </si>
  <si>
    <t>批 准</t>
  </si>
  <si>
    <t>冯敬乾</t>
  </si>
  <si>
    <r>
      <rPr>
        <b/>
        <sz val="10"/>
        <color indexed="9"/>
        <rFont val="Arial"/>
        <charset val="134"/>
      </rPr>
      <t xml:space="preserve"> </t>
    </r>
    <r>
      <rPr>
        <b/>
        <sz val="10"/>
        <color indexed="9"/>
        <rFont val="宋体"/>
        <charset val="134"/>
      </rPr>
      <t>加工装配</t>
    </r>
  </si>
  <si>
    <r>
      <rPr>
        <b/>
        <sz val="9"/>
        <rFont val="宋体"/>
        <charset val="134"/>
      </rPr>
      <t>设备折旧</t>
    </r>
    <r>
      <rPr>
        <b/>
        <sz val="9"/>
        <rFont val="Arial"/>
        <charset val="134"/>
      </rPr>
      <t>&amp;</t>
    </r>
    <r>
      <rPr>
        <b/>
        <sz val="9"/>
        <rFont val="宋体"/>
        <charset val="134"/>
      </rPr>
      <t>损耗</t>
    </r>
  </si>
  <si>
    <t>直接人工费用</t>
  </si>
  <si>
    <t>装配总成本</t>
  </si>
  <si>
    <t>编号</t>
  </si>
  <si>
    <r>
      <rPr>
        <sz val="9"/>
        <rFont val="宋体"/>
        <charset val="134"/>
      </rPr>
      <t>操作号码</t>
    </r>
    <r>
      <rPr>
        <sz val="9"/>
        <rFont val="Arial"/>
        <charset val="134"/>
      </rPr>
      <t xml:space="preserve"> </t>
    </r>
  </si>
  <si>
    <r>
      <rPr>
        <sz val="9"/>
        <rFont val="宋体"/>
        <charset val="134"/>
      </rPr>
      <t>操作</t>
    </r>
    <r>
      <rPr>
        <sz val="9"/>
        <rFont val="Arial"/>
        <charset val="134"/>
      </rPr>
      <t>/</t>
    </r>
    <r>
      <rPr>
        <sz val="9"/>
        <rFont val="宋体"/>
        <charset val="134"/>
      </rPr>
      <t>程序说明</t>
    </r>
  </si>
  <si>
    <t>机器
大小和类型</t>
  </si>
  <si>
    <r>
      <rPr>
        <sz val="9"/>
        <rFont val="宋体"/>
        <charset val="134"/>
      </rPr>
      <t>机械投资费用</t>
    </r>
    <r>
      <rPr>
        <sz val="9"/>
        <rFont val="Arial"/>
        <charset val="134"/>
      </rPr>
      <t xml:space="preserve"> (</t>
    </r>
    <r>
      <rPr>
        <sz val="9"/>
        <rFont val="宋体"/>
        <charset val="134"/>
      </rPr>
      <t>备忘</t>
    </r>
    <r>
      <rPr>
        <sz val="9"/>
        <rFont val="Arial"/>
        <charset val="134"/>
      </rPr>
      <t>)</t>
    </r>
  </si>
  <si>
    <r>
      <rPr>
        <sz val="9"/>
        <rFont val="宋体"/>
        <charset val="134"/>
      </rPr>
      <t xml:space="preserve">机械设备折旧
</t>
    </r>
    <r>
      <rPr>
        <sz val="9"/>
        <rFont val="Arial"/>
        <charset val="134"/>
      </rPr>
      <t>(</t>
    </r>
    <r>
      <rPr>
        <sz val="9"/>
        <rFont val="宋体"/>
        <charset val="134"/>
      </rPr>
      <t>费用</t>
    </r>
    <r>
      <rPr>
        <sz val="9"/>
        <rFont val="Arial"/>
        <charset val="134"/>
      </rPr>
      <t>/</t>
    </r>
    <r>
      <rPr>
        <sz val="9"/>
        <rFont val="宋体"/>
        <charset val="134"/>
      </rPr>
      <t>分钟</t>
    </r>
    <r>
      <rPr>
        <sz val="9"/>
        <rFont val="Arial"/>
        <charset val="134"/>
      </rPr>
      <t xml:space="preserve">)
</t>
    </r>
    <r>
      <rPr>
        <b/>
        <sz val="9"/>
        <color indexed="10"/>
        <rFont val="Arial"/>
        <charset val="134"/>
      </rPr>
      <t>A</t>
    </r>
  </si>
  <si>
    <r>
      <rPr>
        <sz val="9"/>
        <rFont val="宋体"/>
        <charset val="134"/>
      </rPr>
      <t xml:space="preserve">能量损耗
</t>
    </r>
    <r>
      <rPr>
        <sz val="9"/>
        <rFont val="Arial"/>
        <charset val="134"/>
      </rPr>
      <t xml:space="preserve">
</t>
    </r>
    <r>
      <rPr>
        <b/>
        <sz val="9"/>
        <color indexed="10"/>
        <rFont val="Arial"/>
        <charset val="134"/>
      </rPr>
      <t>B</t>
    </r>
  </si>
  <si>
    <r>
      <rPr>
        <sz val="9"/>
        <rFont val="宋体"/>
        <charset val="134"/>
      </rPr>
      <t xml:space="preserve">机器每次运转的费用
</t>
    </r>
    <r>
      <rPr>
        <b/>
        <sz val="8"/>
        <rFont val="Arial"/>
        <charset val="134"/>
      </rPr>
      <t>(</t>
    </r>
    <r>
      <rPr>
        <b/>
        <sz val="8"/>
        <color indexed="56"/>
        <rFont val="Arial"/>
        <charset val="134"/>
      </rPr>
      <t>A+B)*C*(E/D)</t>
    </r>
  </si>
  <si>
    <r>
      <rPr>
        <sz val="9"/>
        <rFont val="宋体"/>
        <charset val="134"/>
      </rPr>
      <t xml:space="preserve">工时
</t>
    </r>
    <r>
      <rPr>
        <sz val="9"/>
        <rFont val="Arial"/>
        <charset val="134"/>
      </rPr>
      <t>(</t>
    </r>
    <r>
      <rPr>
        <sz val="9"/>
        <rFont val="宋体"/>
        <charset val="134"/>
      </rPr>
      <t>分钟</t>
    </r>
    <r>
      <rPr>
        <sz val="9"/>
        <rFont val="Arial"/>
        <charset val="134"/>
      </rPr>
      <t xml:space="preserve">)
</t>
    </r>
    <r>
      <rPr>
        <b/>
        <sz val="9"/>
        <color indexed="10"/>
        <rFont val="Arial"/>
        <charset val="134"/>
      </rPr>
      <t>C</t>
    </r>
  </si>
  <si>
    <r>
      <rPr>
        <sz val="9"/>
        <rFont val="宋体"/>
        <charset val="134"/>
      </rPr>
      <t xml:space="preserve">每周期
生产件数
</t>
    </r>
    <r>
      <rPr>
        <b/>
        <sz val="9"/>
        <color indexed="10"/>
        <rFont val="Arial"/>
        <charset val="134"/>
      </rPr>
      <t>D</t>
    </r>
  </si>
  <si>
    <r>
      <rPr>
        <sz val="9"/>
        <rFont val="宋体"/>
        <charset val="134"/>
      </rPr>
      <t xml:space="preserve">单件用量
</t>
    </r>
    <r>
      <rPr>
        <b/>
        <sz val="9"/>
        <color indexed="10"/>
        <rFont val="Arial"/>
        <charset val="134"/>
      </rPr>
      <t>E</t>
    </r>
  </si>
  <si>
    <r>
      <rPr>
        <sz val="9"/>
        <rFont val="宋体"/>
        <charset val="134"/>
      </rPr>
      <t xml:space="preserve">人工
</t>
    </r>
    <r>
      <rPr>
        <sz val="9"/>
        <rFont val="Arial"/>
        <charset val="134"/>
      </rPr>
      <t>(</t>
    </r>
    <r>
      <rPr>
        <sz val="9"/>
        <rFont val="宋体"/>
        <charset val="134"/>
      </rPr>
      <t>费用</t>
    </r>
    <r>
      <rPr>
        <sz val="9"/>
        <rFont val="Arial"/>
        <charset val="134"/>
      </rPr>
      <t>/</t>
    </r>
    <r>
      <rPr>
        <sz val="9"/>
        <rFont val="宋体"/>
        <charset val="134"/>
      </rPr>
      <t>分钟人</t>
    </r>
    <r>
      <rPr>
        <sz val="9"/>
        <rFont val="Arial"/>
        <charset val="134"/>
      </rPr>
      <t xml:space="preserve">)
</t>
    </r>
    <r>
      <rPr>
        <b/>
        <sz val="9"/>
        <color indexed="10"/>
        <rFont val="Arial"/>
        <charset val="134"/>
      </rPr>
      <t>F</t>
    </r>
  </si>
  <si>
    <r>
      <rPr>
        <sz val="9"/>
        <rFont val="宋体"/>
        <charset val="134"/>
      </rPr>
      <t xml:space="preserve">作业人数
</t>
    </r>
    <r>
      <rPr>
        <b/>
        <sz val="9"/>
        <color indexed="10"/>
        <rFont val="Arial"/>
        <charset val="134"/>
      </rPr>
      <t>G</t>
    </r>
  </si>
  <si>
    <r>
      <rPr>
        <sz val="9"/>
        <rFont val="宋体"/>
        <charset val="134"/>
      </rPr>
      <t xml:space="preserve">直接员工每个操作的费用
</t>
    </r>
    <r>
      <rPr>
        <b/>
        <sz val="9"/>
        <color indexed="56"/>
        <rFont val="Arial"/>
        <charset val="134"/>
      </rPr>
      <t>F*G*C*(E/D)</t>
    </r>
  </si>
  <si>
    <t>座椅组装</t>
  </si>
  <si>
    <t>皮带线</t>
  </si>
  <si>
    <t>SBS0010125</t>
  </si>
  <si>
    <t>驾驶员座椅总成</t>
  </si>
  <si>
    <t>发泡</t>
  </si>
  <si>
    <t>环形发泡线</t>
  </si>
  <si>
    <t>SBS0010259</t>
  </si>
  <si>
    <t>驾驶员靠背泡沫总成</t>
  </si>
  <si>
    <t>缝纫</t>
  </si>
  <si>
    <t>缝纫机</t>
  </si>
  <si>
    <t>SBS0010121</t>
  </si>
  <si>
    <t>驾驶员靠背护面总成</t>
  </si>
  <si>
    <t>焊接</t>
  </si>
  <si>
    <t>焊接工作站</t>
  </si>
  <si>
    <t>SLT0002180</t>
  </si>
  <si>
    <t>驾驶员靠背上骨架焊接总成</t>
  </si>
  <si>
    <t>弯管</t>
  </si>
  <si>
    <t>弯管机</t>
  </si>
  <si>
    <t>SLT0002561</t>
  </si>
  <si>
    <t>驾驶员靠背弯管总成</t>
  </si>
  <si>
    <t>SLT0002552</t>
  </si>
  <si>
    <t>驾驶员靠背下弯管</t>
  </si>
  <si>
    <t>电泳</t>
  </si>
  <si>
    <t>电泳线</t>
  </si>
  <si>
    <t>SHT0002676</t>
  </si>
  <si>
    <t>靠背下连接板总成电泳</t>
  </si>
  <si>
    <t>SHT0002677</t>
  </si>
  <si>
    <t>靠背下连接板总成</t>
  </si>
  <si>
    <t>铆接</t>
  </si>
  <si>
    <t>铆接机</t>
  </si>
  <si>
    <t>SLT0002550</t>
  </si>
  <si>
    <t>驾驶员座垫右侧安装板总成</t>
  </si>
  <si>
    <t>切管机</t>
  </si>
  <si>
    <t>SLT0002559</t>
  </si>
  <si>
    <t>驾驶员座垫后横梁</t>
  </si>
  <si>
    <t>SLT0002125</t>
  </si>
  <si>
    <t>驾驶员座垫前横梁总成电泳</t>
  </si>
  <si>
    <t>SLT0002532</t>
  </si>
  <si>
    <t>驾驶员座垫前横梁总成</t>
  </si>
  <si>
    <t>SLT0002533</t>
  </si>
  <si>
    <t>驾驶员座垫前横管</t>
  </si>
  <si>
    <t>SBS0010136</t>
  </si>
  <si>
    <t>主驾支腿焊接总成</t>
  </si>
  <si>
    <t>SBS0010102</t>
  </si>
  <si>
    <t>主驾驶支腿上支撑管</t>
  </si>
  <si>
    <t>SBS0010103</t>
  </si>
  <si>
    <t>主驾驶U型支腿</t>
  </si>
  <si>
    <t>SBS0010106</t>
  </si>
  <si>
    <t>主驾驶支腿加强管</t>
  </si>
  <si>
    <t>SBS0010144</t>
  </si>
  <si>
    <t>支腿固定连接方管</t>
  </si>
  <si>
    <t>SBS0010260</t>
  </si>
  <si>
    <t>驾驶员座垫泡沫总成</t>
  </si>
  <si>
    <t>SBS0010122</t>
  </si>
  <si>
    <t>驾驶员座垫护面总成</t>
  </si>
  <si>
    <t>备注：</t>
  </si>
  <si>
    <r>
      <rPr>
        <b/>
        <sz val="10"/>
        <rFont val="宋体"/>
        <charset val="134"/>
      </rPr>
      <t>设备折旧</t>
    </r>
    <r>
      <rPr>
        <b/>
        <sz val="10"/>
        <rFont val="Arial"/>
        <charset val="134"/>
      </rPr>
      <t>&amp;</t>
    </r>
    <r>
      <rPr>
        <b/>
        <sz val="10"/>
        <rFont val="宋体"/>
        <charset val="134"/>
      </rPr>
      <t>损耗</t>
    </r>
    <r>
      <rPr>
        <b/>
        <sz val="10"/>
        <rFont val="Arial"/>
        <charset val="134"/>
      </rPr>
      <t xml:space="preserve">:  </t>
    </r>
  </si>
  <si>
    <t>直接人工:</t>
  </si>
  <si>
    <t xml:space="preserve">表单NO.GR-61-07-01（B/0）  </t>
  </si>
  <si>
    <t>光华荣昌</t>
  </si>
  <si>
    <t>A4(210mm×297mm)</t>
  </si>
</sst>
</file>

<file path=xl/styles.xml><?xml version="1.0" encoding="utf-8"?>
<styleSheet xmlns="http://schemas.openxmlformats.org/spreadsheetml/2006/main">
  <numFmts count="13">
    <numFmt numFmtId="41" formatCode="_ * #,##0_ ;_ * \-#,##0_ ;_ * &quot;-&quot;_ ;_ @_ "/>
    <numFmt numFmtId="43" formatCode="_ * #,##0.00_ ;_ * \-#,##0.00_ ;_ * &quot;-&quot;??_ ;_ @_ "/>
    <numFmt numFmtId="42" formatCode="_ &quot;￥&quot;* #,##0_ ;_ &quot;￥&quot;* \-#,##0_ ;_ &quot;￥&quot;* &quot;-&quot;_ ;_ @_ "/>
    <numFmt numFmtId="176" formatCode="&quot;$&quot;#,##0.0000"/>
    <numFmt numFmtId="177" formatCode="#,##0_ ;\-#,##0_ ;\-\ "/>
    <numFmt numFmtId="44" formatCode="_ &quot;￥&quot;* #,##0.00_ ;_ &quot;￥&quot;* \-#,##0.00_ ;_ &quot;￥&quot;* &quot;-&quot;??_ ;_ @_ "/>
    <numFmt numFmtId="178" formatCode="0.0"/>
    <numFmt numFmtId="179" formatCode="0.0000_);[Red]\(0.0000\)"/>
    <numFmt numFmtId="180" formatCode="&quot;€&quot;\ #,##0.0000"/>
    <numFmt numFmtId="181" formatCode="#,##0.00_ ;\-#,##0.00_ ;\-\ "/>
    <numFmt numFmtId="182" formatCode="##,##0.0000"/>
    <numFmt numFmtId="183" formatCode="#,##0.0000"/>
    <numFmt numFmtId="184" formatCode="&quot;$&quot;#,##0.00"/>
  </numFmts>
  <fonts count="49">
    <font>
      <sz val="11"/>
      <color theme="1"/>
      <name val="宋体"/>
      <charset val="134"/>
      <scheme val="minor"/>
    </font>
    <font>
      <sz val="10"/>
      <name val="Arial"/>
      <charset val="134"/>
    </font>
    <font>
      <sz val="11"/>
      <name val="宋体"/>
      <charset val="134"/>
      <scheme val="minor"/>
    </font>
    <font>
      <b/>
      <sz val="20"/>
      <color theme="1"/>
      <name val="宋体"/>
      <charset val="134"/>
      <scheme val="minor"/>
    </font>
    <font>
      <b/>
      <sz val="10"/>
      <color indexed="9"/>
      <name val="Arial"/>
      <charset val="134"/>
    </font>
    <font>
      <b/>
      <sz val="9"/>
      <name val="Arial"/>
      <charset val="134"/>
    </font>
    <font>
      <sz val="9"/>
      <name val="Arial"/>
      <charset val="134"/>
    </font>
    <font>
      <sz val="9"/>
      <name val="宋体"/>
      <charset val="134"/>
    </font>
    <font>
      <sz val="10"/>
      <color theme="1"/>
      <name val="宋体"/>
      <charset val="134"/>
    </font>
    <font>
      <sz val="10"/>
      <name val="宋体"/>
      <charset val="134"/>
    </font>
    <font>
      <sz val="8"/>
      <name val="Arial"/>
      <charset val="134"/>
    </font>
    <font>
      <b/>
      <sz val="10"/>
      <name val="Arial"/>
      <charset val="134"/>
    </font>
    <font>
      <b/>
      <sz val="11"/>
      <color theme="1"/>
      <name val="宋体"/>
      <charset val="134"/>
      <scheme val="minor"/>
    </font>
    <font>
      <b/>
      <sz val="7"/>
      <name val="Arial"/>
      <charset val="134"/>
    </font>
    <font>
      <b/>
      <sz val="9"/>
      <name val="宋体"/>
      <charset val="134"/>
    </font>
    <font>
      <b/>
      <sz val="7"/>
      <color indexed="22"/>
      <name val="Arial"/>
      <charset val="134"/>
    </font>
    <font>
      <sz val="8"/>
      <color indexed="22"/>
      <name val="Arial"/>
      <charset val="134"/>
    </font>
    <font>
      <b/>
      <sz val="6"/>
      <name val="Arial"/>
      <charset val="134"/>
    </font>
    <font>
      <b/>
      <sz val="8"/>
      <name val="Arial"/>
      <charset val="134"/>
    </font>
    <font>
      <sz val="7"/>
      <name val="Arial"/>
      <charset val="134"/>
    </font>
    <font>
      <sz val="10"/>
      <color indexed="22"/>
      <name val="Arial"/>
      <charset val="134"/>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9"/>
      <name val="Arial"/>
      <charset val="134"/>
    </font>
    <font>
      <b/>
      <sz val="11"/>
      <color theme="1"/>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2"/>
      <name val="宋体"/>
      <charset val="134"/>
    </font>
    <font>
      <b/>
      <sz val="10"/>
      <color indexed="9"/>
      <name val="宋体"/>
      <charset val="134"/>
    </font>
    <font>
      <b/>
      <sz val="9"/>
      <color indexed="10"/>
      <name val="Arial"/>
      <charset val="134"/>
    </font>
    <font>
      <b/>
      <sz val="8"/>
      <color indexed="56"/>
      <name val="Arial"/>
      <charset val="134"/>
    </font>
    <font>
      <b/>
      <sz val="9"/>
      <color indexed="56"/>
      <name val="Arial"/>
      <charset val="134"/>
    </font>
    <font>
      <b/>
      <sz val="10"/>
      <name val="宋体"/>
      <charset val="134"/>
    </font>
    <font>
      <b/>
      <sz val="9"/>
      <name val="Tahoma"/>
      <charset val="134"/>
    </font>
  </fonts>
  <fills count="36">
    <fill>
      <patternFill patternType="none"/>
    </fill>
    <fill>
      <patternFill patternType="gray125"/>
    </fill>
    <fill>
      <patternFill patternType="solid">
        <fgColor indexed="21"/>
        <bgColor indexed="64"/>
      </patternFill>
    </fill>
    <fill>
      <patternFill patternType="solid">
        <fgColor indexed="22"/>
        <bgColor indexed="64"/>
      </patternFill>
    </fill>
    <fill>
      <patternFill patternType="solid">
        <fgColor indexed="11"/>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bgColor indexed="64"/>
      </patternFill>
    </fill>
  </fills>
  <borders count="4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style="double">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diagonal/>
    </border>
    <border>
      <left style="medium">
        <color auto="1"/>
      </left>
      <right style="medium">
        <color auto="1"/>
      </right>
      <top style="thin">
        <color auto="1"/>
      </top>
      <bottom/>
      <diagonal/>
    </border>
    <border>
      <left/>
      <right style="thin">
        <color auto="1"/>
      </right>
      <top style="thin">
        <color auto="1"/>
      </top>
      <bottom style="double">
        <color auto="1"/>
      </bottom>
      <diagonal/>
    </border>
    <border>
      <left style="medium">
        <color auto="1"/>
      </left>
      <right style="medium">
        <color auto="1"/>
      </right>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bottom style="medium">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4">
    <xf numFmtId="0" fontId="0" fillId="0" borderId="0">
      <alignment vertical="center"/>
    </xf>
    <xf numFmtId="42" fontId="25" fillId="0" borderId="0" applyFont="0" applyFill="0" applyBorder="0" applyAlignment="0" applyProtection="0">
      <alignment vertical="center"/>
    </xf>
    <xf numFmtId="0" fontId="33" fillId="14" borderId="0" applyNumberFormat="0" applyBorder="0" applyAlignment="0" applyProtection="0">
      <alignment vertical="center"/>
    </xf>
    <xf numFmtId="0" fontId="27" fillId="8" borderId="40"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33" fillId="12" borderId="0" applyNumberFormat="0" applyBorder="0" applyAlignment="0" applyProtection="0">
      <alignment vertical="center"/>
    </xf>
    <xf numFmtId="0" fontId="28" fillId="9" borderId="0" applyNumberFormat="0" applyBorder="0" applyAlignment="0" applyProtection="0">
      <alignment vertical="center"/>
    </xf>
    <xf numFmtId="43" fontId="25" fillId="0" borderId="0" applyFont="0" applyFill="0" applyBorder="0" applyAlignment="0" applyProtection="0">
      <alignment vertical="center"/>
    </xf>
    <xf numFmtId="0" fontId="34" fillId="0" borderId="4" applyNumberFormat="0" applyFill="0" applyBorder="0" applyAlignment="0" applyProtection="0">
      <alignment vertical="center"/>
    </xf>
    <xf numFmtId="0" fontId="21" fillId="16" borderId="0" applyNumberFormat="0" applyBorder="0" applyAlignment="0" applyProtection="0">
      <alignment vertical="center"/>
    </xf>
    <xf numFmtId="0" fontId="32" fillId="0" borderId="0" applyNumberFormat="0" applyFill="0" applyBorder="0" applyAlignment="0" applyProtection="0">
      <alignment vertical="center"/>
    </xf>
    <xf numFmtId="9" fontId="25" fillId="0" borderId="0" applyFont="0" applyFill="0" applyBorder="0" applyAlignment="0" applyProtection="0">
      <alignment vertical="center"/>
    </xf>
    <xf numFmtId="0" fontId="37" fillId="0" borderId="0" applyNumberFormat="0" applyFill="0" applyBorder="0" applyAlignment="0" applyProtection="0">
      <alignment vertical="center"/>
    </xf>
    <xf numFmtId="0" fontId="25" fillId="7" borderId="39" applyNumberFormat="0" applyFont="0" applyAlignment="0" applyProtection="0">
      <alignment vertical="center"/>
    </xf>
    <xf numFmtId="0" fontId="21" fillId="20" borderId="0" applyNumberFormat="0" applyBorder="0" applyAlignment="0" applyProtection="0">
      <alignment vertical="center"/>
    </xf>
    <xf numFmtId="0" fontId="3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6" fillId="0" borderId="38" applyNumberFormat="0" applyFill="0" applyAlignment="0" applyProtection="0">
      <alignment vertical="center"/>
    </xf>
    <xf numFmtId="0" fontId="23" fillId="0" borderId="38" applyNumberFormat="0" applyFill="0" applyAlignment="0" applyProtection="0">
      <alignment vertical="center"/>
    </xf>
    <xf numFmtId="0" fontId="21" fillId="19" borderId="0" applyNumberFormat="0" applyBorder="0" applyAlignment="0" applyProtection="0">
      <alignment vertical="center"/>
    </xf>
    <xf numFmtId="0" fontId="30" fillId="0" borderId="42" applyNumberFormat="0" applyFill="0" applyAlignment="0" applyProtection="0">
      <alignment vertical="center"/>
    </xf>
    <xf numFmtId="0" fontId="21" fillId="18" borderId="0" applyNumberFormat="0" applyBorder="0" applyAlignment="0" applyProtection="0">
      <alignment vertical="center"/>
    </xf>
    <xf numFmtId="0" fontId="22" fillId="6" borderId="37" applyNumberFormat="0" applyAlignment="0" applyProtection="0">
      <alignment vertical="center"/>
    </xf>
    <xf numFmtId="0" fontId="38" fillId="6" borderId="40" applyNumberFormat="0" applyAlignment="0" applyProtection="0">
      <alignment vertical="center"/>
    </xf>
    <xf numFmtId="0" fontId="29" fillId="10" borderId="41" applyNumberFormat="0" applyAlignment="0" applyProtection="0">
      <alignment vertical="center"/>
    </xf>
    <xf numFmtId="0" fontId="33" fillId="13" borderId="0" applyNumberFormat="0" applyBorder="0" applyAlignment="0" applyProtection="0">
      <alignment vertical="center"/>
    </xf>
    <xf numFmtId="0" fontId="21" fillId="25" borderId="0" applyNumberFormat="0" applyBorder="0" applyAlignment="0" applyProtection="0">
      <alignment vertical="center"/>
    </xf>
    <xf numFmtId="0" fontId="39" fillId="0" borderId="44" applyNumberFormat="0" applyFill="0" applyAlignment="0" applyProtection="0">
      <alignment vertical="center"/>
    </xf>
    <xf numFmtId="0" fontId="35" fillId="0" borderId="43" applyNumberFormat="0" applyFill="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33" fillId="30" borderId="0" applyNumberFormat="0" applyBorder="0" applyAlignment="0" applyProtection="0">
      <alignment vertical="center"/>
    </xf>
    <xf numFmtId="0" fontId="21" fillId="5" borderId="0" applyNumberFormat="0" applyBorder="0" applyAlignment="0" applyProtection="0">
      <alignment vertical="center"/>
    </xf>
    <xf numFmtId="0" fontId="33" fillId="21" borderId="0" applyNumberFormat="0" applyBorder="0" applyAlignment="0" applyProtection="0">
      <alignment vertical="center"/>
    </xf>
    <xf numFmtId="0" fontId="33" fillId="34" borderId="0" applyNumberFormat="0" applyBorder="0" applyAlignment="0" applyProtection="0">
      <alignment vertical="center"/>
    </xf>
    <xf numFmtId="0" fontId="1" fillId="0" borderId="0"/>
    <xf numFmtId="0" fontId="33" fillId="29" borderId="0" applyNumberFormat="0" applyBorder="0" applyAlignment="0" applyProtection="0">
      <alignment vertical="center"/>
    </xf>
    <xf numFmtId="0" fontId="33" fillId="33" borderId="0" applyNumberFormat="0" applyBorder="0" applyAlignment="0" applyProtection="0">
      <alignment vertical="center"/>
    </xf>
    <xf numFmtId="0" fontId="21" fillId="24" borderId="0" applyNumberFormat="0" applyBorder="0" applyAlignment="0" applyProtection="0">
      <alignment vertical="center"/>
    </xf>
    <xf numFmtId="0" fontId="21" fillId="35" borderId="0" applyNumberFormat="0" applyBorder="0" applyAlignment="0" applyProtection="0">
      <alignment vertical="center"/>
    </xf>
    <xf numFmtId="0" fontId="33" fillId="28" borderId="0" applyNumberFormat="0" applyBorder="0" applyAlignment="0" applyProtection="0">
      <alignment vertical="center"/>
    </xf>
    <xf numFmtId="0" fontId="33" fillId="32" borderId="0" applyNumberFormat="0" applyBorder="0" applyAlignment="0" applyProtection="0">
      <alignment vertical="center"/>
    </xf>
    <xf numFmtId="0" fontId="21" fillId="23" borderId="0" applyNumberFormat="0" applyBorder="0" applyAlignment="0" applyProtection="0">
      <alignment vertical="center"/>
    </xf>
    <xf numFmtId="0" fontId="33" fillId="31" borderId="0" applyNumberFormat="0" applyBorder="0" applyAlignment="0" applyProtection="0">
      <alignment vertical="center"/>
    </xf>
    <xf numFmtId="0" fontId="21" fillId="17" borderId="0" applyNumberFormat="0" applyBorder="0" applyAlignment="0" applyProtection="0">
      <alignment vertical="center"/>
    </xf>
    <xf numFmtId="0" fontId="21" fillId="22" borderId="0" applyNumberFormat="0" applyBorder="0" applyAlignment="0" applyProtection="0">
      <alignment vertical="center"/>
    </xf>
    <xf numFmtId="0" fontId="33" fillId="11" borderId="0" applyNumberFormat="0" applyBorder="0" applyAlignment="0" applyProtection="0">
      <alignment vertical="center"/>
    </xf>
    <xf numFmtId="0" fontId="21" fillId="15" borderId="0" applyNumberFormat="0" applyBorder="0" applyAlignment="0" applyProtection="0">
      <alignment vertical="center"/>
    </xf>
    <xf numFmtId="0" fontId="1" fillId="0" borderId="0"/>
    <xf numFmtId="178" fontId="1" fillId="0" borderId="0" applyFont="0" applyFill="0" applyBorder="0" applyAlignment="0" applyProtection="0"/>
    <xf numFmtId="0" fontId="42" fillId="0" borderId="0"/>
  </cellStyleXfs>
  <cellXfs count="117">
    <xf numFmtId="0" fontId="0" fillId="0" borderId="0" xfId="0">
      <alignment vertical="center"/>
    </xf>
    <xf numFmtId="0" fontId="1" fillId="0" borderId="0" xfId="51" applyFont="1" applyBorder="1" applyAlignment="1" applyProtection="1">
      <alignment vertical="center"/>
      <protection locked="0"/>
    </xf>
    <xf numFmtId="0" fontId="1" fillId="0" borderId="0" xfId="51" applyFont="1" applyAlignment="1" applyProtection="1">
      <alignment horizontal="center" vertical="center"/>
      <protection locked="0"/>
    </xf>
    <xf numFmtId="0" fontId="1" fillId="0" borderId="0" xfId="51" applyFont="1" applyAlignment="1" applyProtection="1">
      <alignment vertical="center"/>
      <protection locked="0"/>
    </xf>
    <xf numFmtId="179" fontId="0" fillId="0" borderId="0" xfId="0" applyNumberFormat="1">
      <alignment vertical="center"/>
    </xf>
    <xf numFmtId="0" fontId="2" fillId="0" borderId="0" xfId="0" applyFont="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6" xfId="0" applyFont="1" applyBorder="1" applyAlignment="1">
      <alignment horizontal="center" vertical="center"/>
    </xf>
    <xf numFmtId="0" fontId="0" fillId="0" borderId="7" xfId="0" applyBorder="1" applyAlignment="1">
      <alignment horizontal="center" vertical="center"/>
    </xf>
    <xf numFmtId="49" fontId="4" fillId="2" borderId="8" xfId="38" applyNumberFormat="1" applyFont="1" applyFill="1" applyBorder="1" applyAlignment="1" applyProtection="1">
      <alignment vertical="center"/>
      <protection locked="0"/>
    </xf>
    <xf numFmtId="49" fontId="4" fillId="2" borderId="9" xfId="38" applyNumberFormat="1" applyFont="1" applyFill="1" applyBorder="1" applyAlignment="1" applyProtection="1">
      <alignment vertical="center"/>
      <protection locked="0"/>
    </xf>
    <xf numFmtId="0" fontId="5" fillId="0" borderId="10" xfId="38" applyFont="1" applyFill="1" applyBorder="1" applyAlignment="1" applyProtection="1">
      <alignment vertical="center"/>
      <protection locked="0"/>
    </xf>
    <xf numFmtId="0" fontId="6" fillId="0" borderId="0" xfId="51" applyFont="1" applyBorder="1" applyAlignment="1" applyProtection="1">
      <alignment vertical="center"/>
      <protection locked="0"/>
    </xf>
    <xf numFmtId="0" fontId="6" fillId="0" borderId="11" xfId="51" applyFont="1" applyBorder="1" applyAlignment="1" applyProtection="1">
      <alignment vertical="center"/>
      <protection locked="0"/>
    </xf>
    <xf numFmtId="0" fontId="5" fillId="3" borderId="12" xfId="51" applyFont="1" applyFill="1" applyBorder="1" applyAlignment="1" applyProtection="1">
      <alignment horizontal="center" vertical="center"/>
      <protection locked="0"/>
    </xf>
    <xf numFmtId="0" fontId="5" fillId="3" borderId="13" xfId="51" applyFont="1" applyFill="1" applyBorder="1" applyAlignment="1" applyProtection="1">
      <alignment horizontal="center" vertical="center"/>
      <protection locked="0"/>
    </xf>
    <xf numFmtId="0" fontId="5" fillId="3" borderId="14" xfId="51" applyFont="1" applyFill="1" applyBorder="1" applyAlignment="1" applyProtection="1">
      <alignment horizontal="center" vertical="center"/>
      <protection locked="0"/>
    </xf>
    <xf numFmtId="49" fontId="7" fillId="0" borderId="15" xfId="38" applyNumberFormat="1" applyFont="1" applyFill="1" applyBorder="1" applyAlignment="1" applyProtection="1">
      <alignment horizontal="center" vertical="center"/>
      <protection locked="0"/>
    </xf>
    <xf numFmtId="0" fontId="6" fillId="0" borderId="16" xfId="51" applyFont="1" applyFill="1" applyBorder="1" applyAlignment="1" applyProtection="1">
      <alignment horizontal="center" vertical="center" wrapText="1"/>
      <protection locked="0"/>
    </xf>
    <xf numFmtId="180" fontId="6" fillId="0" borderId="17" xfId="38" applyNumberFormat="1" applyFont="1" applyFill="1" applyBorder="1" applyAlignment="1" applyProtection="1">
      <alignment vertical="center" wrapText="1"/>
      <protection locked="0"/>
    </xf>
    <xf numFmtId="0" fontId="7" fillId="0" borderId="18" xfId="51" applyFont="1" applyFill="1" applyBorder="1" applyAlignment="1" applyProtection="1">
      <alignment horizontal="center" vertical="center" wrapText="1"/>
      <protection locked="0"/>
    </xf>
    <xf numFmtId="0" fontId="6" fillId="0" borderId="19" xfId="51" applyFont="1" applyFill="1" applyBorder="1" applyAlignment="1" applyProtection="1">
      <alignment horizontal="center" vertical="center" wrapText="1"/>
      <protection locked="0"/>
    </xf>
    <xf numFmtId="0" fontId="8" fillId="0" borderId="20" xfId="38" applyNumberFormat="1" applyFont="1" applyBorder="1" applyAlignment="1" applyProtection="1">
      <alignment horizontal="center" vertical="center"/>
      <protection locked="0"/>
    </xf>
    <xf numFmtId="0" fontId="9" fillId="0" borderId="21" xfId="51" applyFont="1" applyBorder="1" applyAlignment="1" applyProtection="1">
      <alignment horizontal="center" vertical="center"/>
      <protection locked="0"/>
    </xf>
    <xf numFmtId="49" fontId="8" fillId="0" borderId="22" xfId="38" applyNumberFormat="1" applyFont="1" applyFill="1" applyBorder="1" applyAlignment="1" applyProtection="1">
      <alignment vertical="center"/>
      <protection locked="0"/>
    </xf>
    <xf numFmtId="0" fontId="9" fillId="0" borderId="20" xfId="51" applyFont="1" applyBorder="1" applyAlignment="1" applyProtection="1">
      <alignment vertical="center"/>
      <protection locked="0"/>
    </xf>
    <xf numFmtId="0" fontId="9" fillId="0" borderId="21" xfId="51" applyFont="1" applyFill="1" applyBorder="1" applyAlignment="1" applyProtection="1">
      <alignment vertical="center"/>
      <protection locked="0"/>
    </xf>
    <xf numFmtId="181" fontId="9" fillId="4" borderId="4" xfId="38" applyNumberFormat="1" applyFont="1" applyFill="1" applyBorder="1" applyAlignment="1" applyProtection="1">
      <alignment horizontal="right" vertical="center"/>
      <protection locked="0"/>
    </xf>
    <xf numFmtId="181" fontId="9" fillId="3" borderId="23" xfId="51" applyNumberFormat="1" applyFont="1" applyFill="1" applyBorder="1" applyAlignment="1" applyProtection="1">
      <alignment horizontal="right" vertical="center"/>
    </xf>
    <xf numFmtId="0" fontId="9" fillId="3" borderId="3" xfId="38" applyNumberFormat="1" applyFont="1" applyFill="1" applyBorder="1" applyAlignment="1" applyProtection="1">
      <alignment horizontal="center" vertical="center"/>
      <protection locked="0"/>
    </xf>
    <xf numFmtId="0" fontId="9" fillId="3" borderId="4" xfId="38" applyNumberFormat="1" applyFont="1" applyFill="1" applyBorder="1" applyAlignment="1" applyProtection="1">
      <alignment horizontal="center" vertical="center"/>
      <protection locked="0"/>
    </xf>
    <xf numFmtId="49" fontId="9" fillId="3" borderId="24" xfId="38" applyNumberFormat="1" applyFont="1" applyFill="1" applyBorder="1" applyAlignment="1" applyProtection="1">
      <alignment vertical="center"/>
      <protection locked="0"/>
    </xf>
    <xf numFmtId="0" fontId="9" fillId="3" borderId="3" xfId="51" applyFont="1" applyFill="1" applyBorder="1" applyAlignment="1" applyProtection="1">
      <alignment vertical="center"/>
      <protection locked="0"/>
    </xf>
    <xf numFmtId="0" fontId="9" fillId="3" borderId="4" xfId="51" applyFont="1" applyFill="1" applyBorder="1" applyAlignment="1" applyProtection="1">
      <alignment vertical="center"/>
      <protection locked="0"/>
    </xf>
    <xf numFmtId="0" fontId="8" fillId="0" borderId="3" xfId="38" applyNumberFormat="1" applyFont="1" applyFill="1" applyBorder="1" applyAlignment="1" applyProtection="1">
      <alignment horizontal="center" vertical="center"/>
      <protection locked="0"/>
    </xf>
    <xf numFmtId="0" fontId="8" fillId="0" borderId="4" xfId="38" applyNumberFormat="1" applyFont="1" applyFill="1" applyBorder="1" applyAlignment="1" applyProtection="1">
      <alignment horizontal="center" vertical="center"/>
      <protection locked="0"/>
    </xf>
    <xf numFmtId="49" fontId="8" fillId="0" borderId="24" xfId="38" applyNumberFormat="1" applyFont="1" applyFill="1" applyBorder="1" applyAlignment="1" applyProtection="1">
      <alignment vertical="center"/>
      <protection locked="0"/>
    </xf>
    <xf numFmtId="0" fontId="9" fillId="0" borderId="3" xfId="51" applyFont="1" applyBorder="1" applyAlignment="1" applyProtection="1">
      <alignment vertical="center"/>
      <protection locked="0"/>
    </xf>
    <xf numFmtId="0" fontId="9" fillId="0" borderId="4" xfId="51" applyFont="1" applyFill="1" applyBorder="1" applyAlignment="1" applyProtection="1">
      <alignment vertical="center"/>
      <protection locked="0"/>
    </xf>
    <xf numFmtId="0" fontId="8" fillId="0" borderId="5" xfId="38" applyNumberFormat="1" applyFont="1" applyBorder="1" applyAlignment="1" applyProtection="1">
      <alignment horizontal="center" vertical="center"/>
      <protection locked="0"/>
    </xf>
    <xf numFmtId="0" fontId="9" fillId="0" borderId="6" xfId="51" applyFont="1" applyBorder="1" applyAlignment="1" applyProtection="1">
      <alignment horizontal="center" vertical="center"/>
      <protection locked="0"/>
    </xf>
    <xf numFmtId="49" fontId="8" fillId="0" borderId="25" xfId="38" applyNumberFormat="1" applyFont="1" applyFill="1" applyBorder="1" applyAlignment="1" applyProtection="1">
      <alignment vertical="center"/>
      <protection locked="0"/>
    </xf>
    <xf numFmtId="1" fontId="10" fillId="0" borderId="26" xfId="38" applyNumberFormat="1" applyFont="1" applyBorder="1" applyAlignment="1" applyProtection="1">
      <alignment horizontal="centerContinuous" vertical="center"/>
      <protection locked="0"/>
    </xf>
    <xf numFmtId="0" fontId="1" fillId="0" borderId="7" xfId="51" applyFont="1" applyBorder="1" applyAlignment="1" applyProtection="1">
      <alignment vertical="center"/>
      <protection locked="0"/>
    </xf>
    <xf numFmtId="49" fontId="0" fillId="0" borderId="7" xfId="38" applyNumberFormat="1" applyFont="1" applyFill="1" applyBorder="1" applyAlignment="1" applyProtection="1">
      <alignment vertical="center"/>
      <protection locked="0"/>
    </xf>
    <xf numFmtId="0" fontId="0" fillId="0" borderId="26" xfId="38" applyNumberFormat="1" applyFont="1" applyFill="1" applyBorder="1" applyAlignment="1" applyProtection="1">
      <alignment vertical="center"/>
      <protection locked="0"/>
    </xf>
    <xf numFmtId="49" fontId="11" fillId="0" borderId="7" xfId="38" applyNumberFormat="1" applyFont="1" applyFill="1" applyBorder="1" applyAlignment="1" applyProtection="1">
      <alignment horizontal="right" vertical="center"/>
      <protection locked="0"/>
    </xf>
    <xf numFmtId="4" fontId="11" fillId="3" borderId="27" xfId="51" applyNumberFormat="1" applyFont="1" applyFill="1" applyBorder="1" applyAlignment="1" applyProtection="1">
      <alignment horizontal="right" vertical="center"/>
    </xf>
    <xf numFmtId="0" fontId="0" fillId="0" borderId="9" xfId="0" applyBorder="1" applyAlignment="1">
      <alignment horizontal="center" vertical="center"/>
    </xf>
    <xf numFmtId="179" fontId="3"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28" xfId="0" applyFont="1" applyBorder="1" applyAlignment="1">
      <alignment horizontal="center" vertical="center"/>
    </xf>
    <xf numFmtId="179" fontId="3" fillId="0" borderId="4" xfId="0" applyNumberFormat="1" applyFont="1" applyBorder="1" applyAlignment="1">
      <alignment horizontal="center" vertical="center"/>
    </xf>
    <xf numFmtId="0" fontId="12" fillId="0" borderId="4" xfId="0" applyFont="1" applyBorder="1" applyAlignment="1">
      <alignment horizontal="center" vertical="center"/>
    </xf>
    <xf numFmtId="0" fontId="12" fillId="0" borderId="29" xfId="0" applyFont="1" applyBorder="1" applyAlignment="1">
      <alignment horizontal="center" vertical="center"/>
    </xf>
    <xf numFmtId="0" fontId="0" fillId="0" borderId="29" xfId="0" applyBorder="1" applyAlignment="1">
      <alignment horizontal="center" vertical="center"/>
    </xf>
    <xf numFmtId="179" fontId="3" fillId="0" borderId="6" xfId="0" applyNumberFormat="1" applyFont="1" applyBorder="1" applyAlignment="1">
      <alignment horizontal="center" vertical="center"/>
    </xf>
    <xf numFmtId="0" fontId="12" fillId="0" borderId="6" xfId="0" applyFont="1" applyBorder="1" applyAlignment="1">
      <alignment horizontal="center" vertical="center"/>
    </xf>
    <xf numFmtId="0" fontId="0" fillId="0" borderId="25" xfId="0" applyBorder="1" applyAlignment="1">
      <alignment horizontal="center" vertical="center"/>
    </xf>
    <xf numFmtId="179" fontId="0" fillId="0" borderId="7" xfId="0" applyNumberFormat="1" applyBorder="1" applyAlignment="1">
      <alignment horizontal="center" vertical="center"/>
    </xf>
    <xf numFmtId="179" fontId="4" fillId="2" borderId="9" xfId="38" applyNumberFormat="1" applyFont="1" applyFill="1" applyBorder="1" applyAlignment="1" applyProtection="1">
      <alignment vertical="center"/>
      <protection locked="0"/>
    </xf>
    <xf numFmtId="49" fontId="4" fillId="2" borderId="30" xfId="38" applyNumberFormat="1" applyFont="1" applyFill="1" applyBorder="1" applyAlignment="1" applyProtection="1">
      <alignment vertical="center"/>
      <protection locked="0"/>
    </xf>
    <xf numFmtId="0" fontId="13" fillId="0" borderId="0" xfId="38" applyFont="1" applyFill="1" applyBorder="1" applyAlignment="1" applyProtection="1">
      <alignment horizontal="left" vertical="center" wrapText="1"/>
      <protection locked="0"/>
    </xf>
    <xf numFmtId="179" fontId="5" fillId="3" borderId="9" xfId="51" applyNumberFormat="1" applyFont="1" applyFill="1" applyBorder="1" applyAlignment="1" applyProtection="1">
      <alignment vertical="center"/>
      <protection locked="0"/>
    </xf>
    <xf numFmtId="0" fontId="5" fillId="3" borderId="9" xfId="51" applyFont="1" applyFill="1" applyBorder="1" applyAlignment="1" applyProtection="1">
      <alignment vertical="center"/>
      <protection locked="0"/>
    </xf>
    <xf numFmtId="0" fontId="14" fillId="3" borderId="12" xfId="51" applyFont="1" applyFill="1" applyBorder="1" applyAlignment="1" applyProtection="1">
      <alignment horizontal="center" vertical="center"/>
      <protection locked="0"/>
    </xf>
    <xf numFmtId="0" fontId="14" fillId="3" borderId="13" xfId="51" applyFont="1" applyFill="1" applyBorder="1" applyAlignment="1" applyProtection="1">
      <alignment horizontal="center" vertical="center"/>
      <protection locked="0"/>
    </xf>
    <xf numFmtId="0" fontId="14" fillId="3" borderId="14" xfId="51" applyFont="1" applyFill="1" applyBorder="1" applyAlignment="1" applyProtection="1">
      <alignment horizontal="center" vertical="center"/>
      <protection locked="0"/>
    </xf>
    <xf numFmtId="182" fontId="7" fillId="0" borderId="31" xfId="38" applyNumberFormat="1" applyFont="1" applyFill="1" applyBorder="1" applyAlignment="1" applyProtection="1">
      <alignment horizontal="center" vertical="center" wrapText="1"/>
      <protection locked="0"/>
    </xf>
    <xf numFmtId="0" fontId="10" fillId="0" borderId="0" xfId="38" applyFont="1" applyFill="1" applyBorder="1" applyAlignment="1" applyProtection="1">
      <alignment horizontal="left" vertical="center" wrapText="1"/>
      <protection locked="0"/>
    </xf>
    <xf numFmtId="179" fontId="6" fillId="0" borderId="32" xfId="51" applyNumberFormat="1" applyFont="1" applyFill="1" applyBorder="1" applyAlignment="1" applyProtection="1">
      <alignment horizontal="center" vertical="center" wrapText="1"/>
      <protection locked="0"/>
    </xf>
    <xf numFmtId="0" fontId="7" fillId="0" borderId="16" xfId="51" applyFont="1" applyFill="1" applyBorder="1" applyAlignment="1" applyProtection="1">
      <alignment horizontal="center" vertical="center" wrapText="1"/>
      <protection locked="0"/>
    </xf>
    <xf numFmtId="0" fontId="7" fillId="0" borderId="17" xfId="51" applyFont="1" applyFill="1" applyBorder="1" applyAlignment="1" applyProtection="1">
      <alignment horizontal="center" vertical="center" wrapText="1"/>
      <protection locked="0"/>
    </xf>
    <xf numFmtId="0" fontId="6" fillId="0" borderId="18" xfId="51" applyFont="1" applyFill="1" applyBorder="1" applyAlignment="1" applyProtection="1">
      <alignment horizontal="center" vertical="center" wrapText="1"/>
      <protection locked="0"/>
    </xf>
    <xf numFmtId="182" fontId="6" fillId="0" borderId="33" xfId="38" applyNumberFormat="1" applyFont="1" applyFill="1" applyBorder="1" applyAlignment="1" applyProtection="1">
      <alignment horizontal="center" vertical="center" wrapText="1"/>
      <protection locked="0"/>
    </xf>
    <xf numFmtId="179" fontId="9" fillId="4" borderId="4" xfId="38" applyNumberFormat="1" applyFont="1" applyFill="1" applyBorder="1" applyAlignment="1" applyProtection="1">
      <alignment horizontal="right" vertical="center"/>
      <protection locked="0"/>
    </xf>
    <xf numFmtId="177" fontId="9" fillId="4" borderId="21" xfId="38" applyNumberFormat="1" applyFont="1" applyFill="1" applyBorder="1" applyAlignment="1" applyProtection="1">
      <alignment horizontal="right" vertical="center"/>
      <protection locked="0"/>
    </xf>
    <xf numFmtId="181" fontId="9" fillId="4" borderId="3" xfId="52" applyNumberFormat="1" applyFont="1" applyFill="1" applyBorder="1" applyAlignment="1" applyProtection="1">
      <alignment horizontal="right" vertical="center"/>
      <protection locked="0"/>
    </xf>
    <xf numFmtId="181" fontId="8" fillId="3" borderId="23" xfId="38" applyNumberFormat="1" applyFont="1" applyFill="1" applyBorder="1" applyAlignment="1" applyProtection="1">
      <alignment horizontal="right" vertical="center"/>
    </xf>
    <xf numFmtId="181" fontId="9" fillId="3" borderId="34" xfId="51" applyNumberFormat="1" applyFont="1" applyFill="1" applyBorder="1" applyAlignment="1" applyProtection="1">
      <alignment horizontal="right" vertical="center"/>
    </xf>
    <xf numFmtId="183" fontId="1" fillId="0" borderId="0" xfId="51" applyNumberFormat="1" applyFont="1" applyFill="1" applyBorder="1" applyAlignment="1" applyProtection="1">
      <alignment horizontal="left" vertical="center"/>
      <protection locked="0"/>
    </xf>
    <xf numFmtId="181" fontId="9" fillId="3" borderId="35" xfId="51" applyNumberFormat="1" applyFont="1" applyFill="1" applyBorder="1" applyAlignment="1" applyProtection="1">
      <alignment horizontal="right" vertical="center"/>
    </xf>
    <xf numFmtId="179" fontId="9" fillId="4" borderId="5" xfId="38" applyNumberFormat="1" applyFont="1" applyFill="1" applyBorder="1" applyAlignment="1" applyProtection="1">
      <alignment horizontal="right" vertical="center"/>
      <protection locked="0"/>
    </xf>
    <xf numFmtId="177" fontId="9" fillId="4" borderId="6" xfId="38" applyNumberFormat="1" applyFont="1" applyFill="1" applyBorder="1" applyAlignment="1" applyProtection="1">
      <alignment horizontal="right" vertical="center"/>
      <protection locked="0"/>
    </xf>
    <xf numFmtId="177" fontId="9" fillId="4" borderId="25" xfId="38" applyNumberFormat="1" applyFont="1" applyFill="1" applyBorder="1" applyAlignment="1" applyProtection="1">
      <alignment horizontal="right" vertical="center"/>
      <protection locked="0"/>
    </xf>
    <xf numFmtId="179" fontId="11" fillId="0" borderId="7" xfId="51" applyNumberFormat="1" applyFont="1" applyFill="1" applyBorder="1" applyAlignment="1" applyProtection="1">
      <alignment horizontal="right" vertical="center"/>
      <protection locked="0"/>
    </xf>
    <xf numFmtId="0" fontId="1" fillId="0" borderId="7" xfId="51" applyFont="1" applyFill="1" applyBorder="1" applyAlignment="1" applyProtection="1">
      <alignment vertical="center"/>
      <protection locked="0"/>
    </xf>
    <xf numFmtId="0" fontId="1" fillId="0" borderId="26" xfId="51" applyFont="1" applyBorder="1" applyAlignment="1" applyProtection="1">
      <alignment vertical="center"/>
      <protection locked="0"/>
    </xf>
    <xf numFmtId="176" fontId="0" fillId="0" borderId="36" xfId="38" applyNumberFormat="1" applyFont="1" applyFill="1" applyBorder="1" applyAlignment="1" applyProtection="1">
      <alignment horizontal="right" vertical="center"/>
      <protection locked="0"/>
    </xf>
    <xf numFmtId="176" fontId="1" fillId="0" borderId="0" xfId="38" applyNumberFormat="1" applyFont="1" applyFill="1" applyBorder="1" applyAlignment="1" applyProtection="1">
      <alignment horizontal="left" vertical="center"/>
      <protection locked="0"/>
    </xf>
    <xf numFmtId="0" fontId="15" fillId="0" borderId="0" xfId="38" applyFont="1" applyFill="1" applyBorder="1" applyAlignment="1" applyProtection="1">
      <alignment horizontal="center" vertical="center" wrapText="1"/>
      <protection locked="0"/>
    </xf>
    <xf numFmtId="0" fontId="16" fillId="0" borderId="0" xfId="38" applyFont="1" applyFill="1" applyBorder="1" applyAlignment="1" applyProtection="1">
      <alignment horizontal="center" vertical="center" wrapText="1"/>
      <protection locked="0"/>
    </xf>
    <xf numFmtId="0" fontId="17" fillId="0" borderId="0" xfId="38" applyFont="1" applyFill="1" applyBorder="1" applyAlignment="1" applyProtection="1">
      <alignment vertical="center"/>
      <protection locked="0"/>
    </xf>
    <xf numFmtId="0" fontId="18" fillId="0" borderId="0" xfId="38" applyFont="1" applyFill="1" applyBorder="1" applyAlignment="1" applyProtection="1">
      <alignment horizontal="center" vertical="center"/>
      <protection locked="0"/>
    </xf>
    <xf numFmtId="0" fontId="1" fillId="0" borderId="0" xfId="51" applyFont="1" applyBorder="1" applyAlignment="1" applyProtection="1">
      <alignment horizontal="center" vertical="center"/>
      <protection locked="0"/>
    </xf>
    <xf numFmtId="0" fontId="19" fillId="0" borderId="0" xfId="38" applyFont="1" applyFill="1" applyBorder="1" applyAlignment="1" applyProtection="1">
      <alignment horizontal="center" vertical="center"/>
      <protection locked="0"/>
    </xf>
    <xf numFmtId="0" fontId="19" fillId="0" borderId="0" xfId="38" applyFont="1" applyFill="1" applyBorder="1" applyAlignment="1" applyProtection="1">
      <alignment horizontal="center" vertical="center" wrapText="1"/>
      <protection locked="0"/>
    </xf>
    <xf numFmtId="183" fontId="9" fillId="0" borderId="0" xfId="51" applyNumberFormat="1" applyFont="1" applyFill="1" applyBorder="1" applyAlignment="1" applyProtection="1">
      <alignment horizontal="left" vertical="center"/>
      <protection locked="0"/>
    </xf>
    <xf numFmtId="183" fontId="20" fillId="0" borderId="0" xfId="51" applyNumberFormat="1" applyFont="1" applyFill="1" applyBorder="1" applyAlignment="1" applyProtection="1">
      <alignment horizontal="right" vertical="center"/>
      <protection locked="0"/>
    </xf>
    <xf numFmtId="0" fontId="10" fillId="0" borderId="0" xfId="38" applyFont="1" applyBorder="1" applyAlignment="1" applyProtection="1">
      <alignment vertical="center"/>
      <protection locked="0"/>
    </xf>
    <xf numFmtId="2" fontId="0" fillId="0" borderId="0" xfId="38" applyNumberFormat="1" applyFont="1" applyFill="1" applyBorder="1" applyAlignment="1" applyProtection="1">
      <alignment horizontal="right" vertical="center"/>
      <protection locked="0"/>
    </xf>
    <xf numFmtId="0" fontId="10" fillId="0" borderId="0" xfId="38" applyFont="1" applyFill="1" applyBorder="1" applyAlignment="1" applyProtection="1">
      <alignment vertical="center"/>
      <protection locked="0"/>
    </xf>
    <xf numFmtId="1" fontId="0" fillId="0" borderId="0" xfId="38" applyNumberFormat="1" applyFont="1" applyFill="1" applyBorder="1" applyAlignment="1" applyProtection="1">
      <alignment horizontal="right" vertical="center"/>
      <protection locked="0"/>
    </xf>
    <xf numFmtId="0" fontId="1" fillId="0" borderId="0" xfId="51" applyFont="1" applyFill="1" applyBorder="1" applyAlignment="1" applyProtection="1">
      <alignment vertical="center"/>
      <protection locked="0"/>
    </xf>
    <xf numFmtId="0" fontId="0" fillId="0" borderId="0" xfId="38" applyFont="1" applyFill="1" applyBorder="1" applyAlignment="1" applyProtection="1">
      <alignment vertical="center"/>
      <protection locked="0"/>
    </xf>
    <xf numFmtId="176" fontId="20" fillId="0" borderId="0" xfId="38" applyNumberFormat="1" applyFont="1" applyFill="1" applyBorder="1" applyAlignment="1" applyProtection="1">
      <alignment horizontal="right" vertical="center"/>
      <protection locked="0"/>
    </xf>
    <xf numFmtId="178" fontId="0" fillId="0" borderId="0" xfId="38" applyNumberFormat="1" applyFont="1" applyFill="1" applyBorder="1" applyAlignment="1" applyProtection="1">
      <alignment horizontal="right" vertical="center"/>
      <protection locked="0"/>
    </xf>
    <xf numFmtId="184" fontId="0" fillId="0" borderId="0" xfId="38" applyNumberFormat="1" applyFont="1" applyFill="1" applyBorder="1" applyAlignment="1" applyProtection="1">
      <alignment horizontal="right" vertical="center"/>
      <protection locked="0"/>
    </xf>
    <xf numFmtId="176" fontId="0" fillId="0" borderId="0" xfId="38" applyNumberFormat="1" applyFont="1" applyFill="1" applyBorder="1" applyAlignment="1" applyProtection="1">
      <alignment horizontal="right" vertical="center"/>
      <protection locked="0"/>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BOM_Level_Below3"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Normal_Schedule-A" xfId="38"/>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货币 2" xfId="52"/>
    <cellStyle name="样式 1"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76199</xdr:colOff>
      <xdr:row>30</xdr:row>
      <xdr:rowOff>9526</xdr:rowOff>
    </xdr:from>
    <xdr:to>
      <xdr:col>6</xdr:col>
      <xdr:colOff>416983</xdr:colOff>
      <xdr:row>30</xdr:row>
      <xdr:rowOff>142875</xdr:rowOff>
    </xdr:to>
    <xdr:pic>
      <xdr:nvPicPr>
        <xdr:cNvPr id="2" name="图片 4" descr="厂标.bmp"/>
        <xdr:cNvPicPr>
          <a:picLocks noChangeAspect="1"/>
        </xdr:cNvPicPr>
      </xdr:nvPicPr>
      <xdr:blipFill>
        <a:blip r:embed="rId1" cstate="print"/>
        <a:srcRect r="38303" b="44286"/>
        <a:stretch>
          <a:fillRect/>
        </a:stretch>
      </xdr:blipFill>
      <xdr:spPr>
        <a:xfrm>
          <a:off x="4190365" y="5781675"/>
          <a:ext cx="340995" cy="133350"/>
        </a:xfrm>
        <a:prstGeom prst="rect">
          <a:avLst/>
        </a:prstGeom>
        <a:noFill/>
        <a:ln w="9525">
          <a:noFill/>
          <a:miter lim="800000"/>
          <a:headEnd/>
          <a:tailEnd/>
        </a:ln>
      </xdr:spPr>
    </xdr:pic>
    <xdr:clientData/>
  </xdr:twoCellAnchor>
  <xdr:twoCellAnchor>
    <xdr:from>
      <xdr:col>0</xdr:col>
      <xdr:colOff>171450</xdr:colOff>
      <xdr:row>0</xdr:row>
      <xdr:rowOff>0</xdr:rowOff>
    </xdr:from>
    <xdr:to>
      <xdr:col>1</xdr:col>
      <xdr:colOff>581025</xdr:colOff>
      <xdr:row>3</xdr:row>
      <xdr:rowOff>133350</xdr:rowOff>
    </xdr:to>
    <xdr:pic>
      <xdr:nvPicPr>
        <xdr:cNvPr id="1040" name="Picture 16" descr="光华荣昌"/>
        <xdr:cNvPicPr>
          <a:picLocks noChangeAspect="1" noChangeArrowheads="1"/>
        </xdr:cNvPicPr>
      </xdr:nvPicPr>
      <xdr:blipFill>
        <a:blip r:embed="rId2" cstate="print"/>
        <a:srcRect/>
        <a:stretch>
          <a:fillRect/>
        </a:stretch>
      </xdr:blipFill>
      <xdr:spPr>
        <a:xfrm>
          <a:off x="171450" y="0"/>
          <a:ext cx="1095375"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1"/>
  <sheetViews>
    <sheetView tabSelected="1" topLeftCell="B1" workbookViewId="0">
      <selection activeCell="F17" sqref="F17"/>
    </sheetView>
  </sheetViews>
  <sheetFormatPr defaultColWidth="9" defaultRowHeight="13.5"/>
  <cols>
    <col min="9" max="9" width="9" style="4"/>
    <col min="14" max="14" width="9.5" customWidth="1"/>
    <col min="15" max="15" width="10" customWidth="1"/>
    <col min="16" max="16" width="13.125" style="5" customWidth="1"/>
    <col min="17" max="17" width="22.125" style="5" customWidth="1"/>
  </cols>
  <sheetData>
    <row r="1" spans="1:15">
      <c r="A1" s="6"/>
      <c r="B1" s="7"/>
      <c r="C1" s="8" t="s">
        <v>0</v>
      </c>
      <c r="D1" s="8"/>
      <c r="E1" s="8"/>
      <c r="F1" s="8"/>
      <c r="G1" s="8"/>
      <c r="H1" s="8"/>
      <c r="I1" s="56"/>
      <c r="J1" s="8"/>
      <c r="K1" s="8"/>
      <c r="L1" s="57" t="s">
        <v>1</v>
      </c>
      <c r="M1" s="58" t="s">
        <v>2</v>
      </c>
      <c r="N1" s="58" t="s">
        <v>3</v>
      </c>
      <c r="O1" s="59" t="s">
        <v>4</v>
      </c>
    </row>
    <row r="2" spans="1:15">
      <c r="A2" s="9"/>
      <c r="B2" s="10"/>
      <c r="C2" s="11"/>
      <c r="D2" s="11"/>
      <c r="E2" s="11"/>
      <c r="F2" s="11"/>
      <c r="G2" s="11"/>
      <c r="H2" s="11"/>
      <c r="I2" s="60"/>
      <c r="J2" s="11"/>
      <c r="K2" s="11"/>
      <c r="L2" s="61"/>
      <c r="M2" s="61"/>
      <c r="N2" s="61"/>
      <c r="O2" s="62"/>
    </row>
    <row r="3" spans="1:15">
      <c r="A3" s="9"/>
      <c r="B3" s="10"/>
      <c r="C3" s="11"/>
      <c r="D3" s="11"/>
      <c r="E3" s="11"/>
      <c r="F3" s="11"/>
      <c r="G3" s="11"/>
      <c r="H3" s="11"/>
      <c r="I3" s="60"/>
      <c r="J3" s="11"/>
      <c r="K3" s="11"/>
      <c r="L3" s="61"/>
      <c r="M3" s="10" t="s">
        <v>5</v>
      </c>
      <c r="N3" s="10"/>
      <c r="O3" s="63"/>
    </row>
    <row r="4" ht="14.25" spans="1:15">
      <c r="A4" s="12"/>
      <c r="B4" s="13"/>
      <c r="C4" s="14"/>
      <c r="D4" s="14"/>
      <c r="E4" s="14"/>
      <c r="F4" s="14"/>
      <c r="G4" s="14"/>
      <c r="H4" s="14"/>
      <c r="I4" s="64"/>
      <c r="J4" s="14"/>
      <c r="K4" s="14"/>
      <c r="L4" s="65"/>
      <c r="M4" s="13"/>
      <c r="N4" s="13"/>
      <c r="O4" s="66"/>
    </row>
    <row r="5" ht="14.25" spans="1:15">
      <c r="A5" s="15"/>
      <c r="B5" s="15"/>
      <c r="C5" s="15"/>
      <c r="D5" s="15"/>
      <c r="E5" s="15"/>
      <c r="F5" s="15"/>
      <c r="G5" s="15"/>
      <c r="H5" s="15"/>
      <c r="I5" s="67"/>
      <c r="J5" s="15"/>
      <c r="K5" s="15"/>
      <c r="L5" s="15"/>
      <c r="M5" s="15"/>
      <c r="N5" s="15"/>
      <c r="O5" s="15"/>
    </row>
    <row r="6" s="1" customFormat="1" ht="15.75" customHeight="1" spans="1:18">
      <c r="A6" s="16" t="s">
        <v>6</v>
      </c>
      <c r="B6" s="17"/>
      <c r="C6" s="17"/>
      <c r="D6" s="17"/>
      <c r="E6" s="17"/>
      <c r="F6" s="17"/>
      <c r="G6" s="17"/>
      <c r="H6" s="17"/>
      <c r="I6" s="68"/>
      <c r="J6" s="17"/>
      <c r="K6" s="17"/>
      <c r="L6" s="17"/>
      <c r="M6" s="17"/>
      <c r="N6" s="17"/>
      <c r="O6" s="69"/>
      <c r="P6" s="70"/>
      <c r="Q6" s="70"/>
      <c r="R6" s="98"/>
    </row>
    <row r="7" s="1" customFormat="1" ht="12.75" customHeight="1" spans="1:29">
      <c r="A7" s="18"/>
      <c r="B7" s="19"/>
      <c r="C7" s="20"/>
      <c r="D7" s="21" t="s">
        <v>7</v>
      </c>
      <c r="E7" s="22"/>
      <c r="F7" s="22"/>
      <c r="G7" s="22"/>
      <c r="H7" s="23"/>
      <c r="I7" s="71"/>
      <c r="J7" s="72"/>
      <c r="K7" s="72"/>
      <c r="L7" s="73" t="s">
        <v>8</v>
      </c>
      <c r="M7" s="74"/>
      <c r="N7" s="75"/>
      <c r="O7" s="76" t="s">
        <v>9</v>
      </c>
      <c r="P7" s="77"/>
      <c r="Q7" s="77"/>
      <c r="R7" s="99"/>
      <c r="T7" s="100"/>
      <c r="U7" s="101"/>
      <c r="V7" s="102"/>
      <c r="W7" s="102"/>
      <c r="X7" s="102"/>
      <c r="Y7" s="102"/>
      <c r="Z7" s="102"/>
      <c r="AA7" s="102"/>
      <c r="AB7" s="102"/>
      <c r="AC7" s="102"/>
    </row>
    <row r="8" s="2" customFormat="1" ht="52.5" customHeight="1" spans="1:29">
      <c r="A8" s="24" t="s">
        <v>10</v>
      </c>
      <c r="B8" s="25" t="s">
        <v>11</v>
      </c>
      <c r="C8" s="26" t="s">
        <v>12</v>
      </c>
      <c r="D8" s="27" t="s">
        <v>13</v>
      </c>
      <c r="E8" s="25" t="s">
        <v>14</v>
      </c>
      <c r="F8" s="25" t="s">
        <v>15</v>
      </c>
      <c r="G8" s="25" t="s">
        <v>16</v>
      </c>
      <c r="H8" s="28" t="s">
        <v>17</v>
      </c>
      <c r="I8" s="78" t="s">
        <v>18</v>
      </c>
      <c r="J8" s="79" t="s">
        <v>19</v>
      </c>
      <c r="K8" s="80" t="s">
        <v>20</v>
      </c>
      <c r="L8" s="81" t="s">
        <v>21</v>
      </c>
      <c r="M8" s="79" t="s">
        <v>22</v>
      </c>
      <c r="N8" s="28" t="s">
        <v>23</v>
      </c>
      <c r="O8" s="82"/>
      <c r="P8" s="77"/>
      <c r="Q8" s="77"/>
      <c r="R8" s="99"/>
      <c r="T8" s="103"/>
      <c r="U8" s="104"/>
      <c r="V8" s="103"/>
      <c r="W8" s="104"/>
      <c r="X8" s="103"/>
      <c r="Y8" s="104"/>
      <c r="Z8" s="104"/>
      <c r="AA8" s="104"/>
      <c r="AB8" s="103"/>
      <c r="AC8" s="104"/>
    </row>
    <row r="9" s="3" customFormat="1" ht="14.25" spans="1:29">
      <c r="A9" s="29">
        <v>1</v>
      </c>
      <c r="B9" s="30"/>
      <c r="C9" s="31" t="s">
        <v>24</v>
      </c>
      <c r="D9" s="32" t="s">
        <v>25</v>
      </c>
      <c r="E9" s="33"/>
      <c r="F9" s="34">
        <v>0</v>
      </c>
      <c r="G9" s="34">
        <v>0</v>
      </c>
      <c r="H9" s="35">
        <f t="shared" ref="H9" si="0">IF(J9&gt;0,(F9+G9)*I9*(K9/J9),0)</f>
        <v>0</v>
      </c>
      <c r="I9" s="83">
        <v>0.0413333</v>
      </c>
      <c r="J9" s="84">
        <v>1</v>
      </c>
      <c r="K9" s="84">
        <v>1</v>
      </c>
      <c r="L9" s="85">
        <v>0</v>
      </c>
      <c r="M9" s="84">
        <v>8</v>
      </c>
      <c r="N9" s="86">
        <f>IF(J9&gt;0,L9*M9*I9*(K9/J9),0)</f>
        <v>0</v>
      </c>
      <c r="O9" s="87">
        <f>SUM(H9+N9)</f>
        <v>0</v>
      </c>
      <c r="P9" s="88" t="s">
        <v>26</v>
      </c>
      <c r="Q9" s="105" t="s">
        <v>27</v>
      </c>
      <c r="R9" s="106"/>
      <c r="T9" s="107"/>
      <c r="U9" s="108"/>
      <c r="V9" s="109"/>
      <c r="W9" s="110"/>
      <c r="X9" s="111"/>
      <c r="Y9" s="114"/>
      <c r="Z9" s="104"/>
      <c r="AA9" s="115"/>
      <c r="AB9" s="109"/>
      <c r="AC9" s="116"/>
    </row>
    <row r="10" s="3" customFormat="1" spans="1:29">
      <c r="A10" s="36">
        <v>2</v>
      </c>
      <c r="B10" s="37"/>
      <c r="C10" s="38" t="s">
        <v>28</v>
      </c>
      <c r="D10" s="39" t="s">
        <v>29</v>
      </c>
      <c r="E10" s="40"/>
      <c r="F10" s="34">
        <v>0</v>
      </c>
      <c r="G10" s="34">
        <v>0</v>
      </c>
      <c r="H10" s="35">
        <f t="shared" ref="H10:H15" si="1">IF(J10&gt;0,(F10+G10)*I10*(K10/J10),0)</f>
        <v>0</v>
      </c>
      <c r="I10" s="83">
        <v>0.003</v>
      </c>
      <c r="J10" s="84">
        <v>1</v>
      </c>
      <c r="K10" s="84">
        <v>1</v>
      </c>
      <c r="L10" s="85">
        <v>0</v>
      </c>
      <c r="M10" s="84">
        <v>18</v>
      </c>
      <c r="N10" s="86">
        <f>IF(J10&gt;0,L10*M10*I10*(K10/J10),0)</f>
        <v>0</v>
      </c>
      <c r="O10" s="89">
        <f>SUM(H10+N10)</f>
        <v>0</v>
      </c>
      <c r="P10" s="88" t="s">
        <v>30</v>
      </c>
      <c r="Q10" s="88" t="s">
        <v>31</v>
      </c>
      <c r="R10" s="106"/>
      <c r="T10" s="107"/>
      <c r="U10" s="108"/>
      <c r="V10" s="109"/>
      <c r="W10" s="110"/>
      <c r="X10" s="112"/>
      <c r="Y10" s="114"/>
      <c r="Z10" s="104"/>
      <c r="AA10" s="115"/>
      <c r="AB10" s="109"/>
      <c r="AC10" s="116"/>
    </row>
    <row r="11" s="3" customFormat="1" spans="1:29">
      <c r="A11" s="41">
        <v>3</v>
      </c>
      <c r="B11" s="42"/>
      <c r="C11" s="43" t="s">
        <v>32</v>
      </c>
      <c r="D11" s="44" t="s">
        <v>33</v>
      </c>
      <c r="E11" s="45"/>
      <c r="F11" s="34">
        <v>0</v>
      </c>
      <c r="G11" s="34">
        <v>0</v>
      </c>
      <c r="H11" s="35">
        <f t="shared" si="1"/>
        <v>0</v>
      </c>
      <c r="I11" s="83">
        <v>0.1108333</v>
      </c>
      <c r="J11" s="84">
        <v>1</v>
      </c>
      <c r="K11" s="84">
        <v>1</v>
      </c>
      <c r="L11" s="85"/>
      <c r="M11" s="84">
        <v>3</v>
      </c>
      <c r="N11" s="86">
        <f t="shared" ref="N11:N12" si="2">IF(J11&gt;0,L11*M11*I11*(K11/J11),0)</f>
        <v>0</v>
      </c>
      <c r="O11" s="89">
        <f t="shared" ref="O11:O12" si="3">SUM(H11+N11)</f>
        <v>0</v>
      </c>
      <c r="P11" s="88" t="s">
        <v>34</v>
      </c>
      <c r="Q11" s="88" t="s">
        <v>35</v>
      </c>
      <c r="R11" s="106"/>
      <c r="T11" s="107"/>
      <c r="U11" s="108"/>
      <c r="V11" s="109"/>
      <c r="W11" s="110"/>
      <c r="X11" s="112"/>
      <c r="Y11" s="114"/>
      <c r="Z11" s="104"/>
      <c r="AA11" s="115"/>
      <c r="AB11" s="109"/>
      <c r="AC11" s="116"/>
    </row>
    <row r="12" s="3" customFormat="1" spans="1:29">
      <c r="A12" s="36">
        <v>4</v>
      </c>
      <c r="B12" s="37"/>
      <c r="C12" s="38" t="s">
        <v>36</v>
      </c>
      <c r="D12" s="39" t="s">
        <v>37</v>
      </c>
      <c r="E12" s="40"/>
      <c r="F12" s="34">
        <v>0</v>
      </c>
      <c r="G12" s="34">
        <v>0</v>
      </c>
      <c r="H12" s="35">
        <f t="shared" ref="H11:H13" si="4">IF(J12&gt;0,(F12+G12)*I12*(K12/J12),0)</f>
        <v>0</v>
      </c>
      <c r="I12" s="83">
        <v>0.195</v>
      </c>
      <c r="J12" s="84">
        <v>1</v>
      </c>
      <c r="K12" s="84">
        <v>1</v>
      </c>
      <c r="L12" s="85">
        <v>0</v>
      </c>
      <c r="M12" s="84">
        <v>1</v>
      </c>
      <c r="N12" s="86">
        <f t="shared" si="2"/>
        <v>0</v>
      </c>
      <c r="O12" s="89">
        <f t="shared" si="3"/>
        <v>0</v>
      </c>
      <c r="P12" s="88" t="s">
        <v>38</v>
      </c>
      <c r="Q12" s="88" t="s">
        <v>39</v>
      </c>
      <c r="R12" s="106"/>
      <c r="T12" s="107"/>
      <c r="U12" s="108"/>
      <c r="V12" s="109"/>
      <c r="W12" s="110"/>
      <c r="X12" s="112"/>
      <c r="Y12" s="114"/>
      <c r="Z12" s="104"/>
      <c r="AA12" s="115"/>
      <c r="AB12" s="109"/>
      <c r="AC12" s="116"/>
    </row>
    <row r="13" s="3" customFormat="1" spans="1:29">
      <c r="A13" s="41">
        <v>5</v>
      </c>
      <c r="B13" s="42"/>
      <c r="C13" s="43" t="s">
        <v>40</v>
      </c>
      <c r="D13" s="44" t="s">
        <v>41</v>
      </c>
      <c r="E13" s="45"/>
      <c r="F13" s="34">
        <v>0</v>
      </c>
      <c r="G13" s="34">
        <v>0</v>
      </c>
      <c r="H13" s="35">
        <f t="shared" si="4"/>
        <v>0</v>
      </c>
      <c r="I13" s="83">
        <v>0.0167</v>
      </c>
      <c r="J13" s="84">
        <v>1</v>
      </c>
      <c r="K13" s="84">
        <v>1</v>
      </c>
      <c r="L13" s="85"/>
      <c r="M13" s="84">
        <v>1</v>
      </c>
      <c r="N13" s="86">
        <f>IF(J13&gt;0,L13*M13*I13*(K13/J13),0)</f>
        <v>0</v>
      </c>
      <c r="O13" s="89">
        <f>SUM(H13+N13)</f>
        <v>0</v>
      </c>
      <c r="P13" s="88" t="s">
        <v>42</v>
      </c>
      <c r="Q13" s="88" t="s">
        <v>43</v>
      </c>
      <c r="R13" s="106"/>
      <c r="T13" s="107"/>
      <c r="U13" s="108"/>
      <c r="V13" s="109"/>
      <c r="W13" s="110"/>
      <c r="X13" s="112"/>
      <c r="Y13" s="114"/>
      <c r="Z13" s="104"/>
      <c r="AA13" s="115"/>
      <c r="AB13" s="109"/>
      <c r="AC13" s="116"/>
    </row>
    <row r="14" s="3" customFormat="1" spans="1:29">
      <c r="A14" s="36">
        <v>6</v>
      </c>
      <c r="B14" s="37"/>
      <c r="C14" s="38" t="s">
        <v>40</v>
      </c>
      <c r="D14" s="39" t="s">
        <v>41</v>
      </c>
      <c r="E14" s="40"/>
      <c r="F14" s="34">
        <v>0</v>
      </c>
      <c r="G14" s="34">
        <v>0</v>
      </c>
      <c r="H14" s="35">
        <f t="shared" si="1"/>
        <v>0</v>
      </c>
      <c r="I14" s="83">
        <v>0.00278</v>
      </c>
      <c r="J14" s="84">
        <v>1</v>
      </c>
      <c r="K14" s="84">
        <v>1</v>
      </c>
      <c r="L14" s="85"/>
      <c r="M14" s="84">
        <v>1</v>
      </c>
      <c r="N14" s="86">
        <f>IF(J14&gt;0,L14*M14*I14*(K14/J14),0)</f>
        <v>0</v>
      </c>
      <c r="O14" s="89">
        <f>SUM(H14+N14)</f>
        <v>0</v>
      </c>
      <c r="P14" s="88" t="s">
        <v>44</v>
      </c>
      <c r="Q14" s="88" t="s">
        <v>45</v>
      </c>
      <c r="R14" s="106"/>
      <c r="T14" s="107"/>
      <c r="U14" s="108"/>
      <c r="V14" s="109"/>
      <c r="W14" s="110"/>
      <c r="X14" s="112"/>
      <c r="Y14" s="114"/>
      <c r="Z14" s="104"/>
      <c r="AA14" s="115"/>
      <c r="AB14" s="109"/>
      <c r="AC14" s="116"/>
    </row>
    <row r="15" s="3" customFormat="1" spans="1:29">
      <c r="A15" s="41">
        <v>7</v>
      </c>
      <c r="B15" s="42"/>
      <c r="C15" s="43" t="s">
        <v>46</v>
      </c>
      <c r="D15" s="44" t="s">
        <v>47</v>
      </c>
      <c r="E15" s="45"/>
      <c r="F15" s="34">
        <v>0</v>
      </c>
      <c r="G15" s="34">
        <v>0</v>
      </c>
      <c r="H15" s="35">
        <f t="shared" si="1"/>
        <v>0</v>
      </c>
      <c r="I15" s="83">
        <v>0.001</v>
      </c>
      <c r="J15" s="84">
        <v>1</v>
      </c>
      <c r="K15" s="84">
        <v>1</v>
      </c>
      <c r="L15" s="85"/>
      <c r="M15" s="84">
        <v>7</v>
      </c>
      <c r="N15" s="86">
        <f t="shared" ref="N15:N31" si="5">IF(J15&gt;0,L15*M15*I15*(K15/J15),0)</f>
        <v>0</v>
      </c>
      <c r="O15" s="89">
        <f t="shared" ref="O15:O31" si="6">SUM(H15+N15)</f>
        <v>0</v>
      </c>
      <c r="P15" s="88" t="s">
        <v>48</v>
      </c>
      <c r="Q15" s="88" t="s">
        <v>49</v>
      </c>
      <c r="R15" s="106"/>
      <c r="T15" s="107"/>
      <c r="U15" s="108"/>
      <c r="V15" s="109"/>
      <c r="W15" s="110"/>
      <c r="X15" s="112"/>
      <c r="Y15" s="114"/>
      <c r="Z15" s="104"/>
      <c r="AA15" s="115"/>
      <c r="AB15" s="109"/>
      <c r="AC15" s="116"/>
    </row>
    <row r="16" s="3" customFormat="1" spans="1:29">
      <c r="A16" s="36"/>
      <c r="B16" s="37"/>
      <c r="C16" s="38" t="s">
        <v>36</v>
      </c>
      <c r="D16" s="39" t="s">
        <v>37</v>
      </c>
      <c r="E16" s="40"/>
      <c r="F16" s="34">
        <v>0</v>
      </c>
      <c r="G16" s="34">
        <v>0</v>
      </c>
      <c r="H16" s="35">
        <f t="shared" ref="H15:H31" si="7">IF(J16&gt;0,(F16+G16)*I16*(K16/J16),0)</f>
        <v>0</v>
      </c>
      <c r="I16" s="83">
        <v>0.0975</v>
      </c>
      <c r="J16" s="84">
        <v>1</v>
      </c>
      <c r="K16" s="84">
        <v>1</v>
      </c>
      <c r="L16" s="85">
        <v>0</v>
      </c>
      <c r="M16" s="84">
        <v>1</v>
      </c>
      <c r="N16" s="86">
        <f t="shared" si="5"/>
        <v>0</v>
      </c>
      <c r="O16" s="89">
        <f t="shared" si="6"/>
        <v>0</v>
      </c>
      <c r="P16" s="88" t="s">
        <v>50</v>
      </c>
      <c r="Q16" s="88" t="s">
        <v>51</v>
      </c>
      <c r="R16" s="106"/>
      <c r="T16" s="107"/>
      <c r="U16" s="108"/>
      <c r="V16" s="109"/>
      <c r="W16" s="110"/>
      <c r="X16" s="112"/>
      <c r="Y16" s="114"/>
      <c r="Z16" s="104"/>
      <c r="AA16" s="115"/>
      <c r="AB16" s="109"/>
      <c r="AC16" s="116"/>
    </row>
    <row r="17" s="3" customFormat="1" spans="1:29">
      <c r="A17" s="41"/>
      <c r="B17" s="42"/>
      <c r="C17" s="43" t="s">
        <v>52</v>
      </c>
      <c r="D17" s="44" t="s">
        <v>53</v>
      </c>
      <c r="E17" s="45"/>
      <c r="F17" s="34">
        <v>0</v>
      </c>
      <c r="G17" s="34">
        <v>0</v>
      </c>
      <c r="H17" s="35">
        <f t="shared" si="7"/>
        <v>0</v>
      </c>
      <c r="I17" s="83">
        <v>0.00278</v>
      </c>
      <c r="J17" s="84">
        <v>1</v>
      </c>
      <c r="K17" s="84">
        <v>1</v>
      </c>
      <c r="L17" s="85">
        <v>0</v>
      </c>
      <c r="M17" s="84">
        <v>1</v>
      </c>
      <c r="N17" s="86">
        <f t="shared" si="5"/>
        <v>0</v>
      </c>
      <c r="O17" s="89">
        <f t="shared" si="6"/>
        <v>0</v>
      </c>
      <c r="P17" s="88" t="s">
        <v>54</v>
      </c>
      <c r="Q17" s="88" t="s">
        <v>55</v>
      </c>
      <c r="R17" s="106"/>
      <c r="T17" s="107"/>
      <c r="U17" s="108"/>
      <c r="V17" s="109"/>
      <c r="W17" s="110"/>
      <c r="X17" s="112"/>
      <c r="Y17" s="114"/>
      <c r="Z17" s="104"/>
      <c r="AA17" s="115"/>
      <c r="AB17" s="109"/>
      <c r="AC17" s="116"/>
    </row>
    <row r="18" s="3" customFormat="1" spans="1:29">
      <c r="A18" s="36"/>
      <c r="B18" s="37"/>
      <c r="C18" s="38" t="s">
        <v>40</v>
      </c>
      <c r="D18" s="39" t="s">
        <v>56</v>
      </c>
      <c r="E18" s="40"/>
      <c r="F18" s="34">
        <v>0</v>
      </c>
      <c r="G18" s="34">
        <v>0</v>
      </c>
      <c r="H18" s="35">
        <f t="shared" si="7"/>
        <v>0</v>
      </c>
      <c r="I18" s="83">
        <v>0.00278</v>
      </c>
      <c r="J18" s="84">
        <v>1</v>
      </c>
      <c r="K18" s="84">
        <v>1</v>
      </c>
      <c r="L18" s="85"/>
      <c r="M18" s="84">
        <v>1</v>
      </c>
      <c r="N18" s="86">
        <f t="shared" si="5"/>
        <v>0</v>
      </c>
      <c r="O18" s="89">
        <f t="shared" si="6"/>
        <v>0</v>
      </c>
      <c r="P18" s="88" t="s">
        <v>57</v>
      </c>
      <c r="Q18" s="88" t="s">
        <v>58</v>
      </c>
      <c r="R18" s="106"/>
      <c r="T18" s="107"/>
      <c r="U18" s="108"/>
      <c r="V18" s="109"/>
      <c r="W18" s="110"/>
      <c r="X18" s="112"/>
      <c r="Y18" s="114"/>
      <c r="Z18" s="104"/>
      <c r="AA18" s="115"/>
      <c r="AB18" s="109"/>
      <c r="AC18" s="116"/>
    </row>
    <row r="19" s="3" customFormat="1" spans="1:29">
      <c r="A19" s="41"/>
      <c r="B19" s="42"/>
      <c r="C19" s="43" t="s">
        <v>46</v>
      </c>
      <c r="D19" s="44" t="s">
        <v>47</v>
      </c>
      <c r="E19" s="45"/>
      <c r="F19" s="34">
        <v>0</v>
      </c>
      <c r="G19" s="34">
        <v>0</v>
      </c>
      <c r="H19" s="35">
        <f t="shared" si="7"/>
        <v>0</v>
      </c>
      <c r="I19" s="83">
        <v>0.001</v>
      </c>
      <c r="J19" s="84">
        <v>1</v>
      </c>
      <c r="K19" s="84">
        <v>1</v>
      </c>
      <c r="L19" s="85">
        <v>0</v>
      </c>
      <c r="M19" s="84">
        <v>7</v>
      </c>
      <c r="N19" s="86">
        <f t="shared" si="5"/>
        <v>0</v>
      </c>
      <c r="O19" s="89">
        <f t="shared" si="6"/>
        <v>0</v>
      </c>
      <c r="P19" s="88" t="s">
        <v>59</v>
      </c>
      <c r="Q19" s="88" t="s">
        <v>60</v>
      </c>
      <c r="R19" s="106"/>
      <c r="T19" s="107"/>
      <c r="U19" s="108"/>
      <c r="V19" s="109"/>
      <c r="W19" s="110"/>
      <c r="X19" s="112"/>
      <c r="Y19" s="114"/>
      <c r="Z19" s="104"/>
      <c r="AA19" s="115"/>
      <c r="AB19" s="109"/>
      <c r="AC19" s="116"/>
    </row>
    <row r="20" s="3" customFormat="1" spans="1:29">
      <c r="A20" s="36"/>
      <c r="B20" s="37"/>
      <c r="C20" s="38" t="s">
        <v>36</v>
      </c>
      <c r="D20" s="39" t="s">
        <v>37</v>
      </c>
      <c r="E20" s="40"/>
      <c r="F20" s="34">
        <v>0</v>
      </c>
      <c r="G20" s="34">
        <v>0</v>
      </c>
      <c r="H20" s="35">
        <f t="shared" si="7"/>
        <v>0</v>
      </c>
      <c r="I20" s="83">
        <v>0.0158333</v>
      </c>
      <c r="J20" s="84">
        <v>1</v>
      </c>
      <c r="K20" s="84">
        <v>1</v>
      </c>
      <c r="L20" s="85">
        <v>0</v>
      </c>
      <c r="M20" s="84">
        <v>1</v>
      </c>
      <c r="N20" s="86">
        <f t="shared" si="5"/>
        <v>0</v>
      </c>
      <c r="O20" s="89">
        <f t="shared" si="6"/>
        <v>0</v>
      </c>
      <c r="P20" s="88" t="s">
        <v>61</v>
      </c>
      <c r="Q20" s="88" t="s">
        <v>62</v>
      </c>
      <c r="R20" s="106"/>
      <c r="T20" s="107"/>
      <c r="U20" s="108"/>
      <c r="V20" s="109"/>
      <c r="W20" s="110"/>
      <c r="X20" s="112"/>
      <c r="Y20" s="114"/>
      <c r="Z20" s="104"/>
      <c r="AA20" s="115"/>
      <c r="AB20" s="109"/>
      <c r="AC20" s="116"/>
    </row>
    <row r="21" s="3" customFormat="1" spans="1:29">
      <c r="A21" s="41"/>
      <c r="B21" s="42"/>
      <c r="C21" s="43" t="s">
        <v>40</v>
      </c>
      <c r="D21" s="44" t="s">
        <v>56</v>
      </c>
      <c r="E21" s="45"/>
      <c r="F21" s="34">
        <v>0</v>
      </c>
      <c r="G21" s="34">
        <v>0</v>
      </c>
      <c r="H21" s="35">
        <f t="shared" si="7"/>
        <v>0</v>
      </c>
      <c r="I21" s="83">
        <v>0.00278</v>
      </c>
      <c r="J21" s="84">
        <v>1</v>
      </c>
      <c r="K21" s="84">
        <v>1</v>
      </c>
      <c r="L21" s="85"/>
      <c r="M21" s="84">
        <v>1</v>
      </c>
      <c r="N21" s="86">
        <f t="shared" si="5"/>
        <v>0</v>
      </c>
      <c r="O21" s="89">
        <f t="shared" si="6"/>
        <v>0</v>
      </c>
      <c r="P21" s="88" t="s">
        <v>63</v>
      </c>
      <c r="Q21" s="88" t="s">
        <v>64</v>
      </c>
      <c r="R21" s="106"/>
      <c r="T21" s="107"/>
      <c r="U21" s="108"/>
      <c r="V21" s="109"/>
      <c r="W21" s="110"/>
      <c r="X21" s="112"/>
      <c r="Y21" s="114"/>
      <c r="Z21" s="104"/>
      <c r="AA21" s="115"/>
      <c r="AB21" s="109"/>
      <c r="AC21" s="116"/>
    </row>
    <row r="22" s="3" customFormat="1" spans="1:29">
      <c r="A22" s="36"/>
      <c r="B22" s="37"/>
      <c r="C22" s="38" t="s">
        <v>36</v>
      </c>
      <c r="D22" s="39" t="s">
        <v>37</v>
      </c>
      <c r="E22" s="40"/>
      <c r="F22" s="34">
        <v>0</v>
      </c>
      <c r="G22" s="34">
        <v>0</v>
      </c>
      <c r="H22" s="35">
        <f t="shared" si="7"/>
        <v>0</v>
      </c>
      <c r="I22" s="83">
        <v>0.0975</v>
      </c>
      <c r="J22" s="84">
        <v>1</v>
      </c>
      <c r="K22" s="84">
        <v>1</v>
      </c>
      <c r="L22" s="85">
        <v>0</v>
      </c>
      <c r="M22" s="84">
        <v>1</v>
      </c>
      <c r="N22" s="86">
        <f t="shared" si="5"/>
        <v>0</v>
      </c>
      <c r="O22" s="89">
        <f t="shared" si="6"/>
        <v>0</v>
      </c>
      <c r="P22" s="88" t="s">
        <v>65</v>
      </c>
      <c r="Q22" s="88" t="s">
        <v>66</v>
      </c>
      <c r="R22" s="106"/>
      <c r="T22" s="107"/>
      <c r="U22" s="108"/>
      <c r="V22" s="109"/>
      <c r="W22" s="110"/>
      <c r="X22" s="112"/>
      <c r="Y22" s="114"/>
      <c r="Z22" s="104"/>
      <c r="AA22" s="115"/>
      <c r="AB22" s="109"/>
      <c r="AC22" s="116"/>
    </row>
    <row r="23" s="3" customFormat="1" spans="1:29">
      <c r="A23" s="41"/>
      <c r="B23" s="42"/>
      <c r="C23" s="43" t="s">
        <v>40</v>
      </c>
      <c r="D23" s="44" t="s">
        <v>56</v>
      </c>
      <c r="E23" s="45"/>
      <c r="F23" s="34">
        <v>0</v>
      </c>
      <c r="G23" s="34">
        <v>0</v>
      </c>
      <c r="H23" s="35">
        <f t="shared" si="7"/>
        <v>0</v>
      </c>
      <c r="I23" s="83">
        <v>0.0166667</v>
      </c>
      <c r="J23" s="84">
        <v>1</v>
      </c>
      <c r="K23" s="84">
        <v>2</v>
      </c>
      <c r="L23" s="85"/>
      <c r="M23" s="84">
        <v>1</v>
      </c>
      <c r="N23" s="86">
        <f t="shared" si="5"/>
        <v>0</v>
      </c>
      <c r="O23" s="89">
        <f t="shared" si="6"/>
        <v>0</v>
      </c>
      <c r="P23" s="88" t="s">
        <v>67</v>
      </c>
      <c r="Q23" s="88" t="s">
        <v>68</v>
      </c>
      <c r="R23" s="106"/>
      <c r="T23" s="107"/>
      <c r="U23" s="108"/>
      <c r="V23" s="109"/>
      <c r="W23" s="110"/>
      <c r="X23" s="112"/>
      <c r="Y23" s="114"/>
      <c r="Z23" s="104"/>
      <c r="AA23" s="115"/>
      <c r="AB23" s="109"/>
      <c r="AC23" s="116"/>
    </row>
    <row r="24" s="3" customFormat="1" spans="1:29">
      <c r="A24" s="36"/>
      <c r="B24" s="37"/>
      <c r="C24" s="38" t="s">
        <v>40</v>
      </c>
      <c r="D24" s="39" t="s">
        <v>41</v>
      </c>
      <c r="E24" s="40"/>
      <c r="F24" s="34">
        <v>0</v>
      </c>
      <c r="G24" s="34">
        <v>0</v>
      </c>
      <c r="H24" s="35">
        <f t="shared" si="7"/>
        <v>0</v>
      </c>
      <c r="I24" s="83">
        <v>0.0166667</v>
      </c>
      <c r="J24" s="84">
        <v>1</v>
      </c>
      <c r="K24" s="84">
        <v>2</v>
      </c>
      <c r="L24" s="85"/>
      <c r="M24" s="84">
        <v>1</v>
      </c>
      <c r="N24" s="86">
        <f t="shared" si="5"/>
        <v>0</v>
      </c>
      <c r="O24" s="89">
        <f t="shared" si="6"/>
        <v>0</v>
      </c>
      <c r="P24" s="88" t="s">
        <v>69</v>
      </c>
      <c r="Q24" s="88" t="s">
        <v>70</v>
      </c>
      <c r="R24" s="106"/>
      <c r="T24" s="107"/>
      <c r="U24" s="108"/>
      <c r="V24" s="109"/>
      <c r="W24" s="110"/>
      <c r="X24" s="112"/>
      <c r="Y24" s="114"/>
      <c r="Z24" s="104"/>
      <c r="AA24" s="115"/>
      <c r="AB24" s="109"/>
      <c r="AC24" s="116"/>
    </row>
    <row r="25" s="3" customFormat="1" spans="1:29">
      <c r="A25" s="41"/>
      <c r="B25" s="42"/>
      <c r="C25" s="43" t="s">
        <v>40</v>
      </c>
      <c r="D25" s="44" t="s">
        <v>56</v>
      </c>
      <c r="E25" s="45"/>
      <c r="F25" s="34">
        <v>0</v>
      </c>
      <c r="G25" s="34">
        <v>0</v>
      </c>
      <c r="H25" s="35">
        <f t="shared" si="7"/>
        <v>0</v>
      </c>
      <c r="I25" s="83">
        <v>0.0166667</v>
      </c>
      <c r="J25" s="84">
        <v>1</v>
      </c>
      <c r="K25" s="84">
        <v>2</v>
      </c>
      <c r="L25" s="85"/>
      <c r="M25" s="84">
        <v>1</v>
      </c>
      <c r="N25" s="86">
        <f t="shared" si="5"/>
        <v>0</v>
      </c>
      <c r="O25" s="89">
        <f t="shared" si="6"/>
        <v>0</v>
      </c>
      <c r="P25" s="88" t="s">
        <v>71</v>
      </c>
      <c r="Q25" s="88" t="s">
        <v>72</v>
      </c>
      <c r="R25" s="106"/>
      <c r="T25" s="107"/>
      <c r="U25" s="108"/>
      <c r="V25" s="109"/>
      <c r="W25" s="110"/>
      <c r="X25" s="112"/>
      <c r="Y25" s="114"/>
      <c r="Z25" s="104"/>
      <c r="AA25" s="115"/>
      <c r="AB25" s="109"/>
      <c r="AC25" s="116"/>
    </row>
    <row r="26" s="3" customFormat="1" spans="1:29">
      <c r="A26" s="41"/>
      <c r="B26" s="42"/>
      <c r="C26" s="43" t="s">
        <v>40</v>
      </c>
      <c r="D26" s="44" t="s">
        <v>56</v>
      </c>
      <c r="E26" s="45"/>
      <c r="F26" s="34">
        <v>0</v>
      </c>
      <c r="G26" s="34">
        <v>0</v>
      </c>
      <c r="H26" s="35">
        <f>IF(J26&gt;0,(F26+G26)*I26*(K26/J26),0)</f>
        <v>0</v>
      </c>
      <c r="I26" s="83">
        <v>0.0166667</v>
      </c>
      <c r="J26" s="84">
        <v>1</v>
      </c>
      <c r="K26" s="84">
        <v>1</v>
      </c>
      <c r="L26" s="85"/>
      <c r="M26" s="84">
        <v>1</v>
      </c>
      <c r="N26" s="86">
        <f>IF(J26&gt;0,L26*M26*I26*(K26/J26),0)</f>
        <v>0</v>
      </c>
      <c r="O26" s="89">
        <f>SUM(H26+N26)</f>
        <v>0</v>
      </c>
      <c r="P26" s="88" t="s">
        <v>73</v>
      </c>
      <c r="Q26" s="88" t="s">
        <v>74</v>
      </c>
      <c r="R26" s="106"/>
      <c r="T26" s="107"/>
      <c r="U26" s="108"/>
      <c r="V26" s="109"/>
      <c r="W26" s="110"/>
      <c r="X26" s="112"/>
      <c r="Y26" s="114"/>
      <c r="Z26" s="104"/>
      <c r="AA26" s="115"/>
      <c r="AB26" s="109"/>
      <c r="AC26" s="116"/>
    </row>
    <row r="27" s="3" customFormat="1" spans="1:29">
      <c r="A27" s="36"/>
      <c r="B27" s="37"/>
      <c r="C27" s="38" t="s">
        <v>28</v>
      </c>
      <c r="D27" s="39" t="s">
        <v>29</v>
      </c>
      <c r="E27" s="40"/>
      <c r="F27" s="34">
        <v>0</v>
      </c>
      <c r="G27" s="34">
        <v>0</v>
      </c>
      <c r="H27" s="35">
        <f>IF(J27&gt;0,(F27+G27)*I27*(K27/J27),0)</f>
        <v>0</v>
      </c>
      <c r="I27" s="83">
        <v>0.003</v>
      </c>
      <c r="J27" s="84">
        <v>1</v>
      </c>
      <c r="K27" s="84">
        <v>1</v>
      </c>
      <c r="L27" s="85">
        <v>0</v>
      </c>
      <c r="M27" s="84">
        <v>18</v>
      </c>
      <c r="N27" s="86">
        <f>IF(J27&gt;0,L27*M27*I27*(K27/J27),0)</f>
        <v>0</v>
      </c>
      <c r="O27" s="89">
        <f>SUM(H27+N27)</f>
        <v>0</v>
      </c>
      <c r="P27" s="88" t="s">
        <v>75</v>
      </c>
      <c r="Q27" s="88" t="s">
        <v>76</v>
      </c>
      <c r="R27" s="106"/>
      <c r="T27" s="107"/>
      <c r="U27" s="108"/>
      <c r="V27" s="109"/>
      <c r="W27" s="110"/>
      <c r="X27" s="112"/>
      <c r="Y27" s="114"/>
      <c r="Z27" s="104"/>
      <c r="AA27" s="115"/>
      <c r="AB27" s="109"/>
      <c r="AC27" s="116"/>
    </row>
    <row r="28" s="3" customFormat="1" spans="1:29">
      <c r="A28" s="41"/>
      <c r="B28" s="42"/>
      <c r="C28" s="43" t="s">
        <v>32</v>
      </c>
      <c r="D28" s="44" t="s">
        <v>33</v>
      </c>
      <c r="E28" s="45"/>
      <c r="F28" s="34">
        <v>0</v>
      </c>
      <c r="G28" s="34">
        <v>0</v>
      </c>
      <c r="H28" s="35">
        <f>IF(J28&gt;0,(F28+G28)*I28*(K28/J28),0)</f>
        <v>0</v>
      </c>
      <c r="I28" s="83">
        <v>0.1108333</v>
      </c>
      <c r="J28" s="84">
        <v>1</v>
      </c>
      <c r="K28" s="84">
        <v>1</v>
      </c>
      <c r="L28" s="85"/>
      <c r="M28" s="84">
        <v>3</v>
      </c>
      <c r="N28" s="86">
        <f>IF(J28&gt;0,L28*M28*I28*(K28/J28),0)</f>
        <v>0</v>
      </c>
      <c r="O28" s="89">
        <f>SUM(H28+N28)</f>
        <v>0</v>
      </c>
      <c r="P28" s="88" t="s">
        <v>77</v>
      </c>
      <c r="Q28" s="88" t="s">
        <v>78</v>
      </c>
      <c r="R28" s="106"/>
      <c r="T28" s="107"/>
      <c r="U28" s="108"/>
      <c r="V28" s="109"/>
      <c r="W28" s="110"/>
      <c r="X28" s="112"/>
      <c r="Y28" s="114"/>
      <c r="Z28" s="104"/>
      <c r="AA28" s="115"/>
      <c r="AB28" s="109"/>
      <c r="AC28" s="116"/>
    </row>
    <row r="29" s="3" customFormat="1" ht="14.25" spans="1:29">
      <c r="A29" s="46"/>
      <c r="B29" s="47"/>
      <c r="C29" s="48"/>
      <c r="D29" s="44"/>
      <c r="E29" s="45"/>
      <c r="F29" s="34">
        <v>0</v>
      </c>
      <c r="G29" s="34">
        <v>0</v>
      </c>
      <c r="H29" s="35">
        <f>IF(J29&gt;0,(F29+G29)*I29*(K29/J29),0)</f>
        <v>0</v>
      </c>
      <c r="I29" s="90"/>
      <c r="J29" s="91">
        <v>0</v>
      </c>
      <c r="K29" s="92">
        <v>0</v>
      </c>
      <c r="L29" s="85">
        <v>0</v>
      </c>
      <c r="M29" s="84">
        <v>0</v>
      </c>
      <c r="N29" s="86">
        <f>IF(J29&gt;0,L29*M29*I29*(K29/J29),0)</f>
        <v>0</v>
      </c>
      <c r="O29" s="89">
        <f>SUM(H29+N29)</f>
        <v>0</v>
      </c>
      <c r="P29" s="88"/>
      <c r="Q29" s="88"/>
      <c r="R29" s="106"/>
      <c r="T29" s="107"/>
      <c r="U29" s="108"/>
      <c r="V29" s="109"/>
      <c r="W29" s="110"/>
      <c r="X29" s="112"/>
      <c r="Y29" s="114"/>
      <c r="Z29" s="104"/>
      <c r="AA29" s="115"/>
      <c r="AB29" s="109"/>
      <c r="AC29" s="116"/>
    </row>
    <row r="30" s="3" customFormat="1" ht="19.5" customHeight="1" spans="1:29">
      <c r="A30" s="49" t="s">
        <v>79</v>
      </c>
      <c r="B30" s="50"/>
      <c r="C30" s="51"/>
      <c r="D30" s="52"/>
      <c r="E30" s="51"/>
      <c r="F30" s="53"/>
      <c r="G30" s="53" t="s">
        <v>80</v>
      </c>
      <c r="H30" s="54">
        <f>SUM(H9:H29)</f>
        <v>0</v>
      </c>
      <c r="I30" s="93"/>
      <c r="J30" s="94"/>
      <c r="K30" s="94"/>
      <c r="L30" s="95"/>
      <c r="M30" s="53" t="s">
        <v>81</v>
      </c>
      <c r="N30" s="54">
        <f>SUM(N9:N29)</f>
        <v>0</v>
      </c>
      <c r="O30" s="96"/>
      <c r="P30" s="97"/>
      <c r="Q30" s="97"/>
      <c r="R30" s="113"/>
      <c r="T30" s="107"/>
      <c r="U30" s="108"/>
      <c r="V30" s="109"/>
      <c r="W30" s="110"/>
      <c r="X30" s="112"/>
      <c r="Y30" s="114"/>
      <c r="Z30" s="104"/>
      <c r="AA30" s="115"/>
      <c r="AB30" s="109"/>
      <c r="AC30" s="116"/>
    </row>
    <row r="31" spans="1:15">
      <c r="A31" s="55" t="s">
        <v>82</v>
      </c>
      <c r="B31" s="55"/>
      <c r="C31" s="55"/>
      <c r="H31" t="s">
        <v>83</v>
      </c>
      <c r="M31" s="55" t="s">
        <v>84</v>
      </c>
      <c r="N31" s="55"/>
      <c r="O31" s="55"/>
    </row>
  </sheetData>
  <autoFilter ref="A8:AC31">
    <extLst/>
  </autoFilter>
  <mergeCells count="17">
    <mergeCell ref="A5:O5"/>
    <mergeCell ref="P6:R6"/>
    <mergeCell ref="D7:H7"/>
    <mergeCell ref="L7:N7"/>
    <mergeCell ref="U7:AC7"/>
    <mergeCell ref="A31:C31"/>
    <mergeCell ref="M31:O31"/>
    <mergeCell ref="L1:L4"/>
    <mergeCell ref="M1:M2"/>
    <mergeCell ref="M3:M4"/>
    <mergeCell ref="N1:N2"/>
    <mergeCell ref="N3:N4"/>
    <mergeCell ref="O1:O2"/>
    <mergeCell ref="O3:O4"/>
    <mergeCell ref="O7:O8"/>
    <mergeCell ref="A1:B4"/>
    <mergeCell ref="C1:K4"/>
  </mergeCells>
  <pageMargins left="0.54" right="0.42" top="0.748031496062992" bottom="0.748031496062992" header="0.31496062992126" footer="0.31496062992126"/>
  <pageSetup paperSize="9" orientation="landscape" horizontalDpi="200" verticalDpi="3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2022-03-24T01:13:28Z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ies>
</file>