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wangguangqun\Desktop\"/>
    </mc:Choice>
  </mc:AlternateContent>
  <bookViews>
    <workbookView xWindow="-105" yWindow="-105" windowWidth="23250" windowHeight="12720" firstSheet="1" activeTab="1"/>
  </bookViews>
  <sheets>
    <sheet name="H6委外模具汇总" sheetId="2" state="hidden" r:id="rId1"/>
    <sheet name="H6委外模具汇总 (厂家承接产品)" sheetId="1" r:id="rId2"/>
    <sheet name="Sheet4" sheetId="5" state="hidden" r:id="rId3"/>
    <sheet name="Sheet5" sheetId="6" state="hidden" r:id="rId4"/>
  </sheets>
  <externalReferences>
    <externalReference r:id="rId5"/>
  </externalReferences>
  <definedNames>
    <definedName name="_xlnm._FilterDatabase" localSheetId="0" hidden="1">H6委外模具汇总!$A$1:$X$1</definedName>
    <definedName name="_xlnm._FilterDatabase" localSheetId="1" hidden="1">'H6委外模具汇总 (厂家承接产品)'!$A$1:$L$1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8" i="1" l="1"/>
  <c r="G14" i="1" l="1"/>
  <c r="G15" i="1"/>
  <c r="G16" i="1"/>
  <c r="G34" i="1"/>
  <c r="G17" i="1"/>
  <c r="G35" i="1"/>
  <c r="G36" i="1"/>
  <c r="G18" i="1"/>
  <c r="G19" i="1"/>
  <c r="G2" i="1"/>
  <c r="G20" i="1"/>
  <c r="G21" i="1"/>
  <c r="G3" i="1"/>
  <c r="G4" i="1"/>
  <c r="G5" i="1"/>
  <c r="G22" i="1"/>
  <c r="G23" i="1"/>
  <c r="G24" i="1"/>
  <c r="G37" i="1"/>
  <c r="G6" i="1"/>
  <c r="G7" i="1"/>
  <c r="G8" i="1"/>
  <c r="G25" i="1"/>
  <c r="G26" i="1"/>
  <c r="G27" i="1"/>
  <c r="G28" i="1"/>
  <c r="G39" i="1"/>
  <c r="G40" i="1"/>
  <c r="G32" i="1"/>
  <c r="G41" i="1"/>
  <c r="G42" i="1"/>
  <c r="G29" i="1"/>
  <c r="G30" i="1"/>
  <c r="G9" i="1"/>
  <c r="G10" i="1"/>
  <c r="G43" i="1"/>
  <c r="G44" i="1"/>
  <c r="G11" i="1"/>
  <c r="G45" i="1"/>
  <c r="G31" i="1"/>
  <c r="G12" i="1"/>
  <c r="G13" i="1"/>
  <c r="G33" i="1"/>
  <c r="I46" i="1"/>
  <c r="M3" i="1"/>
  <c r="N3" i="1" s="1"/>
  <c r="O3" i="1" s="1"/>
  <c r="M4" i="1"/>
  <c r="N4" i="1" s="1"/>
  <c r="O4" i="1" s="1"/>
  <c r="M5" i="1"/>
  <c r="N5" i="1" s="1"/>
  <c r="O5" i="1" s="1"/>
  <c r="M6" i="1"/>
  <c r="N6" i="1" s="1"/>
  <c r="O6" i="1" s="1"/>
  <c r="M7" i="1"/>
  <c r="N7" i="1" s="1"/>
  <c r="O7" i="1" s="1"/>
  <c r="M8" i="1"/>
  <c r="N8" i="1" s="1"/>
  <c r="O8" i="1" s="1"/>
  <c r="M9" i="1"/>
  <c r="N9" i="1" s="1"/>
  <c r="O9" i="1" s="1"/>
  <c r="M10" i="1"/>
  <c r="N10" i="1" s="1"/>
  <c r="O10" i="1" s="1"/>
  <c r="M11" i="1"/>
  <c r="N11" i="1" s="1"/>
  <c r="O11" i="1" s="1"/>
  <c r="M12" i="1"/>
  <c r="N12" i="1" s="1"/>
  <c r="O12" i="1" s="1"/>
  <c r="M13" i="1"/>
  <c r="N13" i="1" s="1"/>
  <c r="O13" i="1" s="1"/>
  <c r="M14" i="1"/>
  <c r="N14" i="1" s="1"/>
  <c r="O14" i="1" s="1"/>
  <c r="M15" i="1"/>
  <c r="N15" i="1" s="1"/>
  <c r="O15" i="1" s="1"/>
  <c r="M16" i="1"/>
  <c r="N16" i="1" s="1"/>
  <c r="O16" i="1" s="1"/>
  <c r="M17" i="1"/>
  <c r="N17" i="1" s="1"/>
  <c r="O17" i="1" s="1"/>
  <c r="M18" i="1"/>
  <c r="N18" i="1" s="1"/>
  <c r="O18" i="1" s="1"/>
  <c r="M19" i="1"/>
  <c r="N19" i="1" s="1"/>
  <c r="O19" i="1" s="1"/>
  <c r="M20" i="1"/>
  <c r="N20" i="1" s="1"/>
  <c r="O20" i="1" s="1"/>
  <c r="M21" i="1"/>
  <c r="N21" i="1" s="1"/>
  <c r="O21" i="1" s="1"/>
  <c r="M22" i="1"/>
  <c r="N22" i="1" s="1"/>
  <c r="O22" i="1" s="1"/>
  <c r="M23" i="1"/>
  <c r="N23" i="1" s="1"/>
  <c r="O23" i="1" s="1"/>
  <c r="M24" i="1"/>
  <c r="N24" i="1" s="1"/>
  <c r="O24" i="1" s="1"/>
  <c r="M25" i="1"/>
  <c r="N25" i="1" s="1"/>
  <c r="O25" i="1" s="1"/>
  <c r="M26" i="1"/>
  <c r="N26" i="1" s="1"/>
  <c r="O26" i="1" s="1"/>
  <c r="M27" i="1"/>
  <c r="N27" i="1" s="1"/>
  <c r="O27" i="1" s="1"/>
  <c r="M28" i="1"/>
  <c r="N28" i="1" s="1"/>
  <c r="O28" i="1" s="1"/>
  <c r="M29" i="1"/>
  <c r="N29" i="1" s="1"/>
  <c r="O29" i="1" s="1"/>
  <c r="M30" i="1"/>
  <c r="N30" i="1" s="1"/>
  <c r="O30" i="1" s="1"/>
  <c r="M31" i="1"/>
  <c r="N31" i="1" s="1"/>
  <c r="O31" i="1" s="1"/>
  <c r="M32" i="1"/>
  <c r="N32" i="1" s="1"/>
  <c r="O32" i="1" s="1"/>
  <c r="M33" i="1"/>
  <c r="N33" i="1" s="1"/>
  <c r="O33" i="1" s="1"/>
  <c r="M34" i="1"/>
  <c r="N34" i="1" s="1"/>
  <c r="O34" i="1" s="1"/>
  <c r="M35" i="1"/>
  <c r="N35" i="1" s="1"/>
  <c r="O35" i="1" s="1"/>
  <c r="M36" i="1"/>
  <c r="N36" i="1" s="1"/>
  <c r="O36" i="1" s="1"/>
  <c r="M37" i="1"/>
  <c r="N37" i="1" s="1"/>
  <c r="O37" i="1" s="1"/>
  <c r="M38" i="1"/>
  <c r="N38" i="1" s="1"/>
  <c r="O38" i="1" s="1"/>
  <c r="M39" i="1"/>
  <c r="N39" i="1" s="1"/>
  <c r="O39" i="1" s="1"/>
  <c r="M40" i="1"/>
  <c r="N40" i="1" s="1"/>
  <c r="O40" i="1" s="1"/>
  <c r="M41" i="1"/>
  <c r="N41" i="1" s="1"/>
  <c r="O41" i="1" s="1"/>
  <c r="M42" i="1"/>
  <c r="N42" i="1" s="1"/>
  <c r="O42" i="1" s="1"/>
  <c r="M43" i="1"/>
  <c r="N43" i="1" s="1"/>
  <c r="O43" i="1" s="1"/>
  <c r="M44" i="1"/>
  <c r="N44" i="1" s="1"/>
  <c r="O44" i="1" s="1"/>
  <c r="M45" i="1"/>
  <c r="N45" i="1" s="1"/>
  <c r="O45" i="1" s="1"/>
  <c r="M2" i="1"/>
  <c r="N2" i="1" s="1"/>
  <c r="J17" i="1"/>
  <c r="K17" i="1" s="1"/>
  <c r="J18" i="1"/>
  <c r="K18" i="1" s="1"/>
  <c r="J20" i="1"/>
  <c r="K20" i="1" s="1"/>
  <c r="J4" i="1"/>
  <c r="K4" i="1" s="1"/>
  <c r="J23" i="1"/>
  <c r="K23" i="1" s="1"/>
  <c r="J38" i="1"/>
  <c r="K38" i="1" s="1"/>
  <c r="J8" i="1"/>
  <c r="K8" i="1" s="1"/>
  <c r="J27" i="1"/>
  <c r="K27" i="1" s="1"/>
  <c r="J40" i="1"/>
  <c r="K40" i="1" s="1"/>
  <c r="J42" i="1"/>
  <c r="K42" i="1" s="1"/>
  <c r="J9" i="1"/>
  <c r="K9" i="1" s="1"/>
  <c r="J44" i="1"/>
  <c r="K44" i="1" s="1"/>
  <c r="J31" i="1"/>
  <c r="K31" i="1" s="1"/>
  <c r="J14" i="1"/>
  <c r="K14" i="1" s="1"/>
  <c r="J16" i="1"/>
  <c r="K16" i="1" s="1"/>
  <c r="J34" i="1"/>
  <c r="K34" i="1" s="1"/>
  <c r="J35" i="1"/>
  <c r="K35" i="1" s="1"/>
  <c r="J36" i="1"/>
  <c r="K36" i="1" s="1"/>
  <c r="J19" i="1"/>
  <c r="K19" i="1" s="1"/>
  <c r="J2" i="1"/>
  <c r="K2" i="1" s="1"/>
  <c r="J21" i="1"/>
  <c r="K21" i="1" s="1"/>
  <c r="J3" i="1"/>
  <c r="K3" i="1" s="1"/>
  <c r="J5" i="1"/>
  <c r="K5" i="1" s="1"/>
  <c r="J22" i="1"/>
  <c r="K22" i="1" s="1"/>
  <c r="J24" i="1"/>
  <c r="K24" i="1" s="1"/>
  <c r="J37" i="1"/>
  <c r="K37" i="1" s="1"/>
  <c r="J6" i="1"/>
  <c r="K6" i="1" s="1"/>
  <c r="J7" i="1"/>
  <c r="K7" i="1" s="1"/>
  <c r="J25" i="1"/>
  <c r="K25" i="1" s="1"/>
  <c r="J26" i="1"/>
  <c r="K26" i="1" s="1"/>
  <c r="J28" i="1"/>
  <c r="K28" i="1" s="1"/>
  <c r="J39" i="1"/>
  <c r="K39" i="1" s="1"/>
  <c r="J32" i="1"/>
  <c r="K32" i="1" s="1"/>
  <c r="J41" i="1"/>
  <c r="K41" i="1" s="1"/>
  <c r="J29" i="1"/>
  <c r="K29" i="1" s="1"/>
  <c r="J30" i="1"/>
  <c r="K30" i="1" s="1"/>
  <c r="J10" i="1"/>
  <c r="K10" i="1" s="1"/>
  <c r="J43" i="1"/>
  <c r="K43" i="1" s="1"/>
  <c r="J11" i="1"/>
  <c r="K11" i="1" s="1"/>
  <c r="J45" i="1"/>
  <c r="K45" i="1" s="1"/>
  <c r="J12" i="1"/>
  <c r="K12" i="1" s="1"/>
  <c r="J13" i="1"/>
  <c r="K13" i="1" s="1"/>
  <c r="J33" i="1"/>
  <c r="K33" i="1" s="1"/>
  <c r="N46" i="1" l="1"/>
  <c r="O2" i="1"/>
  <c r="M46" i="1"/>
  <c r="J15" i="1"/>
  <c r="K15" i="1" s="1"/>
  <c r="J46" i="1" l="1"/>
  <c r="E46" i="1" l="1"/>
  <c r="Q126" i="2"/>
  <c r="Q131" i="2"/>
  <c r="Q136" i="2"/>
  <c r="Q142" i="2"/>
  <c r="Q147" i="2"/>
  <c r="Q161" i="2"/>
  <c r="Q166" i="2"/>
  <c r="Q171" i="2"/>
  <c r="Q180" i="2"/>
  <c r="Q185" i="2"/>
  <c r="Q191" i="2"/>
  <c r="Q193" i="2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30" i="2"/>
  <c r="O38" i="2"/>
  <c r="O46" i="2"/>
  <c r="O49" i="2"/>
  <c r="O52" i="2"/>
  <c r="O55" i="2"/>
  <c r="O58" i="2"/>
  <c r="O61" i="2"/>
  <c r="O64" i="2"/>
  <c r="O68" i="2"/>
  <c r="O72" i="2"/>
  <c r="O75" i="2"/>
  <c r="O78" i="2"/>
  <c r="O82" i="2"/>
  <c r="O87" i="2"/>
  <c r="O93" i="2"/>
  <c r="O97" i="2"/>
  <c r="O101" i="2"/>
  <c r="O105" i="2"/>
  <c r="O108" i="2"/>
  <c r="O114" i="2"/>
  <c r="O122" i="2"/>
  <c r="O126" i="2"/>
  <c r="O131" i="2"/>
  <c r="O136" i="2"/>
  <c r="O142" i="2"/>
  <c r="O147" i="2"/>
  <c r="O151" i="2"/>
  <c r="O156" i="2"/>
  <c r="O161" i="2"/>
  <c r="O166" i="2"/>
  <c r="O171" i="2"/>
  <c r="O176" i="2"/>
  <c r="O180" i="2"/>
  <c r="O185" i="2"/>
  <c r="O190" i="2"/>
  <c r="O191" i="2"/>
  <c r="O193" i="2"/>
  <c r="O2" i="2"/>
</calcChain>
</file>

<file path=xl/comments1.xml><?xml version="1.0" encoding="utf-8"?>
<comments xmlns="http://schemas.openxmlformats.org/spreadsheetml/2006/main">
  <authors>
    <author>吴英格</author>
  </authors>
  <commentList>
    <comment ref="K15" authorId="0" shapeId="0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0表示和其他产品模具通用或共用或取消</t>
        </r>
      </text>
    </comment>
    <comment ref="M15" authorId="0" shapeId="0">
      <text>
        <r>
          <rPr>
            <b/>
            <sz val="9"/>
            <color indexed="81"/>
            <rFont val="宋体"/>
            <family val="3"/>
            <charset val="134"/>
          </rPr>
          <t>吴英格:
1.通用是指对称的两种产品均可使用
2.共用是指同时出两个产品</t>
        </r>
      </text>
    </comment>
  </commentList>
</comments>
</file>

<file path=xl/sharedStrings.xml><?xml version="1.0" encoding="utf-8"?>
<sst xmlns="http://schemas.openxmlformats.org/spreadsheetml/2006/main" count="1342" uniqueCount="310">
  <si>
    <t>序号</t>
    <phoneticPr fontId="3" type="noConversion"/>
  </si>
  <si>
    <t>模具厂家</t>
  </si>
  <si>
    <t>委外/自制</t>
  </si>
  <si>
    <t>物料代码</t>
    <phoneticPr fontId="3" type="noConversion"/>
  </si>
  <si>
    <t>产品名称</t>
    <phoneticPr fontId="3" type="noConversion"/>
  </si>
  <si>
    <t>预估年用量</t>
    <phoneticPr fontId="3" type="noConversion"/>
  </si>
  <si>
    <t>备注</t>
    <phoneticPr fontId="3" type="noConversion"/>
  </si>
  <si>
    <t>岳众</t>
  </si>
  <si>
    <t>委外</t>
  </si>
  <si>
    <t>SHT0010073</t>
    <phoneticPr fontId="2" type="noConversion"/>
  </si>
  <si>
    <t>安全带上固定钣金</t>
    <phoneticPr fontId="2" type="noConversion"/>
  </si>
  <si>
    <t>SHT0010368</t>
    <phoneticPr fontId="2" type="noConversion"/>
  </si>
  <si>
    <t>副司机安全带上固定钣金（H6）</t>
    <phoneticPr fontId="2" type="noConversion"/>
  </si>
  <si>
    <t>SHT0010249</t>
    <phoneticPr fontId="2" type="noConversion"/>
  </si>
  <si>
    <t>SHT0010369</t>
    <phoneticPr fontId="2" type="noConversion"/>
  </si>
  <si>
    <t>副司机安全带上固定加强钣金（H6）</t>
    <phoneticPr fontId="2" type="noConversion"/>
  </si>
  <si>
    <t>SHT0010775</t>
    <phoneticPr fontId="2" type="noConversion"/>
  </si>
  <si>
    <t>安全带高调机构固定板1</t>
    <phoneticPr fontId="2" type="noConversion"/>
  </si>
  <si>
    <t>SHT0010776</t>
    <phoneticPr fontId="2" type="noConversion"/>
  </si>
  <si>
    <t>安全带高调机构固定板2</t>
    <phoneticPr fontId="2" type="noConversion"/>
  </si>
  <si>
    <t>SHT0010722</t>
    <phoneticPr fontId="2" type="noConversion"/>
  </si>
  <si>
    <t>司机主边调角器下连接板A</t>
    <phoneticPr fontId="2" type="noConversion"/>
  </si>
  <si>
    <t>SHT0010724</t>
    <phoneticPr fontId="2" type="noConversion"/>
  </si>
  <si>
    <t>司机副边调角器下连接钣A</t>
    <phoneticPr fontId="2" type="noConversion"/>
  </si>
  <si>
    <t>SHT0011032</t>
    <phoneticPr fontId="2" type="noConversion"/>
  </si>
  <si>
    <t>H6副司机座椅底支架左下板</t>
    <phoneticPr fontId="2" type="noConversion"/>
  </si>
  <si>
    <t>SHT0011033</t>
    <phoneticPr fontId="2" type="noConversion"/>
  </si>
  <si>
    <t>H6副司机座椅底支架右下板</t>
    <phoneticPr fontId="2" type="noConversion"/>
  </si>
  <si>
    <t>SHT0010260</t>
    <phoneticPr fontId="2" type="noConversion"/>
  </si>
  <si>
    <t>仰角调节钣金</t>
    <phoneticPr fontId="2" type="noConversion"/>
  </si>
  <si>
    <t>SHT0010840</t>
    <phoneticPr fontId="2" type="noConversion"/>
  </si>
  <si>
    <t>仰角小齿板防护板</t>
    <phoneticPr fontId="2" type="noConversion"/>
  </si>
  <si>
    <t>2021.11.17设变</t>
    <phoneticPr fontId="3" type="noConversion"/>
  </si>
  <si>
    <t>SHT0011421</t>
    <phoneticPr fontId="2" type="noConversion"/>
  </si>
  <si>
    <t>副司机仰角小齿板防护板</t>
    <phoneticPr fontId="2" type="noConversion"/>
  </si>
  <si>
    <t>SHT0010395</t>
    <phoneticPr fontId="2" type="noConversion"/>
  </si>
  <si>
    <t>H6副驾安全带固定钣金</t>
    <phoneticPr fontId="2" type="noConversion"/>
  </si>
  <si>
    <t>SHT0010696</t>
    <phoneticPr fontId="2" type="noConversion"/>
  </si>
  <si>
    <t>左旁侧板</t>
    <phoneticPr fontId="2" type="noConversion"/>
  </si>
  <si>
    <t>SHT0010698</t>
    <phoneticPr fontId="2" type="noConversion"/>
  </si>
  <si>
    <t>右旁侧板</t>
    <phoneticPr fontId="2" type="noConversion"/>
  </si>
  <si>
    <t>SHT0010385</t>
    <phoneticPr fontId="2" type="noConversion"/>
  </si>
  <si>
    <t>坐垫翻折连接钣金左</t>
    <phoneticPr fontId="2" type="noConversion"/>
  </si>
  <si>
    <t>2021.10.18设变</t>
    <phoneticPr fontId="3" type="noConversion"/>
  </si>
  <si>
    <t>SHT0010386</t>
    <phoneticPr fontId="2" type="noConversion"/>
  </si>
  <si>
    <t>坐垫翻折连接钣金右</t>
    <phoneticPr fontId="2" type="noConversion"/>
  </si>
  <si>
    <t>SHT0010132</t>
    <phoneticPr fontId="2" type="noConversion"/>
  </si>
  <si>
    <t>座框前连接板</t>
    <phoneticPr fontId="2" type="noConversion"/>
  </si>
  <si>
    <t>SHT0010215</t>
    <phoneticPr fontId="2" type="noConversion"/>
  </si>
  <si>
    <t>减震器上框后横梁</t>
    <phoneticPr fontId="2" type="noConversion"/>
  </si>
  <si>
    <t>SHT0010080</t>
    <phoneticPr fontId="2" type="noConversion"/>
  </si>
  <si>
    <t>气囊下支撑板金</t>
    <phoneticPr fontId="2" type="noConversion"/>
  </si>
  <si>
    <t>SHT0010051</t>
    <phoneticPr fontId="2" type="noConversion"/>
  </si>
  <si>
    <t>气囊支撑钣金</t>
    <phoneticPr fontId="2" type="noConversion"/>
  </si>
  <si>
    <t>SHT0010371</t>
    <phoneticPr fontId="2" type="noConversion"/>
  </si>
  <si>
    <t>坐垫翻折支撑钣金右</t>
    <phoneticPr fontId="2" type="noConversion"/>
  </si>
  <si>
    <t>SHT0010370</t>
    <phoneticPr fontId="2" type="noConversion"/>
  </si>
  <si>
    <t>坐垫翻折支撑钣金左</t>
    <phoneticPr fontId="2" type="noConversion"/>
  </si>
  <si>
    <t>苏州荣威</t>
  </si>
  <si>
    <t>SHT0011362</t>
    <phoneticPr fontId="2" type="noConversion"/>
  </si>
  <si>
    <r>
      <t>H</t>
    </r>
    <r>
      <rPr>
        <sz val="10"/>
        <color indexed="8"/>
        <rFont val="宋体"/>
        <family val="3"/>
        <charset val="134"/>
      </rPr>
      <t>6扶手支架</t>
    </r>
  </si>
  <si>
    <t>SHT0010212</t>
    <phoneticPr fontId="2" type="noConversion"/>
  </si>
  <si>
    <t>上框加强板</t>
  </si>
  <si>
    <t>SHT0011009</t>
    <phoneticPr fontId="2" type="noConversion"/>
  </si>
  <si>
    <t>2021.10.21设变</t>
    <phoneticPr fontId="3" type="noConversion"/>
  </si>
  <si>
    <t>SHT0011010</t>
    <phoneticPr fontId="2" type="noConversion"/>
  </si>
  <si>
    <t>防尘罩后固定支架钣金</t>
  </si>
  <si>
    <t>SHT0010209</t>
    <phoneticPr fontId="2" type="noConversion"/>
  </si>
  <si>
    <t xml:space="preserve">上框右侧加强板 </t>
    <phoneticPr fontId="2" type="noConversion"/>
  </si>
  <si>
    <t>SHT0010210</t>
  </si>
  <si>
    <t>上框左侧加强板</t>
  </si>
  <si>
    <t>SHT0010211</t>
    <phoneticPr fontId="2" type="noConversion"/>
  </si>
  <si>
    <t>减震前横梁</t>
  </si>
  <si>
    <t>苏州荣威</t>
    <phoneticPr fontId="3" type="noConversion"/>
  </si>
  <si>
    <t>SHT0010121</t>
    <phoneticPr fontId="2" type="noConversion"/>
  </si>
  <si>
    <t>座框左侧内边板</t>
    <phoneticPr fontId="2" type="noConversion"/>
  </si>
  <si>
    <t>SHT0010125</t>
  </si>
  <si>
    <t>座框右侧内边板</t>
  </si>
  <si>
    <t>SHT0010120</t>
    <phoneticPr fontId="2" type="noConversion"/>
  </si>
  <si>
    <t>2021.11.15设变</t>
    <phoneticPr fontId="3" type="noConversion"/>
  </si>
  <si>
    <t>SHT0010124</t>
    <phoneticPr fontId="2" type="noConversion"/>
  </si>
  <si>
    <t>SHT0011394</t>
    <phoneticPr fontId="2" type="noConversion"/>
  </si>
  <si>
    <t xml:space="preserve">左侧滑轨解锁手柄支撑板 </t>
    <phoneticPr fontId="2" type="noConversion"/>
  </si>
  <si>
    <t>SHT0011593</t>
  </si>
  <si>
    <t>右侧滑轨解锁手柄支撑板</t>
  </si>
  <si>
    <t>SHT0010064</t>
    <phoneticPr fontId="2" type="noConversion"/>
  </si>
  <si>
    <t>SHT0010067</t>
  </si>
  <si>
    <t>2021.10.26设变</t>
    <phoneticPr fontId="3" type="noConversion"/>
  </si>
  <si>
    <t>SHT0010079</t>
  </si>
  <si>
    <t>减震器下框左右支架钣金</t>
  </si>
  <si>
    <t>SHT0010854</t>
  </si>
  <si>
    <t>支撑钣金件</t>
  </si>
  <si>
    <t>SHT0010393</t>
    <phoneticPr fontId="2" type="noConversion"/>
  </si>
  <si>
    <t>H6前下支撑板</t>
  </si>
  <si>
    <t>SHT0010394</t>
  </si>
  <si>
    <t>H6后下支撑板</t>
  </si>
  <si>
    <t>2021.10.18总成设变（总成荣昌自制），冲压件无变化</t>
    <phoneticPr fontId="3" type="noConversion"/>
  </si>
  <si>
    <t>增加1套落料模，与H4-3.0项目SHT0011905共用（H4-3.0）</t>
    <phoneticPr fontId="3" type="noConversion"/>
  </si>
  <si>
    <t>SHT0011905</t>
    <phoneticPr fontId="2" type="noConversion"/>
  </si>
  <si>
    <t>H4-3.0靠背骨架侧边板</t>
    <phoneticPr fontId="2" type="noConversion"/>
  </si>
  <si>
    <t>H6靠背骨架侧边板</t>
    <phoneticPr fontId="2" type="noConversion"/>
  </si>
  <si>
    <t>在SHT0010064基础上增加1套落料模。</t>
    <phoneticPr fontId="3" type="noConversion"/>
  </si>
  <si>
    <t>减震器上框左右支架(C版)</t>
    <phoneticPr fontId="2" type="noConversion"/>
  </si>
  <si>
    <t>后罩壳固定钣金(C版)</t>
    <phoneticPr fontId="2" type="noConversion"/>
  </si>
  <si>
    <t>座框左侧外边板（D版）</t>
    <phoneticPr fontId="2" type="noConversion"/>
  </si>
  <si>
    <t>座框右侧外边板（D版）</t>
    <phoneticPr fontId="2" type="noConversion"/>
  </si>
  <si>
    <t>材质</t>
    <phoneticPr fontId="2" type="noConversion"/>
  </si>
  <si>
    <t>材料厚度（mm）</t>
    <phoneticPr fontId="2" type="noConversion"/>
  </si>
  <si>
    <t>SPFH590</t>
    <phoneticPr fontId="2" type="noConversion"/>
  </si>
  <si>
    <t>QSTE420TM</t>
    <phoneticPr fontId="2" type="noConversion"/>
  </si>
  <si>
    <t>SAPH440</t>
    <phoneticPr fontId="2" type="noConversion"/>
  </si>
  <si>
    <t>S420MC</t>
    <phoneticPr fontId="2" type="noConversion"/>
  </si>
  <si>
    <t>岳众</t>
    <phoneticPr fontId="2" type="noConversion"/>
  </si>
  <si>
    <t>250T</t>
  </si>
  <si>
    <t>安全带上固定加强钣金</t>
    <phoneticPr fontId="2" type="noConversion"/>
  </si>
  <si>
    <t>80T</t>
  </si>
  <si>
    <t>200T</t>
  </si>
  <si>
    <t>成型</t>
    <phoneticPr fontId="2" type="noConversion"/>
  </si>
  <si>
    <t>110T</t>
  </si>
  <si>
    <t>160T</t>
  </si>
  <si>
    <t>成型</t>
  </si>
  <si>
    <t>修边冲孔</t>
  </si>
  <si>
    <t>翻边</t>
  </si>
  <si>
    <t>落料</t>
    <phoneticPr fontId="2" type="noConversion"/>
  </si>
  <si>
    <t>冲孔</t>
    <phoneticPr fontId="2" type="noConversion"/>
  </si>
  <si>
    <t>翻边成型</t>
    <phoneticPr fontId="2" type="noConversion"/>
  </si>
  <si>
    <t>分切冲孔</t>
    <phoneticPr fontId="2" type="noConversion"/>
  </si>
  <si>
    <t>翻边</t>
    <phoneticPr fontId="2" type="noConversion"/>
  </si>
  <si>
    <t>翻边整形</t>
    <phoneticPr fontId="2" type="noConversion"/>
  </si>
  <si>
    <t>落料冲孔</t>
    <phoneticPr fontId="2" type="noConversion"/>
  </si>
  <si>
    <t>折弯</t>
    <phoneticPr fontId="2" type="noConversion"/>
  </si>
  <si>
    <t>落料</t>
  </si>
  <si>
    <t>冲孔</t>
  </si>
  <si>
    <t>工序</t>
    <phoneticPr fontId="2" type="noConversion"/>
  </si>
  <si>
    <t>工序数</t>
    <phoneticPr fontId="2" type="noConversion"/>
  </si>
  <si>
    <t>OP10</t>
  </si>
  <si>
    <t>OP20</t>
  </si>
  <si>
    <t>OP30</t>
  </si>
  <si>
    <t>翻边成型</t>
  </si>
  <si>
    <t>OP40</t>
  </si>
  <si>
    <t>OP50</t>
  </si>
  <si>
    <t>冲孔翻边</t>
  </si>
  <si>
    <t>设备吨位T</t>
    <phoneticPr fontId="2" type="noConversion"/>
  </si>
  <si>
    <t>增加</t>
    <phoneticPr fontId="2" type="noConversion"/>
  </si>
  <si>
    <t>翻边整形</t>
  </si>
  <si>
    <t>落料冲孔</t>
  </si>
  <si>
    <t>分切冲孔</t>
  </si>
  <si>
    <t>模具数（付）</t>
    <phoneticPr fontId="2" type="noConversion"/>
  </si>
  <si>
    <t>模具出件数（件）</t>
    <phoneticPr fontId="2" type="noConversion"/>
  </si>
  <si>
    <t>取消</t>
    <phoneticPr fontId="2" type="noConversion"/>
  </si>
  <si>
    <t>与合同对比</t>
    <phoneticPr fontId="2" type="noConversion"/>
  </si>
  <si>
    <t>模具性质</t>
    <phoneticPr fontId="2" type="noConversion"/>
  </si>
  <si>
    <t>独用</t>
  </si>
  <si>
    <t>独用</t>
    <phoneticPr fontId="2" type="noConversion"/>
  </si>
  <si>
    <t>通用</t>
  </si>
  <si>
    <t>通用</t>
    <phoneticPr fontId="2" type="noConversion"/>
  </si>
  <si>
    <t>修边</t>
  </si>
  <si>
    <t>压小勾</t>
  </si>
  <si>
    <t>OP60</t>
  </si>
  <si>
    <t>侧冲孔</t>
  </si>
  <si>
    <t>OP30</t>
    <phoneticPr fontId="2" type="noConversion"/>
  </si>
  <si>
    <t>产品单台用量</t>
    <phoneticPr fontId="2" type="noConversion"/>
  </si>
  <si>
    <t>整形</t>
  </si>
  <si>
    <t>250T</t>
    <phoneticPr fontId="2" type="noConversion"/>
  </si>
  <si>
    <t>新增</t>
  </si>
  <si>
    <t>成型（打凸包）</t>
  </si>
  <si>
    <t>拉伸</t>
  </si>
  <si>
    <t>OP70</t>
  </si>
  <si>
    <t>共用</t>
    <phoneticPr fontId="2" type="noConversion"/>
  </si>
  <si>
    <t>OP10</t>
    <phoneticPr fontId="2" type="noConversion"/>
  </si>
  <si>
    <t>OP20</t>
    <phoneticPr fontId="2" type="noConversion"/>
  </si>
  <si>
    <t>OP40</t>
    <phoneticPr fontId="2" type="noConversion"/>
  </si>
  <si>
    <t>冲孔侧冲孔</t>
  </si>
  <si>
    <t>OP50</t>
    <phoneticPr fontId="2" type="noConversion"/>
  </si>
  <si>
    <t>成型冲孔</t>
  </si>
  <si>
    <t>侧修边冲孔</t>
  </si>
  <si>
    <t>OP10成型</t>
  </si>
  <si>
    <r>
      <rPr>
        <sz val="9"/>
        <color theme="1"/>
        <rFont val="等线"/>
        <family val="3"/>
        <charset val="134"/>
        <scheme val="minor"/>
      </rPr>
      <t>1</t>
    </r>
    <r>
      <rPr>
        <sz val="9"/>
        <color theme="1"/>
        <rFont val="等线"/>
        <family val="3"/>
        <charset val="134"/>
        <scheme val="minor"/>
      </rPr>
      <t>10T</t>
    </r>
  </si>
  <si>
    <t>OP20落料</t>
  </si>
  <si>
    <t>0P30冲孔</t>
  </si>
  <si>
    <r>
      <rPr>
        <sz val="9"/>
        <color theme="1"/>
        <rFont val="等线"/>
        <family val="3"/>
        <charset val="134"/>
        <scheme val="minor"/>
      </rPr>
      <t>8</t>
    </r>
    <r>
      <rPr>
        <sz val="9"/>
        <color theme="1"/>
        <rFont val="等线"/>
        <family val="3"/>
        <charset val="134"/>
        <scheme val="minor"/>
      </rPr>
      <t>0T</t>
    </r>
  </si>
  <si>
    <t>0P30</t>
    <phoneticPr fontId="2" type="noConversion"/>
  </si>
  <si>
    <t>OP60</t>
    <phoneticPr fontId="2" type="noConversion"/>
  </si>
  <si>
    <t>打凸</t>
    <phoneticPr fontId="2" type="noConversion"/>
  </si>
  <si>
    <t>落料，冲孔</t>
    <phoneticPr fontId="2" type="noConversion"/>
  </si>
  <si>
    <t>整形</t>
    <phoneticPr fontId="2" type="noConversion"/>
  </si>
  <si>
    <t>抽芽</t>
    <phoneticPr fontId="2" type="noConversion"/>
  </si>
  <si>
    <t>新增</t>
    <phoneticPr fontId="2" type="noConversion"/>
  </si>
  <si>
    <t>OP70</t>
    <phoneticPr fontId="2" type="noConversion"/>
  </si>
  <si>
    <t>切边</t>
    <phoneticPr fontId="2" type="noConversion"/>
  </si>
  <si>
    <t>拉伸</t>
    <phoneticPr fontId="2" type="noConversion"/>
  </si>
  <si>
    <t>切边、冲孔</t>
    <phoneticPr fontId="2" type="noConversion"/>
  </si>
  <si>
    <t>冲孔、整形</t>
    <phoneticPr fontId="2" type="noConversion"/>
  </si>
  <si>
    <t>冲孔、压凸台</t>
    <phoneticPr fontId="2" type="noConversion"/>
  </si>
  <si>
    <t>110T</t>
    <phoneticPr fontId="2" type="noConversion"/>
  </si>
  <si>
    <t>80T</t>
    <phoneticPr fontId="2" type="noConversion"/>
  </si>
  <si>
    <t>侧冲孔</t>
    <phoneticPr fontId="2" type="noConversion"/>
  </si>
  <si>
    <t>落料、冲孔</t>
    <phoneticPr fontId="2" type="noConversion"/>
  </si>
  <si>
    <t>折弯</t>
  </si>
  <si>
    <t>切断、侧冲孔</t>
    <phoneticPr fontId="2" type="noConversion"/>
  </si>
  <si>
    <t>取消</t>
  </si>
  <si>
    <t>冲孔、切断</t>
    <phoneticPr fontId="2" type="noConversion"/>
  </si>
  <si>
    <t>侧冲,冲孔</t>
    <phoneticPr fontId="2" type="noConversion"/>
  </si>
  <si>
    <t>OP80</t>
    <phoneticPr fontId="2" type="noConversion"/>
  </si>
  <si>
    <t>整形冲孔</t>
  </si>
  <si>
    <t>整形冲孔</t>
    <phoneticPr fontId="2" type="noConversion"/>
  </si>
  <si>
    <t>160T</t>
    <phoneticPr fontId="2" type="noConversion"/>
  </si>
  <si>
    <t>冲孔整形</t>
    <phoneticPr fontId="2" type="noConversion"/>
  </si>
  <si>
    <t>设变新增</t>
    <phoneticPr fontId="2" type="noConversion"/>
  </si>
  <si>
    <t>设变增加</t>
    <phoneticPr fontId="2" type="noConversion"/>
  </si>
  <si>
    <t>捷润</t>
  </si>
  <si>
    <t>利达(未税)</t>
    <phoneticPr fontId="2" type="noConversion"/>
  </si>
  <si>
    <t>宏达(未税)</t>
    <phoneticPr fontId="2" type="noConversion"/>
  </si>
  <si>
    <t>鑫昌(未税)</t>
    <phoneticPr fontId="2" type="noConversion"/>
  </si>
  <si>
    <t>南皮宇诺</t>
    <phoneticPr fontId="2" type="noConversion"/>
  </si>
  <si>
    <t>鑫昌未报价，但是和H6靠背骨架侧边版有通用模具，需要放到一家</t>
    <phoneticPr fontId="2" type="noConversion"/>
  </si>
  <si>
    <t>厂家</t>
    <phoneticPr fontId="2" type="noConversion"/>
  </si>
  <si>
    <t>产品名称</t>
    <phoneticPr fontId="2" type="noConversion"/>
  </si>
  <si>
    <t>序号</t>
    <phoneticPr fontId="2" type="noConversion"/>
  </si>
  <si>
    <t>未税价格</t>
    <phoneticPr fontId="2" type="noConversion"/>
  </si>
  <si>
    <t>安全带上固定钣金</t>
  </si>
  <si>
    <t>副司机安全带上固定钣金（H6）</t>
  </si>
  <si>
    <t>安全带上固定加强钣金</t>
  </si>
  <si>
    <t>副司机安全带上固定加强钣金（H6）</t>
  </si>
  <si>
    <t>安全带高调机构固定板1</t>
  </si>
  <si>
    <t>安全带高调机构固定板2</t>
  </si>
  <si>
    <t>司机主边调角器下连接板A</t>
  </si>
  <si>
    <t>司机副边调角器下连接钣A</t>
  </si>
  <si>
    <t>H6副司机座椅底支架左下板</t>
  </si>
  <si>
    <t>H6副司机座椅底支架右下板</t>
  </si>
  <si>
    <t>仰角调节钣金</t>
  </si>
  <si>
    <t>仰角小齿板防护板</t>
  </si>
  <si>
    <t>副司机仰角小齿板防护板</t>
  </si>
  <si>
    <t>H6副驾安全带固定钣金</t>
  </si>
  <si>
    <t>左旁侧板</t>
  </si>
  <si>
    <t>右旁侧板</t>
  </si>
  <si>
    <t>坐垫翻折连接钣金左</t>
  </si>
  <si>
    <t>坐垫翻折连接钣金右</t>
  </si>
  <si>
    <t>座框前连接板</t>
  </si>
  <si>
    <t>减震器上框后横梁</t>
  </si>
  <si>
    <t>气囊下支撑板金</t>
  </si>
  <si>
    <t>气囊支撑钣金</t>
  </si>
  <si>
    <t>坐垫翻折支撑钣金右</t>
  </si>
  <si>
    <t>坐垫翻折支撑钣金左</t>
  </si>
  <si>
    <t>H6扶手支架</t>
  </si>
  <si>
    <t>后罩壳固定钣金(C版)</t>
  </si>
  <si>
    <t xml:space="preserve">上框右侧加强板 </t>
  </si>
  <si>
    <t>座框左侧内边板</t>
  </si>
  <si>
    <t>座框左侧外边板（D版）</t>
  </si>
  <si>
    <t>座框右侧外边板（D版）</t>
  </si>
  <si>
    <t xml:space="preserve">左侧滑轨解锁手柄支撑板 </t>
  </si>
  <si>
    <t>H6靠背骨架侧边板</t>
  </si>
  <si>
    <t>H4-3.0靠背骨架侧边板</t>
  </si>
  <si>
    <t>减震器上框左右支架(C版)</t>
  </si>
  <si>
    <t>QAD</t>
    <phoneticPr fontId="2" type="noConversion"/>
  </si>
  <si>
    <t>SHT0010073</t>
  </si>
  <si>
    <t>SHT0010368</t>
  </si>
  <si>
    <t>SHT0010249</t>
  </si>
  <si>
    <t>SHT0010369</t>
  </si>
  <si>
    <t>SHT0010775</t>
  </si>
  <si>
    <t>SHT0010776</t>
  </si>
  <si>
    <t>SHT0010722</t>
  </si>
  <si>
    <t>SHT0010724</t>
  </si>
  <si>
    <t>SHT0011032</t>
  </si>
  <si>
    <t>SHT0011033</t>
  </si>
  <si>
    <t>SHT0010260</t>
  </si>
  <si>
    <t>SHT0010840</t>
  </si>
  <si>
    <t>SHT0011421</t>
  </si>
  <si>
    <t>SHT0010395</t>
  </si>
  <si>
    <t>SHT0010696</t>
  </si>
  <si>
    <t>SHT0010698</t>
  </si>
  <si>
    <t>SHT0010385</t>
  </si>
  <si>
    <t>SHT0010386</t>
  </si>
  <si>
    <t>SHT0010132</t>
  </si>
  <si>
    <t>SHT0010215</t>
  </si>
  <si>
    <t>SHT0010080</t>
  </si>
  <si>
    <t>SHT0010051</t>
  </si>
  <si>
    <t>SHT0010371</t>
  </si>
  <si>
    <t>SHT0010370</t>
  </si>
  <si>
    <t>SHT0011362</t>
  </si>
  <si>
    <t>SHT0010212</t>
  </si>
  <si>
    <t>SHT0011009</t>
  </si>
  <si>
    <t>SHT0011010</t>
  </si>
  <si>
    <t>SHT0010209</t>
  </si>
  <si>
    <t>SHT0010211</t>
  </si>
  <si>
    <t>SHT0010121</t>
  </si>
  <si>
    <t>SHT0010120</t>
  </si>
  <si>
    <t>SHT0010124</t>
  </si>
  <si>
    <t>SHT0011394</t>
  </si>
  <si>
    <t>SHT0010064</t>
  </si>
  <si>
    <t>SHT0011905</t>
  </si>
  <si>
    <t>SHT0010393</t>
  </si>
  <si>
    <t>捷润</t>
    <phoneticPr fontId="2" type="noConversion"/>
  </si>
  <si>
    <t>鑫昌</t>
    <phoneticPr fontId="2" type="noConversion"/>
  </si>
  <si>
    <t>航天宏达</t>
    <phoneticPr fontId="2" type="noConversion"/>
  </si>
  <si>
    <t>河北利达</t>
    <phoneticPr fontId="2" type="noConversion"/>
  </si>
  <si>
    <t>岳众</t>
    <phoneticPr fontId="2" type="noConversion"/>
  </si>
  <si>
    <t>苏州荣威</t>
    <phoneticPr fontId="2" type="noConversion"/>
  </si>
  <si>
    <t>苏州荣威</t>
    <phoneticPr fontId="2" type="noConversion"/>
  </si>
  <si>
    <t>差价</t>
    <phoneticPr fontId="2" type="noConversion"/>
  </si>
  <si>
    <t>差幅</t>
    <phoneticPr fontId="2" type="noConversion"/>
  </si>
  <si>
    <t>新增</t>
    <phoneticPr fontId="2" type="noConversion"/>
  </si>
  <si>
    <t>目标未税价格1</t>
    <phoneticPr fontId="2" type="noConversion"/>
  </si>
  <si>
    <t>目标未税价格2</t>
    <phoneticPr fontId="2" type="noConversion"/>
  </si>
  <si>
    <t>合计</t>
    <phoneticPr fontId="2" type="noConversion"/>
  </si>
  <si>
    <t>差价2</t>
    <phoneticPr fontId="2" type="noConversion"/>
  </si>
  <si>
    <t>差幅2</t>
    <phoneticPr fontId="2" type="noConversion"/>
  </si>
  <si>
    <t>模具厂</t>
    <phoneticPr fontId="2" type="noConversion"/>
  </si>
  <si>
    <t>设计净重kg</t>
    <phoneticPr fontId="2" type="noConversion"/>
  </si>
  <si>
    <t>采购每公斤单价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</si>
</sst>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0.00;_耀"/>
    <numFmt numFmtId="177" formatCode="0.0"/>
    <numFmt numFmtId="178" formatCode="0.0000"/>
    <numFmt numFmtId="179" formatCode="_ * #,##0.0000_ ;_ * \-#,##0.0000_ ;_ * &quot;-&quot;??_ ;_ @_ "/>
    <numFmt numFmtId="180" formatCode="0.0%"/>
  </numFmts>
  <fonts count="18" x14ac:knownFonts="1">
    <font>
      <sz val="11"/>
      <color theme="1"/>
      <name val="等线"/>
      <family val="2"/>
      <scheme val="minor"/>
    </font>
    <font>
      <sz val="11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2"/>
      <name val="Times New Roman"/>
      <family val="1"/>
    </font>
    <font>
      <sz val="10"/>
      <color indexed="8"/>
      <name val="宋体"/>
      <family val="3"/>
      <charset val="134"/>
    </font>
    <font>
      <sz val="9"/>
      <name val="Arial"/>
      <family val="2"/>
    </font>
    <font>
      <sz val="11"/>
      <color theme="1"/>
      <name val="等线"/>
      <family val="3"/>
      <charset val="134"/>
      <scheme val="minor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2"/>
      <name val="宋体"/>
      <family val="3"/>
      <charset val="134"/>
    </font>
    <font>
      <sz val="9"/>
      <color theme="1"/>
      <name val="等线"/>
      <family val="3"/>
      <charset val="134"/>
      <scheme val="minor"/>
    </font>
    <font>
      <sz val="10"/>
      <color rgb="FFFF0000"/>
      <name val="宋体"/>
      <family val="3"/>
      <charset val="134"/>
    </font>
    <font>
      <sz val="9"/>
      <color rgb="FFFF0000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1" fillId="0" borderId="0">
      <alignment vertical="center"/>
    </xf>
    <xf numFmtId="0" fontId="5" fillId="0" borderId="0">
      <alignment vertical="center"/>
    </xf>
    <xf numFmtId="176" fontId="7" fillId="0" borderId="0"/>
    <xf numFmtId="0" fontId="9" fillId="0" borderId="1" applyNumberFormat="0" applyFill="0" applyBorder="0" applyAlignment="0" applyProtection="0">
      <alignment vertical="center"/>
    </xf>
    <xf numFmtId="0" fontId="1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</cellStyleXfs>
  <cellXfs count="122">
    <xf numFmtId="0" fontId="0" fillId="0" borderId="0" xfId="0"/>
    <xf numFmtId="0" fontId="1" fillId="0" borderId="1" xfId="1" applyBorder="1" applyAlignment="1">
      <alignment horizontal="center" vertical="center"/>
    </xf>
    <xf numFmtId="0" fontId="1" fillId="0" borderId="1" xfId="1" applyBorder="1">
      <alignment vertical="center"/>
    </xf>
    <xf numFmtId="0" fontId="1" fillId="0" borderId="0" xfId="1">
      <alignment vertical="center"/>
    </xf>
    <xf numFmtId="0" fontId="4" fillId="0" borderId="1" xfId="1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/>
    </xf>
    <xf numFmtId="1" fontId="4" fillId="2" borderId="1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left" vertical="center"/>
    </xf>
    <xf numFmtId="0" fontId="1" fillId="2" borderId="0" xfId="1" applyFill="1">
      <alignment vertical="center"/>
    </xf>
    <xf numFmtId="0" fontId="4" fillId="0" borderId="1" xfId="4" applyNumberFormat="1" applyFont="1" applyFill="1" applyBorder="1" applyAlignment="1" applyProtection="1">
      <alignment vertical="center" wrapText="1"/>
      <protection locked="0"/>
    </xf>
    <xf numFmtId="0" fontId="4" fillId="0" borderId="2" xfId="1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 wrapText="1"/>
    </xf>
    <xf numFmtId="0" fontId="4" fillId="0" borderId="2" xfId="4" applyNumberFormat="1" applyFont="1" applyFill="1" applyBorder="1" applyAlignment="1" applyProtection="1">
      <alignment vertical="center" wrapText="1"/>
      <protection locked="0"/>
    </xf>
    <xf numFmtId="1" fontId="4" fillId="0" borderId="2" xfId="1" applyNumberFormat="1" applyFont="1" applyBorder="1" applyAlignment="1">
      <alignment horizontal="center" vertical="center"/>
    </xf>
    <xf numFmtId="1" fontId="4" fillId="0" borderId="2" xfId="1" applyNumberFormat="1" applyFont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6" fillId="0" borderId="0" xfId="2" applyFont="1" applyAlignment="1">
      <alignment horizontal="center" vertical="center" wrapText="1"/>
    </xf>
    <xf numFmtId="0" fontId="4" fillId="0" borderId="0" xfId="4" applyNumberFormat="1" applyFont="1" applyFill="1" applyBorder="1" applyAlignment="1" applyProtection="1">
      <alignment vertical="center" wrapText="1"/>
      <protection locked="0"/>
    </xf>
    <xf numFmtId="1" fontId="4" fillId="0" borderId="0" xfId="1" applyNumberFormat="1" applyFont="1" applyAlignment="1">
      <alignment horizontal="center" vertical="center"/>
    </xf>
    <xf numFmtId="1" fontId="4" fillId="0" borderId="0" xfId="1" applyNumberFormat="1" applyFont="1" applyAlignment="1">
      <alignment horizontal="left" vertical="center"/>
    </xf>
    <xf numFmtId="0" fontId="1" fillId="0" borderId="0" xfId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1" fontId="4" fillId="0" borderId="1" xfId="1" applyNumberFormat="1" applyFont="1" applyFill="1" applyBorder="1" applyAlignment="1">
      <alignment horizontal="center" vertical="center"/>
    </xf>
    <xf numFmtId="0" fontId="1" fillId="0" borderId="0" xfId="1" applyFill="1">
      <alignment vertical="center"/>
    </xf>
    <xf numFmtId="0" fontId="4" fillId="0" borderId="2" xfId="4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4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" applyBorder="1" applyAlignment="1">
      <alignment horizontal="center" vertical="center" wrapText="1"/>
    </xf>
    <xf numFmtId="177" fontId="6" fillId="0" borderId="1" xfId="2" applyNumberFormat="1" applyFont="1" applyBorder="1" applyAlignment="1">
      <alignment horizontal="center" vertical="center" wrapText="1"/>
    </xf>
    <xf numFmtId="49" fontId="4" fillId="2" borderId="3" xfId="4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>
      <alignment horizontal="center" vertical="center" wrapText="1"/>
    </xf>
    <xf numFmtId="0" fontId="14" fillId="0" borderId="1" xfId="2" applyFont="1" applyBorder="1" applyAlignment="1">
      <alignment horizontal="left" vertical="center" wrapText="1"/>
    </xf>
    <xf numFmtId="1" fontId="15" fillId="0" borderId="1" xfId="1" applyNumberFormat="1" applyFont="1" applyBorder="1" applyAlignment="1">
      <alignment horizontal="left" vertical="center"/>
    </xf>
    <xf numFmtId="0" fontId="16" fillId="0" borderId="1" xfId="2" applyFont="1" applyBorder="1" applyAlignment="1">
      <alignment horizontal="left" vertical="center" wrapText="1"/>
    </xf>
    <xf numFmtId="1" fontId="15" fillId="0" borderId="1" xfId="1" applyNumberFormat="1" applyFont="1" applyBorder="1" applyAlignment="1">
      <alignment horizontal="center" vertical="center"/>
    </xf>
    <xf numFmtId="0" fontId="14" fillId="2" borderId="1" xfId="2" applyFont="1" applyFill="1" applyBorder="1" applyAlignment="1">
      <alignment horizontal="left" vertical="center" wrapText="1"/>
    </xf>
    <xf numFmtId="1" fontId="15" fillId="2" borderId="1" xfId="1" applyNumberFormat="1" applyFont="1" applyFill="1" applyBorder="1" applyAlignment="1">
      <alignment horizontal="center" vertical="center"/>
    </xf>
    <xf numFmtId="1" fontId="4" fillId="0" borderId="1" xfId="1" applyNumberFormat="1" applyFont="1" applyBorder="1" applyAlignment="1">
      <alignment horizontal="left" vertical="center"/>
    </xf>
    <xf numFmtId="1" fontId="4" fillId="2" borderId="1" xfId="1" applyNumberFormat="1" applyFont="1" applyFill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1" fontId="15" fillId="2" borderId="1" xfId="1" applyNumberFormat="1" applyFont="1" applyFill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4" fillId="0" borderId="1" xfId="4" applyNumberFormat="1" applyFont="1" applyFill="1" applyBorder="1" applyAlignment="1" applyProtection="1">
      <alignment horizontal="left" vertical="center" wrapText="1"/>
      <protection locked="0"/>
    </xf>
    <xf numFmtId="0" fontId="4" fillId="0" borderId="2" xfId="4" applyNumberFormat="1" applyFont="1" applyFill="1" applyBorder="1" applyAlignment="1" applyProtection="1">
      <alignment horizontal="left" vertical="center" wrapText="1"/>
      <protection locked="0"/>
    </xf>
    <xf numFmtId="0" fontId="4" fillId="0" borderId="0" xfId="4" applyNumberFormat="1" applyFont="1" applyFill="1" applyBorder="1" applyAlignment="1" applyProtection="1">
      <alignment horizontal="left" vertical="center" wrapText="1"/>
      <protection locked="0"/>
    </xf>
    <xf numFmtId="1" fontId="4" fillId="0" borderId="1" xfId="1" applyNumberFormat="1" applyFont="1" applyFill="1" applyBorder="1" applyAlignment="1">
      <alignment horizontal="left" vertical="center"/>
    </xf>
    <xf numFmtId="1" fontId="4" fillId="0" borderId="0" xfId="1" applyNumberFormat="1" applyFont="1" applyBorder="1" applyAlignment="1">
      <alignment horizontal="left" vertical="center"/>
    </xf>
    <xf numFmtId="0" fontId="1" fillId="0" borderId="0" xfId="1" applyAlignment="1">
      <alignment horizontal="left" vertical="center" wrapText="1"/>
    </xf>
    <xf numFmtId="178" fontId="4" fillId="0" borderId="1" xfId="1" applyNumberFormat="1" applyFont="1" applyBorder="1" applyAlignment="1">
      <alignment horizontal="center" vertical="center"/>
    </xf>
    <xf numFmtId="178" fontId="4" fillId="0" borderId="4" xfId="1" applyNumberFormat="1" applyFont="1" applyBorder="1" applyAlignment="1">
      <alignment horizontal="center" vertical="center"/>
    </xf>
    <xf numFmtId="1" fontId="4" fillId="0" borderId="0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vertical="center"/>
    </xf>
    <xf numFmtId="178" fontId="4" fillId="3" borderId="4" xfId="1" applyNumberFormat="1" applyFont="1" applyFill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4" xfId="1" applyFont="1" applyBorder="1" applyAlignment="1">
      <alignment vertical="center"/>
    </xf>
    <xf numFmtId="0" fontId="4" fillId="0" borderId="4" xfId="1" applyFont="1" applyBorder="1" applyAlignment="1">
      <alignment vertical="center" wrapText="1"/>
    </xf>
    <xf numFmtId="0" fontId="4" fillId="2" borderId="4" xfId="1" applyFont="1" applyFill="1" applyBorder="1" applyAlignment="1">
      <alignment vertical="center" wrapText="1"/>
    </xf>
    <xf numFmtId="0" fontId="4" fillId="0" borderId="4" xfId="1" applyFont="1" applyFill="1" applyBorder="1" applyAlignment="1">
      <alignment vertical="center" wrapText="1"/>
    </xf>
    <xf numFmtId="0" fontId="6" fillId="0" borderId="4" xfId="2" applyFont="1" applyBorder="1" applyAlignment="1">
      <alignment vertical="center" wrapText="1"/>
    </xf>
    <xf numFmtId="0" fontId="4" fillId="2" borderId="4" xfId="1" applyFont="1" applyFill="1" applyBorder="1" applyAlignment="1">
      <alignment vertical="center"/>
    </xf>
    <xf numFmtId="0" fontId="4" fillId="0" borderId="4" xfId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1" applyFill="1" applyBorder="1" applyAlignment="1">
      <alignment horizontal="center" vertical="center" wrapText="1"/>
    </xf>
    <xf numFmtId="178" fontId="0" fillId="0" borderId="1" xfId="0" applyNumberFormat="1" applyBorder="1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9" fontId="0" fillId="0" borderId="1" xfId="10" applyNumberFormat="1" applyFont="1" applyBorder="1" applyAlignment="1"/>
    <xf numFmtId="180" fontId="0" fillId="0" borderId="1" xfId="11" applyNumberFormat="1" applyFont="1" applyBorder="1" applyAlignment="1"/>
    <xf numFmtId="178" fontId="0" fillId="2" borderId="1" xfId="0" applyNumberFormat="1" applyFill="1" applyBorder="1"/>
    <xf numFmtId="0" fontId="0" fillId="4" borderId="1" xfId="0" applyFill="1" applyBorder="1"/>
    <xf numFmtId="0" fontId="0" fillId="0" borderId="1" xfId="0" applyFill="1" applyBorder="1"/>
    <xf numFmtId="178" fontId="0" fillId="0" borderId="1" xfId="0" applyNumberFormat="1" applyFill="1" applyBorder="1"/>
    <xf numFmtId="177" fontId="0" fillId="0" borderId="1" xfId="0" applyNumberFormat="1" applyFill="1" applyBorder="1"/>
    <xf numFmtId="0" fontId="1" fillId="4" borderId="1" xfId="1" applyFill="1" applyBorder="1" applyAlignment="1">
      <alignment horizontal="center" vertical="center" wrapText="1"/>
    </xf>
    <xf numFmtId="0" fontId="1" fillId="0" borderId="1" xfId="1" applyFill="1" applyBorder="1" applyAlignment="1">
      <alignment horizontal="center" vertical="center"/>
    </xf>
    <xf numFmtId="0" fontId="0" fillId="2" borderId="1" xfId="0" applyFill="1" applyBorder="1"/>
    <xf numFmtId="178" fontId="0" fillId="4" borderId="1" xfId="0" applyNumberFormat="1" applyFill="1" applyBorder="1"/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178" fontId="4" fillId="0" borderId="4" xfId="1" applyNumberFormat="1" applyFont="1" applyBorder="1" applyAlignment="1">
      <alignment horizontal="center" vertical="center"/>
    </xf>
    <xf numFmtId="178" fontId="4" fillId="0" borderId="5" xfId="1" applyNumberFormat="1" applyFont="1" applyBorder="1" applyAlignment="1">
      <alignment horizontal="center" vertical="center"/>
    </xf>
    <xf numFmtId="178" fontId="4" fillId="0" borderId="6" xfId="1" applyNumberFormat="1" applyFont="1" applyBorder="1" applyAlignment="1">
      <alignment horizontal="center" vertical="center"/>
    </xf>
    <xf numFmtId="178" fontId="4" fillId="3" borderId="4" xfId="1" applyNumberFormat="1" applyFont="1" applyFill="1" applyBorder="1" applyAlignment="1">
      <alignment horizontal="center" vertical="center"/>
    </xf>
    <xf numFmtId="178" fontId="4" fillId="3" borderId="5" xfId="1" applyNumberFormat="1" applyFont="1" applyFill="1" applyBorder="1" applyAlignment="1">
      <alignment horizontal="center" vertical="center"/>
    </xf>
    <xf numFmtId="178" fontId="4" fillId="3" borderId="6" xfId="1" applyNumberFormat="1" applyFont="1" applyFill="1" applyBorder="1" applyAlignment="1">
      <alignment horizontal="center" vertical="center"/>
    </xf>
    <xf numFmtId="178" fontId="4" fillId="0" borderId="4" xfId="1" applyNumberFormat="1" applyFont="1" applyFill="1" applyBorder="1" applyAlignment="1">
      <alignment horizontal="center" vertical="center"/>
    </xf>
    <xf numFmtId="178" fontId="4" fillId="0" borderId="5" xfId="1" applyNumberFormat="1" applyFont="1" applyFill="1" applyBorder="1" applyAlignment="1">
      <alignment horizontal="center" vertical="center"/>
    </xf>
    <xf numFmtId="178" fontId="4" fillId="0" borderId="6" xfId="1" applyNumberFormat="1" applyFont="1" applyFill="1" applyBorder="1" applyAlignment="1">
      <alignment horizontal="center" vertical="center"/>
    </xf>
    <xf numFmtId="178" fontId="4" fillId="0" borderId="1" xfId="1" applyNumberFormat="1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4" fillId="0" borderId="4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left" vertical="center" wrapText="1"/>
    </xf>
    <xf numFmtId="0" fontId="6" fillId="0" borderId="4" xfId="2" applyFont="1" applyBorder="1" applyAlignment="1">
      <alignment horizontal="left" vertical="center" wrapText="1"/>
    </xf>
    <xf numFmtId="0" fontId="6" fillId="0" borderId="5" xfId="2" applyFont="1" applyBorder="1" applyAlignment="1">
      <alignment horizontal="left" vertical="center" wrapText="1"/>
    </xf>
    <xf numFmtId="0" fontId="6" fillId="0" borderId="6" xfId="2" applyFont="1" applyBorder="1" applyAlignment="1">
      <alignment horizontal="left" vertical="center" wrapText="1"/>
    </xf>
    <xf numFmtId="0" fontId="4" fillId="2" borderId="4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left" vertical="center" wrapText="1"/>
    </xf>
    <xf numFmtId="0" fontId="4" fillId="2" borderId="5" xfId="1" applyFont="1" applyFill="1" applyBorder="1" applyAlignment="1">
      <alignment horizontal="left" vertical="center" wrapText="1"/>
    </xf>
    <xf numFmtId="0" fontId="4" fillId="2" borderId="6" xfId="1" applyFont="1" applyFill="1" applyBorder="1" applyAlignment="1">
      <alignment horizontal="left" vertical="center" wrapText="1"/>
    </xf>
    <xf numFmtId="0" fontId="4" fillId="0" borderId="4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horizontal="left" vertical="center" wrapText="1"/>
    </xf>
    <xf numFmtId="0" fontId="4" fillId="0" borderId="6" xfId="1" applyFont="1" applyFill="1" applyBorder="1" applyAlignment="1">
      <alignment horizontal="left" vertical="center" wrapText="1"/>
    </xf>
  </cellXfs>
  <cellStyles count="12">
    <cellStyle name="BOM_Level_Below3" xfId="4"/>
    <cellStyle name="百分比" xfId="11" builtinId="5"/>
    <cellStyle name="百分比 2" xfId="6"/>
    <cellStyle name="常规" xfId="0" builtinId="0"/>
    <cellStyle name="常规 2" xfId="1"/>
    <cellStyle name="常规 2 2" xfId="7"/>
    <cellStyle name="常规 2 2 2" xfId="8"/>
    <cellStyle name="常规 28" xfId="9"/>
    <cellStyle name="常规 3" xfId="5"/>
    <cellStyle name="常规 5" xfId="2"/>
    <cellStyle name="千位分隔" xfId="10" builtinId="3"/>
    <cellStyle name="样式 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21556;&#33521;&#26684;/Desktop/H6&#22996;&#22806;&#22270;&#32440;&#27719;&#24635;/&#25253;&#20215;/&#21033;&#36798;/&#20135;&#21697;&#25253;&#20215;&#21333;-&#21033;&#3679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报价表"/>
      <sheetName val="荣威"/>
      <sheetName val="岳众"/>
    </sheetNames>
    <sheetDataSet>
      <sheetData sheetId="0" refreshError="1"/>
      <sheetData sheetId="1">
        <row r="4">
          <cell r="B4" t="str">
            <v>SHT0010064</v>
          </cell>
          <cell r="C4" t="str">
            <v>H6靠背骨架侧边板</v>
          </cell>
          <cell r="E4">
            <v>1</v>
          </cell>
          <cell r="F4" t="str">
            <v>SPFH590</v>
          </cell>
          <cell r="G4">
            <v>2</v>
          </cell>
          <cell r="H4">
            <v>540</v>
          </cell>
          <cell r="I4">
            <v>1250</v>
          </cell>
          <cell r="J4">
            <v>10.5975</v>
          </cell>
          <cell r="K4">
            <v>10</v>
          </cell>
          <cell r="L4">
            <v>1.05975</v>
          </cell>
          <cell r="M4">
            <v>0.82</v>
          </cell>
          <cell r="N4">
            <v>0.77376739797121963</v>
          </cell>
          <cell r="O4">
            <v>6.2</v>
          </cell>
          <cell r="P4">
            <v>2.5</v>
          </cell>
          <cell r="Q4">
            <v>0.59937499999999999</v>
          </cell>
          <cell r="R4">
            <v>5.9710749999999999</v>
          </cell>
          <cell r="S4" t="str">
            <v>剪板</v>
          </cell>
          <cell r="T4" t="str">
            <v>剪板机</v>
          </cell>
          <cell r="U4">
            <v>0.1</v>
          </cell>
          <cell r="V4">
            <v>2.6</v>
          </cell>
          <cell r="AF4">
            <v>1.7142150000000003</v>
          </cell>
          <cell r="AH4">
            <v>0.2</v>
          </cell>
          <cell r="AJ4">
            <v>10.485289999999999</v>
          </cell>
        </row>
        <row r="5">
          <cell r="S5" t="str">
            <v>成型</v>
          </cell>
          <cell r="T5" t="str">
            <v>300T冲压机</v>
          </cell>
          <cell r="U5">
            <v>0.5</v>
          </cell>
        </row>
        <row r="6">
          <cell r="S6" t="str">
            <v>落料、冲孔</v>
          </cell>
          <cell r="T6" t="str">
            <v>300T冲压机</v>
          </cell>
          <cell r="U6">
            <v>0.5</v>
          </cell>
        </row>
        <row r="7">
          <cell r="S7" t="str">
            <v>成型</v>
          </cell>
          <cell r="T7" t="str">
            <v>300T冲压机</v>
          </cell>
          <cell r="U7">
            <v>0.5</v>
          </cell>
        </row>
        <row r="8">
          <cell r="S8" t="str">
            <v>冲孔</v>
          </cell>
          <cell r="T8" t="str">
            <v>300T冲压机</v>
          </cell>
          <cell r="U8">
            <v>0.5</v>
          </cell>
        </row>
        <row r="9">
          <cell r="S9" t="str">
            <v>整形</v>
          </cell>
          <cell r="T9" t="str">
            <v>300T冲压机</v>
          </cell>
          <cell r="U9">
            <v>0.5</v>
          </cell>
        </row>
        <row r="11">
          <cell r="B11" t="str">
            <v>SHT0010067</v>
          </cell>
          <cell r="C11" t="str">
            <v>减震器上框左右支架(C版)</v>
          </cell>
          <cell r="E11">
            <v>1</v>
          </cell>
          <cell r="F11" t="str">
            <v>SPFH590</v>
          </cell>
          <cell r="G11">
            <v>2.5</v>
          </cell>
          <cell r="H11">
            <v>490</v>
          </cell>
          <cell r="I11">
            <v>1250</v>
          </cell>
          <cell r="J11">
            <v>12.020312499999998</v>
          </cell>
          <cell r="K11">
            <v>15</v>
          </cell>
          <cell r="L11">
            <v>0.80135416666666648</v>
          </cell>
          <cell r="M11">
            <v>0.65</v>
          </cell>
          <cell r="N11">
            <v>0.81112699857012893</v>
          </cell>
          <cell r="O11">
            <v>6.2</v>
          </cell>
          <cell r="P11">
            <v>2.5</v>
          </cell>
          <cell r="Q11">
            <v>0.37838541666666614</v>
          </cell>
          <cell r="R11">
            <v>4.590010416666666</v>
          </cell>
          <cell r="S11" t="str">
            <v>剪板</v>
          </cell>
          <cell r="T11" t="str">
            <v>剪板机</v>
          </cell>
          <cell r="U11">
            <v>0.1</v>
          </cell>
          <cell r="V11">
            <v>1.2000000000000002</v>
          </cell>
          <cell r="AF11">
            <v>1.1580020833333333</v>
          </cell>
          <cell r="AH11">
            <v>0.2</v>
          </cell>
          <cell r="AJ11">
            <v>7.1480124999999992</v>
          </cell>
        </row>
        <row r="12">
          <cell r="S12" t="str">
            <v>落料</v>
          </cell>
          <cell r="T12" t="str">
            <v>200T冲压机</v>
          </cell>
          <cell r="U12">
            <v>0.3</v>
          </cell>
        </row>
        <row r="13">
          <cell r="S13" t="str">
            <v>冲孔</v>
          </cell>
          <cell r="T13" t="str">
            <v>160T冲压机</v>
          </cell>
          <cell r="U13">
            <v>0.2</v>
          </cell>
        </row>
        <row r="14">
          <cell r="S14" t="str">
            <v>成型</v>
          </cell>
          <cell r="T14" t="str">
            <v>200T冲压机</v>
          </cell>
          <cell r="U14">
            <v>0.3</v>
          </cell>
        </row>
        <row r="15">
          <cell r="S15" t="str">
            <v>整形</v>
          </cell>
          <cell r="T15" t="str">
            <v>200T冲压机</v>
          </cell>
          <cell r="U15">
            <v>0.3</v>
          </cell>
        </row>
        <row r="18">
          <cell r="B18" t="str">
            <v>SHT0010079</v>
          </cell>
          <cell r="C18" t="str">
            <v>减震器下框左右支架钣金</v>
          </cell>
          <cell r="E18">
            <v>1</v>
          </cell>
          <cell r="F18" t="str">
            <v>SPFH590</v>
          </cell>
          <cell r="G18">
            <v>2.5</v>
          </cell>
          <cell r="H18">
            <v>490</v>
          </cell>
          <cell r="I18">
            <v>1250</v>
          </cell>
          <cell r="J18">
            <v>12.020312499999998</v>
          </cell>
          <cell r="K18">
            <v>15</v>
          </cell>
          <cell r="L18">
            <v>0.80135416666666648</v>
          </cell>
          <cell r="M18">
            <v>0.57999999999999996</v>
          </cell>
          <cell r="N18">
            <v>0.72377486026257654</v>
          </cell>
          <cell r="O18">
            <v>6.2</v>
          </cell>
          <cell r="P18">
            <v>2.5</v>
          </cell>
          <cell r="Q18">
            <v>0.5533854166666663</v>
          </cell>
          <cell r="R18">
            <v>4.4150104166666662</v>
          </cell>
          <cell r="S18" t="str">
            <v>剪板</v>
          </cell>
          <cell r="T18" t="str">
            <v>剪板机</v>
          </cell>
          <cell r="U18">
            <v>0.1</v>
          </cell>
          <cell r="V18">
            <v>1.2000000000000002</v>
          </cell>
          <cell r="AF18">
            <v>1.1230020833333334</v>
          </cell>
          <cell r="AH18">
            <v>0.2</v>
          </cell>
          <cell r="AJ18">
            <v>6.9380124999999992</v>
          </cell>
        </row>
        <row r="19">
          <cell r="S19" t="str">
            <v>落料</v>
          </cell>
          <cell r="T19" t="str">
            <v>200T冲压机</v>
          </cell>
          <cell r="U19">
            <v>0.3</v>
          </cell>
        </row>
        <row r="20">
          <cell r="S20" t="str">
            <v>冲孔</v>
          </cell>
          <cell r="T20" t="str">
            <v>160T冲压机</v>
          </cell>
          <cell r="U20">
            <v>0.2</v>
          </cell>
        </row>
        <row r="21">
          <cell r="S21" t="str">
            <v>成型</v>
          </cell>
          <cell r="T21" t="str">
            <v>200T冲压机</v>
          </cell>
          <cell r="U21">
            <v>0.3</v>
          </cell>
        </row>
        <row r="22">
          <cell r="S22" t="str">
            <v>整形</v>
          </cell>
          <cell r="T22" t="str">
            <v>200T冲压机</v>
          </cell>
          <cell r="U22">
            <v>0.3</v>
          </cell>
        </row>
        <row r="25">
          <cell r="B25" t="str">
            <v>SHT0010120</v>
          </cell>
          <cell r="C25" t="str">
            <v>座框左侧外边板</v>
          </cell>
          <cell r="E25">
            <v>1</v>
          </cell>
          <cell r="F25" t="str">
            <v>SPFH590</v>
          </cell>
          <cell r="G25">
            <v>2</v>
          </cell>
          <cell r="H25">
            <v>540</v>
          </cell>
          <cell r="I25">
            <v>1250</v>
          </cell>
          <cell r="J25">
            <v>10.5975</v>
          </cell>
          <cell r="K25">
            <v>10</v>
          </cell>
          <cell r="L25">
            <v>1.05975</v>
          </cell>
          <cell r="M25">
            <v>0.79</v>
          </cell>
          <cell r="N25">
            <v>0.7454588346308092</v>
          </cell>
          <cell r="O25">
            <v>6.2</v>
          </cell>
          <cell r="P25">
            <v>2.5</v>
          </cell>
          <cell r="Q25">
            <v>0.67437499999999984</v>
          </cell>
          <cell r="R25">
            <v>5.8960750000000006</v>
          </cell>
          <cell r="S25" t="str">
            <v>剪板</v>
          </cell>
          <cell r="T25" t="str">
            <v>剪板机</v>
          </cell>
          <cell r="U25">
            <v>0.1</v>
          </cell>
          <cell r="V25">
            <v>1.7000000000000002</v>
          </cell>
          <cell r="AF25">
            <v>1.5192150000000002</v>
          </cell>
          <cell r="AH25">
            <v>0.2</v>
          </cell>
          <cell r="AJ25">
            <v>9.315290000000001</v>
          </cell>
        </row>
        <row r="26">
          <cell r="S26" t="str">
            <v>成型</v>
          </cell>
          <cell r="T26" t="str">
            <v>250T冲压机</v>
          </cell>
          <cell r="U26">
            <v>0.4</v>
          </cell>
        </row>
        <row r="27">
          <cell r="S27" t="str">
            <v>落料、冲孔</v>
          </cell>
          <cell r="T27" t="str">
            <v>200T冲压机</v>
          </cell>
          <cell r="U27">
            <v>0.3</v>
          </cell>
        </row>
        <row r="28">
          <cell r="S28" t="str">
            <v>折弯</v>
          </cell>
          <cell r="T28" t="str">
            <v>200T冲压机</v>
          </cell>
          <cell r="U28">
            <v>0.3</v>
          </cell>
        </row>
        <row r="29">
          <cell r="S29" t="str">
            <v>整形</v>
          </cell>
          <cell r="T29" t="str">
            <v>200T冲压机</v>
          </cell>
          <cell r="U29">
            <v>0.3</v>
          </cell>
        </row>
        <row r="30">
          <cell r="S30" t="str">
            <v>侧冲,冲孔</v>
          </cell>
          <cell r="T30" t="str">
            <v>200T冲压机</v>
          </cell>
          <cell r="U30">
            <v>0.3</v>
          </cell>
        </row>
        <row r="32">
          <cell r="B32" t="str">
            <v>SHT0010124</v>
          </cell>
          <cell r="C32" t="str">
            <v>座框右侧外边板</v>
          </cell>
          <cell r="E32">
            <v>1</v>
          </cell>
          <cell r="F32" t="str">
            <v>SPFH590</v>
          </cell>
          <cell r="G32">
            <v>2</v>
          </cell>
          <cell r="H32">
            <v>540</v>
          </cell>
          <cell r="I32">
            <v>1250</v>
          </cell>
          <cell r="J32">
            <v>10.5975</v>
          </cell>
          <cell r="K32">
            <v>10</v>
          </cell>
          <cell r="L32">
            <v>1.05975</v>
          </cell>
          <cell r="M32">
            <v>0.79</v>
          </cell>
          <cell r="N32">
            <v>0.7454588346308092</v>
          </cell>
          <cell r="O32">
            <v>6.2</v>
          </cell>
          <cell r="P32">
            <v>2.5</v>
          </cell>
          <cell r="Q32">
            <v>0.67437499999999984</v>
          </cell>
          <cell r="R32">
            <v>5.8960750000000006</v>
          </cell>
          <cell r="S32" t="str">
            <v>剪板</v>
          </cell>
          <cell r="T32" t="str">
            <v>剪板机</v>
          </cell>
          <cell r="U32">
            <v>0.1</v>
          </cell>
          <cell r="V32">
            <v>1.7000000000000002</v>
          </cell>
          <cell r="AF32">
            <v>1.5192150000000002</v>
          </cell>
          <cell r="AH32">
            <v>0.2</v>
          </cell>
          <cell r="AJ32">
            <v>9.315290000000001</v>
          </cell>
        </row>
        <row r="33">
          <cell r="S33" t="str">
            <v>成型</v>
          </cell>
          <cell r="T33" t="str">
            <v>250T冲压机</v>
          </cell>
          <cell r="U33">
            <v>0.4</v>
          </cell>
        </row>
        <row r="34">
          <cell r="S34" t="str">
            <v>落料、冲孔</v>
          </cell>
          <cell r="T34" t="str">
            <v>200T冲压机</v>
          </cell>
          <cell r="U34">
            <v>0.3</v>
          </cell>
        </row>
        <row r="35">
          <cell r="S35" t="str">
            <v>折弯</v>
          </cell>
          <cell r="T35" t="str">
            <v>200T冲压机</v>
          </cell>
          <cell r="U35">
            <v>0.3</v>
          </cell>
        </row>
        <row r="36">
          <cell r="S36" t="str">
            <v>整形</v>
          </cell>
          <cell r="T36" t="str">
            <v>200T冲压机</v>
          </cell>
          <cell r="U36">
            <v>0.3</v>
          </cell>
        </row>
        <row r="37">
          <cell r="S37" t="str">
            <v>侧冲,冲孔</v>
          </cell>
          <cell r="T37" t="str">
            <v>200T冲压机</v>
          </cell>
          <cell r="U37">
            <v>0.3</v>
          </cell>
        </row>
        <row r="39">
          <cell r="B39" t="str">
            <v>SHT0010121</v>
          </cell>
          <cell r="C39" t="str">
            <v>座框左侧内边板</v>
          </cell>
          <cell r="E39">
            <v>1</v>
          </cell>
          <cell r="F39" t="str">
            <v>SPFH590</v>
          </cell>
          <cell r="G39">
            <v>1.5</v>
          </cell>
          <cell r="H39">
            <v>260</v>
          </cell>
          <cell r="I39">
            <v>1250</v>
          </cell>
          <cell r="J39">
            <v>3.8268749999999994</v>
          </cell>
          <cell r="K39">
            <v>11</v>
          </cell>
          <cell r="L39">
            <v>0.34789772727272722</v>
          </cell>
          <cell r="M39">
            <v>0.24299999999999999</v>
          </cell>
          <cell r="N39">
            <v>0.69848113669769729</v>
          </cell>
          <cell r="O39">
            <v>6.2</v>
          </cell>
          <cell r="P39">
            <v>2.5</v>
          </cell>
          <cell r="Q39">
            <v>0.26224431818181804</v>
          </cell>
          <cell r="R39">
            <v>1.8947215909090906</v>
          </cell>
          <cell r="S39" t="str">
            <v>剪板</v>
          </cell>
          <cell r="T39" t="str">
            <v>剪板机</v>
          </cell>
          <cell r="U39">
            <v>0.1</v>
          </cell>
          <cell r="V39">
            <v>1.4</v>
          </cell>
          <cell r="AF39">
            <v>0.6589443181818182</v>
          </cell>
          <cell r="AH39">
            <v>0.2</v>
          </cell>
          <cell r="AJ39">
            <v>4.1536659090909094</v>
          </cell>
        </row>
        <row r="40">
          <cell r="S40" t="str">
            <v>成型</v>
          </cell>
          <cell r="T40" t="str">
            <v>200T冲压机</v>
          </cell>
          <cell r="U40">
            <v>0.3</v>
          </cell>
        </row>
        <row r="41">
          <cell r="S41" t="str">
            <v>落料、冲孔</v>
          </cell>
          <cell r="T41" t="str">
            <v>200T冲压机</v>
          </cell>
          <cell r="U41">
            <v>0.3</v>
          </cell>
        </row>
        <row r="42">
          <cell r="S42" t="str">
            <v>折弯</v>
          </cell>
          <cell r="T42" t="str">
            <v>160T冲压机</v>
          </cell>
          <cell r="U42">
            <v>0.2</v>
          </cell>
        </row>
        <row r="43">
          <cell r="S43" t="str">
            <v>冲孔、切断</v>
          </cell>
          <cell r="T43" t="str">
            <v>160T冲压机</v>
          </cell>
          <cell r="U43">
            <v>0.2</v>
          </cell>
        </row>
        <row r="44">
          <cell r="S44" t="str">
            <v>整形</v>
          </cell>
          <cell r="T44" t="str">
            <v>200T冲压机</v>
          </cell>
          <cell r="U44">
            <v>0.3</v>
          </cell>
        </row>
        <row r="46">
          <cell r="B46" t="str">
            <v>SHT0010125</v>
          </cell>
          <cell r="C46" t="str">
            <v>座框右侧内边板</v>
          </cell>
          <cell r="E46">
            <v>1</v>
          </cell>
          <cell r="F46" t="str">
            <v>SPFH590</v>
          </cell>
          <cell r="G46">
            <v>1.5</v>
          </cell>
          <cell r="H46">
            <v>260</v>
          </cell>
          <cell r="I46">
            <v>1250</v>
          </cell>
          <cell r="J46">
            <v>3.8268749999999994</v>
          </cell>
          <cell r="K46">
            <v>11</v>
          </cell>
          <cell r="L46">
            <v>0.34789772727272722</v>
          </cell>
          <cell r="M46">
            <v>0.24299999999999999</v>
          </cell>
          <cell r="N46">
            <v>0.69848113669769729</v>
          </cell>
          <cell r="O46">
            <v>6.2</v>
          </cell>
          <cell r="P46">
            <v>2.5</v>
          </cell>
          <cell r="Q46">
            <v>0.26224431818181804</v>
          </cell>
          <cell r="R46">
            <v>1.8947215909090906</v>
          </cell>
          <cell r="S46" t="str">
            <v>剪板</v>
          </cell>
          <cell r="T46" t="str">
            <v>剪板机</v>
          </cell>
          <cell r="U46">
            <v>0.1</v>
          </cell>
          <cell r="V46">
            <v>1.4</v>
          </cell>
          <cell r="AF46">
            <v>0.6589443181818182</v>
          </cell>
          <cell r="AH46">
            <v>0.2</v>
          </cell>
          <cell r="AJ46">
            <v>4.1536659090909094</v>
          </cell>
        </row>
        <row r="47">
          <cell r="S47" t="str">
            <v>成型</v>
          </cell>
          <cell r="T47" t="str">
            <v>200T冲压机</v>
          </cell>
          <cell r="U47">
            <v>0.3</v>
          </cell>
        </row>
        <row r="48">
          <cell r="S48" t="str">
            <v>落料、冲孔</v>
          </cell>
          <cell r="T48" t="str">
            <v>200T冲压机</v>
          </cell>
          <cell r="U48">
            <v>0.3</v>
          </cell>
        </row>
        <row r="49">
          <cell r="S49" t="str">
            <v>折弯</v>
          </cell>
          <cell r="T49" t="str">
            <v>160T冲压机</v>
          </cell>
          <cell r="U49">
            <v>0.2</v>
          </cell>
        </row>
        <row r="50">
          <cell r="S50" t="str">
            <v>冲孔、切断</v>
          </cell>
          <cell r="T50" t="str">
            <v>160T冲压机</v>
          </cell>
          <cell r="U50">
            <v>0.2</v>
          </cell>
        </row>
        <row r="51">
          <cell r="S51" t="str">
            <v>整形</v>
          </cell>
          <cell r="T51" t="str">
            <v>200T冲压机</v>
          </cell>
          <cell r="U51">
            <v>0.3</v>
          </cell>
        </row>
        <row r="53">
          <cell r="B53" t="str">
            <v>SHT0010209</v>
          </cell>
          <cell r="C53" t="str">
            <v xml:space="preserve">上框右侧加强板 </v>
          </cell>
          <cell r="E53">
            <v>1</v>
          </cell>
          <cell r="F53" t="str">
            <v>SAPH440</v>
          </cell>
          <cell r="G53">
            <v>2</v>
          </cell>
          <cell r="H53">
            <v>180</v>
          </cell>
          <cell r="I53">
            <v>1250</v>
          </cell>
          <cell r="J53">
            <v>3.5324999999999998</v>
          </cell>
          <cell r="K53">
            <v>12</v>
          </cell>
          <cell r="L53">
            <v>0.294375</v>
          </cell>
          <cell r="M53">
            <v>0.27200000000000002</v>
          </cell>
          <cell r="N53">
            <v>0.923991507430998</v>
          </cell>
          <cell r="O53">
            <v>6</v>
          </cell>
          <cell r="P53">
            <v>2.5</v>
          </cell>
          <cell r="Q53">
            <v>5.5937499999999946E-2</v>
          </cell>
          <cell r="R53">
            <v>1.7103124999999999</v>
          </cell>
          <cell r="S53" t="str">
            <v>剪板</v>
          </cell>
          <cell r="T53" t="str">
            <v>剪板机</v>
          </cell>
          <cell r="U53">
            <v>0.1</v>
          </cell>
          <cell r="V53">
            <v>1.4</v>
          </cell>
          <cell r="AF53">
            <v>0.62206250000000007</v>
          </cell>
          <cell r="AH53">
            <v>0.2</v>
          </cell>
          <cell r="AJ53">
            <v>3.9323749999999995</v>
          </cell>
        </row>
        <row r="54">
          <cell r="S54" t="str">
            <v>成型</v>
          </cell>
          <cell r="T54" t="str">
            <v>200T冲压机</v>
          </cell>
          <cell r="U54">
            <v>0.3</v>
          </cell>
        </row>
        <row r="55">
          <cell r="S55" t="str">
            <v>落料、冲孔</v>
          </cell>
          <cell r="T55" t="str">
            <v>200T冲压机</v>
          </cell>
          <cell r="U55">
            <v>0.3</v>
          </cell>
        </row>
        <row r="56">
          <cell r="S56" t="str">
            <v>折弯</v>
          </cell>
          <cell r="T56" t="str">
            <v>160T冲压机</v>
          </cell>
          <cell r="U56">
            <v>0.2</v>
          </cell>
        </row>
        <row r="57">
          <cell r="S57" t="str">
            <v>整形</v>
          </cell>
          <cell r="T57" t="str">
            <v>160T冲压机</v>
          </cell>
          <cell r="U57">
            <v>0.2</v>
          </cell>
        </row>
        <row r="58">
          <cell r="S58" t="str">
            <v>切断、侧冲孔</v>
          </cell>
          <cell r="T58" t="str">
            <v>200T冲压机</v>
          </cell>
          <cell r="U58">
            <v>0.3</v>
          </cell>
        </row>
        <row r="60">
          <cell r="B60" t="str">
            <v>SHT0010210</v>
          </cell>
          <cell r="C60" t="str">
            <v>上框左侧加强板</v>
          </cell>
          <cell r="E60">
            <v>1</v>
          </cell>
          <cell r="F60" t="str">
            <v>SAPH440</v>
          </cell>
          <cell r="G60">
            <v>2</v>
          </cell>
          <cell r="H60">
            <v>180</v>
          </cell>
          <cell r="I60">
            <v>1250</v>
          </cell>
          <cell r="J60">
            <v>3.5324999999999998</v>
          </cell>
          <cell r="K60">
            <v>12</v>
          </cell>
          <cell r="L60">
            <v>0.294375</v>
          </cell>
          <cell r="M60">
            <v>0.27200000000000002</v>
          </cell>
          <cell r="N60">
            <v>0.923991507430998</v>
          </cell>
          <cell r="O60">
            <v>6</v>
          </cell>
          <cell r="P60">
            <v>2.5</v>
          </cell>
          <cell r="Q60">
            <v>5.5937499999999946E-2</v>
          </cell>
          <cell r="R60">
            <v>1.7103124999999999</v>
          </cell>
          <cell r="S60" t="str">
            <v>剪板</v>
          </cell>
          <cell r="T60" t="str">
            <v>剪板机</v>
          </cell>
          <cell r="U60">
            <v>0.1</v>
          </cell>
          <cell r="V60">
            <v>1.4</v>
          </cell>
          <cell r="AF60">
            <v>0.62206250000000007</v>
          </cell>
          <cell r="AH60">
            <v>0.2</v>
          </cell>
          <cell r="AJ60">
            <v>3.9323749999999995</v>
          </cell>
        </row>
        <row r="61">
          <cell r="S61" t="str">
            <v>成型</v>
          </cell>
          <cell r="T61" t="str">
            <v>200T冲压机</v>
          </cell>
          <cell r="U61">
            <v>0.3</v>
          </cell>
        </row>
        <row r="62">
          <cell r="S62" t="str">
            <v>落料、冲孔</v>
          </cell>
          <cell r="T62" t="str">
            <v>200T冲压机</v>
          </cell>
          <cell r="U62">
            <v>0.3</v>
          </cell>
        </row>
        <row r="63">
          <cell r="S63" t="str">
            <v>折弯</v>
          </cell>
          <cell r="T63" t="str">
            <v>160T冲压机</v>
          </cell>
          <cell r="U63">
            <v>0.2</v>
          </cell>
        </row>
        <row r="64">
          <cell r="S64" t="str">
            <v>整形</v>
          </cell>
          <cell r="T64" t="str">
            <v>160T冲压机</v>
          </cell>
          <cell r="U64">
            <v>0.2</v>
          </cell>
        </row>
        <row r="65">
          <cell r="S65" t="str">
            <v>切断、侧冲孔</v>
          </cell>
          <cell r="T65" t="str">
            <v>200T冲压机</v>
          </cell>
          <cell r="U65">
            <v>0.3</v>
          </cell>
        </row>
        <row r="67">
          <cell r="B67" t="str">
            <v>SHT0010211</v>
          </cell>
          <cell r="C67" t="str">
            <v>减震前横梁</v>
          </cell>
          <cell r="E67">
            <v>1</v>
          </cell>
          <cell r="F67" t="str">
            <v>SAPH440</v>
          </cell>
          <cell r="G67">
            <v>2</v>
          </cell>
          <cell r="H67">
            <v>275</v>
          </cell>
          <cell r="I67">
            <v>1250</v>
          </cell>
          <cell r="J67">
            <v>5.3968749999999996</v>
          </cell>
          <cell r="K67">
            <v>17</v>
          </cell>
          <cell r="L67">
            <v>0.31746323529411763</v>
          </cell>
          <cell r="M67">
            <v>0.214</v>
          </cell>
          <cell r="N67">
            <v>0.67409380428488708</v>
          </cell>
          <cell r="O67">
            <v>6</v>
          </cell>
          <cell r="P67">
            <v>2.5</v>
          </cell>
          <cell r="Q67">
            <v>0.25865808823529407</v>
          </cell>
          <cell r="R67">
            <v>1.6461213235294119</v>
          </cell>
          <cell r="S67" t="str">
            <v>剪板</v>
          </cell>
          <cell r="T67" t="str">
            <v>剪板机</v>
          </cell>
          <cell r="U67">
            <v>0.1</v>
          </cell>
          <cell r="V67">
            <v>1.9000000000000001</v>
          </cell>
          <cell r="AF67">
            <v>0.7092242647058824</v>
          </cell>
          <cell r="AH67">
            <v>0.2</v>
          </cell>
          <cell r="AJ67">
            <v>4.4553455882352946</v>
          </cell>
        </row>
        <row r="68">
          <cell r="S68" t="str">
            <v>落料、冲孔</v>
          </cell>
          <cell r="T68" t="str">
            <v>200T冲压机</v>
          </cell>
          <cell r="U68">
            <v>0.3</v>
          </cell>
        </row>
        <row r="69">
          <cell r="S69" t="str">
            <v>成型</v>
          </cell>
          <cell r="T69" t="str">
            <v>200T冲压机</v>
          </cell>
          <cell r="U69">
            <v>0.3</v>
          </cell>
        </row>
        <row r="70">
          <cell r="S70" t="str">
            <v>冲孔</v>
          </cell>
          <cell r="T70" t="str">
            <v>200T冲压机</v>
          </cell>
          <cell r="U70">
            <v>0.3</v>
          </cell>
        </row>
        <row r="71">
          <cell r="S71" t="str">
            <v>整形</v>
          </cell>
          <cell r="T71" t="str">
            <v>200T冲压机</v>
          </cell>
          <cell r="U71">
            <v>0.3</v>
          </cell>
        </row>
        <row r="72">
          <cell r="S72" t="str">
            <v>侧冲孔</v>
          </cell>
          <cell r="T72" t="str">
            <v>200T冲压机</v>
          </cell>
          <cell r="U72">
            <v>0.3</v>
          </cell>
        </row>
        <row r="73">
          <cell r="S73" t="str">
            <v>侧冲孔</v>
          </cell>
          <cell r="T73" t="str">
            <v>200T冲压机</v>
          </cell>
          <cell r="U73">
            <v>0.3</v>
          </cell>
        </row>
        <row r="74">
          <cell r="B74" t="str">
            <v>SHT0010212</v>
          </cell>
          <cell r="C74" t="str">
            <v>上框加强板</v>
          </cell>
          <cell r="E74">
            <v>1</v>
          </cell>
          <cell r="F74" t="str">
            <v>SAPH440</v>
          </cell>
          <cell r="G74">
            <v>2</v>
          </cell>
          <cell r="H74">
            <v>260</v>
          </cell>
          <cell r="I74">
            <v>1250</v>
          </cell>
          <cell r="J74">
            <v>5.1025</v>
          </cell>
          <cell r="K74">
            <v>20</v>
          </cell>
          <cell r="L74">
            <v>0.25512499999999999</v>
          </cell>
          <cell r="M74">
            <v>0.14299999999999999</v>
          </cell>
          <cell r="N74">
            <v>0.56050955414012738</v>
          </cell>
          <cell r="O74">
            <v>6</v>
          </cell>
          <cell r="P74">
            <v>2.5</v>
          </cell>
          <cell r="Q74">
            <v>0.28031250000000002</v>
          </cell>
          <cell r="R74">
            <v>1.2504374999999999</v>
          </cell>
          <cell r="S74" t="str">
            <v>剪板</v>
          </cell>
          <cell r="T74" t="str">
            <v>剪板机</v>
          </cell>
          <cell r="U74">
            <v>0.1</v>
          </cell>
          <cell r="V74">
            <v>1.2999999999999998</v>
          </cell>
          <cell r="AF74">
            <v>0.51008749999999992</v>
          </cell>
          <cell r="AH74">
            <v>0.2</v>
          </cell>
          <cell r="AJ74">
            <v>3.2605249999999999</v>
          </cell>
        </row>
        <row r="75">
          <cell r="S75" t="str">
            <v>打凸</v>
          </cell>
          <cell r="T75" t="str">
            <v>160T冲压机</v>
          </cell>
          <cell r="U75">
            <v>0.2</v>
          </cell>
        </row>
        <row r="76">
          <cell r="S76" t="str">
            <v>冲孔</v>
          </cell>
          <cell r="T76" t="str">
            <v>160T冲压机</v>
          </cell>
          <cell r="U76">
            <v>0.2</v>
          </cell>
        </row>
        <row r="77">
          <cell r="S77" t="str">
            <v>落料，冲孔</v>
          </cell>
          <cell r="T77" t="str">
            <v>160T冲压机</v>
          </cell>
          <cell r="U77">
            <v>0.2</v>
          </cell>
        </row>
        <row r="78">
          <cell r="S78" t="str">
            <v>成型</v>
          </cell>
          <cell r="T78" t="str">
            <v>160T冲压机</v>
          </cell>
          <cell r="U78">
            <v>0.2</v>
          </cell>
        </row>
        <row r="79">
          <cell r="S79" t="str">
            <v>整形</v>
          </cell>
          <cell r="T79" t="str">
            <v>160T冲压机</v>
          </cell>
          <cell r="U79">
            <v>0.2</v>
          </cell>
        </row>
        <row r="80">
          <cell r="S80" t="str">
            <v>抽芽</v>
          </cell>
          <cell r="T80" t="str">
            <v>160T冲压机</v>
          </cell>
          <cell r="U80">
            <v>0.2</v>
          </cell>
        </row>
        <row r="81">
          <cell r="B81" t="str">
            <v>SHT0010393</v>
          </cell>
          <cell r="C81" t="str">
            <v>H6前下支撑板</v>
          </cell>
          <cell r="E81">
            <v>1</v>
          </cell>
          <cell r="F81" t="str">
            <v>SAPH440</v>
          </cell>
          <cell r="G81">
            <v>2.5</v>
          </cell>
          <cell r="H81">
            <v>310</v>
          </cell>
          <cell r="I81">
            <v>1250</v>
          </cell>
          <cell r="J81">
            <v>7.6046874999999989</v>
          </cell>
          <cell r="K81">
            <v>8</v>
          </cell>
          <cell r="L81">
            <v>0.95058593749999987</v>
          </cell>
          <cell r="M81">
            <v>0.75</v>
          </cell>
          <cell r="N81">
            <v>0.78898705568111782</v>
          </cell>
          <cell r="O81">
            <v>6</v>
          </cell>
          <cell r="P81">
            <v>2.5</v>
          </cell>
          <cell r="Q81">
            <v>0.50146484374999967</v>
          </cell>
          <cell r="R81">
            <v>5.2020507812499996</v>
          </cell>
          <cell r="S81" t="str">
            <v>剪板</v>
          </cell>
          <cell r="T81" t="str">
            <v>剪板机</v>
          </cell>
          <cell r="U81">
            <v>0.1</v>
          </cell>
          <cell r="V81">
            <v>0.7</v>
          </cell>
          <cell r="AF81">
            <v>1.18041015625</v>
          </cell>
          <cell r="AH81">
            <v>0.1</v>
          </cell>
          <cell r="AJ81">
            <v>7.1824609375000001</v>
          </cell>
        </row>
        <row r="82">
          <cell r="S82" t="str">
            <v>落料</v>
          </cell>
          <cell r="T82" t="str">
            <v>160T冲压机</v>
          </cell>
          <cell r="U82">
            <v>0.2</v>
          </cell>
        </row>
        <row r="83">
          <cell r="S83" t="str">
            <v>成型</v>
          </cell>
          <cell r="T83" t="str">
            <v>160T冲压机</v>
          </cell>
          <cell r="U83">
            <v>0.2</v>
          </cell>
        </row>
        <row r="84">
          <cell r="S84" t="str">
            <v>冲孔</v>
          </cell>
          <cell r="T84" t="str">
            <v>160T冲压机</v>
          </cell>
          <cell r="U84">
            <v>0.2</v>
          </cell>
        </row>
        <row r="88">
          <cell r="B88" t="str">
            <v>SHT0010394</v>
          </cell>
          <cell r="C88" t="str">
            <v>H6后下支撑板</v>
          </cell>
          <cell r="E88">
            <v>1</v>
          </cell>
          <cell r="F88" t="str">
            <v>SAPH440</v>
          </cell>
          <cell r="G88">
            <v>2.5</v>
          </cell>
          <cell r="H88">
            <v>310</v>
          </cell>
          <cell r="I88">
            <v>1250</v>
          </cell>
          <cell r="J88">
            <v>7.6046874999999989</v>
          </cell>
          <cell r="K88">
            <v>8</v>
          </cell>
          <cell r="L88">
            <v>0.95058593749999987</v>
          </cell>
          <cell r="M88">
            <v>0.82</v>
          </cell>
          <cell r="N88">
            <v>0.86262584754468874</v>
          </cell>
          <cell r="O88">
            <v>6</v>
          </cell>
          <cell r="P88">
            <v>2.5</v>
          </cell>
          <cell r="Q88">
            <v>0.32646484374999979</v>
          </cell>
          <cell r="R88">
            <v>5.3770507812499995</v>
          </cell>
          <cell r="S88" t="str">
            <v>剪板</v>
          </cell>
          <cell r="T88" t="str">
            <v>剪板机</v>
          </cell>
          <cell r="U88">
            <v>0.1</v>
          </cell>
          <cell r="V88">
            <v>0.7</v>
          </cell>
          <cell r="AF88">
            <v>1.2154101562499999</v>
          </cell>
          <cell r="AH88">
            <v>0.1</v>
          </cell>
          <cell r="AJ88">
            <v>7.3924609374999992</v>
          </cell>
        </row>
        <row r="89">
          <cell r="S89" t="str">
            <v>落料</v>
          </cell>
          <cell r="T89" t="str">
            <v>160T冲压机</v>
          </cell>
          <cell r="U89">
            <v>0.2</v>
          </cell>
        </row>
        <row r="90">
          <cell r="S90" t="str">
            <v>成型</v>
          </cell>
          <cell r="T90" t="str">
            <v>160T冲压机</v>
          </cell>
          <cell r="U90">
            <v>0.2</v>
          </cell>
        </row>
        <row r="91">
          <cell r="S91" t="str">
            <v>冲孔</v>
          </cell>
          <cell r="T91" t="str">
            <v>160T冲压机</v>
          </cell>
          <cell r="U91">
            <v>0.2</v>
          </cell>
        </row>
        <row r="95">
          <cell r="B95" t="str">
            <v>SHT0010854</v>
          </cell>
          <cell r="C95" t="str">
            <v>支撑钣金件</v>
          </cell>
          <cell r="E95">
            <v>1</v>
          </cell>
          <cell r="F95" t="str">
            <v>S420MC</v>
          </cell>
          <cell r="G95">
            <v>1.5</v>
          </cell>
          <cell r="H95">
            <v>300</v>
          </cell>
          <cell r="I95">
            <v>1250</v>
          </cell>
          <cell r="J95">
            <v>4.4156250000000004</v>
          </cell>
          <cell r="K95">
            <v>31</v>
          </cell>
          <cell r="L95">
            <v>0.14243951612903227</v>
          </cell>
          <cell r="M95">
            <v>0.12</v>
          </cell>
          <cell r="N95">
            <v>0.84246284501061564</v>
          </cell>
          <cell r="O95">
            <v>6</v>
          </cell>
          <cell r="P95">
            <v>2.5</v>
          </cell>
          <cell r="Q95">
            <v>5.6098790322580694E-2</v>
          </cell>
          <cell r="R95">
            <v>0.79853830645161294</v>
          </cell>
          <cell r="S95" t="str">
            <v>剪板</v>
          </cell>
          <cell r="T95" t="str">
            <v>剪板机</v>
          </cell>
          <cell r="U95">
            <v>0.1</v>
          </cell>
          <cell r="V95">
            <v>0.30000000000000004</v>
          </cell>
          <cell r="AF95">
            <v>0.2197076612903226</v>
          </cell>
          <cell r="AH95">
            <v>0.1</v>
          </cell>
          <cell r="AJ95">
            <v>1.4182459677419357</v>
          </cell>
        </row>
        <row r="96">
          <cell r="S96" t="str">
            <v>落料</v>
          </cell>
          <cell r="T96" t="str">
            <v>160T冲压机</v>
          </cell>
          <cell r="U96">
            <v>0.2</v>
          </cell>
        </row>
        <row r="102">
          <cell r="B102" t="str">
            <v>SHT0011009</v>
          </cell>
          <cell r="C102" t="str">
            <v>后罩壳固定钣金</v>
          </cell>
          <cell r="E102">
            <v>1</v>
          </cell>
          <cell r="F102" t="str">
            <v>SAPH440</v>
          </cell>
          <cell r="G102">
            <v>2.5</v>
          </cell>
          <cell r="H102">
            <v>155</v>
          </cell>
          <cell r="I102">
            <v>1250</v>
          </cell>
          <cell r="J102">
            <v>3.8023437499999995</v>
          </cell>
          <cell r="K102">
            <v>8</v>
          </cell>
          <cell r="L102">
            <v>0.47529296874999993</v>
          </cell>
          <cell r="M102">
            <v>0.14699999999999999</v>
          </cell>
          <cell r="N102">
            <v>0.30928292582699818</v>
          </cell>
          <cell r="O102">
            <v>6</v>
          </cell>
          <cell r="P102">
            <v>2.5</v>
          </cell>
          <cell r="Q102">
            <v>0.82073242187499984</v>
          </cell>
          <cell r="R102">
            <v>2.031025390625</v>
          </cell>
          <cell r="S102" t="str">
            <v>剪板</v>
          </cell>
          <cell r="T102" t="str">
            <v>剪板机</v>
          </cell>
          <cell r="U102">
            <v>0.1</v>
          </cell>
          <cell r="V102">
            <v>1.2999999999999998</v>
          </cell>
          <cell r="AF102">
            <v>0.66620507812499996</v>
          </cell>
          <cell r="AH102">
            <v>0.2</v>
          </cell>
          <cell r="AJ102">
            <v>4.1972304687499999</v>
          </cell>
        </row>
        <row r="103">
          <cell r="S103" t="str">
            <v>切边</v>
          </cell>
          <cell r="T103" t="str">
            <v>125T冲压机</v>
          </cell>
          <cell r="U103">
            <v>0.15</v>
          </cell>
        </row>
        <row r="104">
          <cell r="S104" t="str">
            <v>拉伸</v>
          </cell>
          <cell r="T104" t="str">
            <v>125T冲压机</v>
          </cell>
          <cell r="U104">
            <v>0.15</v>
          </cell>
        </row>
        <row r="105">
          <cell r="S105" t="str">
            <v>切边、冲孔</v>
          </cell>
          <cell r="T105" t="str">
            <v>125T冲压机</v>
          </cell>
          <cell r="U105">
            <v>0.15</v>
          </cell>
        </row>
        <row r="106">
          <cell r="S106" t="str">
            <v>成型</v>
          </cell>
          <cell r="T106" t="str">
            <v>125T冲压机</v>
          </cell>
          <cell r="U106">
            <v>0.15</v>
          </cell>
        </row>
        <row r="107">
          <cell r="S107" t="str">
            <v>冲孔</v>
          </cell>
          <cell r="T107" t="str">
            <v>125T冲压机</v>
          </cell>
          <cell r="U107">
            <v>0.15</v>
          </cell>
        </row>
        <row r="108">
          <cell r="S108" t="str">
            <v>冲孔、整形</v>
          </cell>
          <cell r="T108" t="str">
            <v>125T冲压机</v>
          </cell>
          <cell r="U108">
            <v>0.15</v>
          </cell>
        </row>
        <row r="109">
          <cell r="S109" t="str">
            <v>冲孔、压凸台</v>
          </cell>
          <cell r="T109" t="str">
            <v>125T冲压机</v>
          </cell>
          <cell r="U109">
            <v>0.15</v>
          </cell>
        </row>
        <row r="110">
          <cell r="S110" t="str">
            <v>折弯</v>
          </cell>
          <cell r="T110" t="str">
            <v>125T冲压机</v>
          </cell>
          <cell r="U110">
            <v>0.15</v>
          </cell>
        </row>
        <row r="111">
          <cell r="B111" t="str">
            <v>SHT0011010</v>
          </cell>
          <cell r="C111" t="str">
            <v>防尘罩后固定支架钣金</v>
          </cell>
          <cell r="E111">
            <v>1</v>
          </cell>
          <cell r="F111" t="str">
            <v>SAPH440</v>
          </cell>
          <cell r="G111">
            <v>2.5</v>
          </cell>
          <cell r="H111">
            <v>320</v>
          </cell>
          <cell r="I111">
            <v>1250</v>
          </cell>
          <cell r="J111">
            <v>7.8499999999999988</v>
          </cell>
          <cell r="K111">
            <v>19</v>
          </cell>
          <cell r="L111">
            <v>0.41315789473684206</v>
          </cell>
          <cell r="M111">
            <v>0.126</v>
          </cell>
          <cell r="N111">
            <v>0.30496815286624207</v>
          </cell>
          <cell r="O111">
            <v>6</v>
          </cell>
          <cell r="P111">
            <v>2.5</v>
          </cell>
          <cell r="Q111">
            <v>0.71789473684210514</v>
          </cell>
          <cell r="R111">
            <v>1.7610526315789474</v>
          </cell>
          <cell r="S111" t="str">
            <v>剪板</v>
          </cell>
          <cell r="T111" t="str">
            <v>剪板机</v>
          </cell>
          <cell r="U111">
            <v>0.1</v>
          </cell>
          <cell r="V111">
            <v>0.89999999999999991</v>
          </cell>
          <cell r="AF111">
            <v>0.53221052631578947</v>
          </cell>
          <cell r="AH111">
            <v>0.1</v>
          </cell>
          <cell r="AJ111">
            <v>3.2932631578947369</v>
          </cell>
        </row>
        <row r="112">
          <cell r="S112" t="str">
            <v>落料</v>
          </cell>
          <cell r="T112" t="str">
            <v>160T冲压机</v>
          </cell>
          <cell r="U112">
            <v>0.2</v>
          </cell>
        </row>
        <row r="113">
          <cell r="S113" t="str">
            <v>成型</v>
          </cell>
          <cell r="T113" t="str">
            <v>160T冲压机</v>
          </cell>
          <cell r="U113">
            <v>0.2</v>
          </cell>
        </row>
        <row r="114">
          <cell r="S114" t="str">
            <v>侧冲孔</v>
          </cell>
          <cell r="T114" t="str">
            <v>160T冲压机</v>
          </cell>
          <cell r="U114">
            <v>0.2</v>
          </cell>
        </row>
        <row r="115">
          <cell r="S115" t="str">
            <v>侧冲孔</v>
          </cell>
          <cell r="T115" t="str">
            <v>160T冲压机</v>
          </cell>
          <cell r="U115">
            <v>0.2</v>
          </cell>
        </row>
        <row r="118">
          <cell r="B118" t="str">
            <v>SHT0011362</v>
          </cell>
          <cell r="C118" t="str">
            <v>H6扶手支架</v>
          </cell>
          <cell r="E118">
            <v>1</v>
          </cell>
          <cell r="F118" t="str">
            <v>SAPH440</v>
          </cell>
          <cell r="G118">
            <v>3</v>
          </cell>
          <cell r="H118">
            <v>110</v>
          </cell>
          <cell r="I118">
            <v>1250</v>
          </cell>
          <cell r="J118">
            <v>3.2381249999999997</v>
          </cell>
          <cell r="K118">
            <v>14</v>
          </cell>
          <cell r="L118">
            <v>0.23129464285714282</v>
          </cell>
          <cell r="M118">
            <v>0.14299999999999999</v>
          </cell>
          <cell r="N118">
            <v>0.61825902335456484</v>
          </cell>
          <cell r="O118">
            <v>5.5</v>
          </cell>
          <cell r="P118">
            <v>2.5</v>
          </cell>
          <cell r="Q118">
            <v>0.22073660714285709</v>
          </cell>
          <cell r="R118">
            <v>1.0513839285714284</v>
          </cell>
          <cell r="S118" t="str">
            <v>剪板</v>
          </cell>
          <cell r="T118" t="str">
            <v>剪板机</v>
          </cell>
          <cell r="U118">
            <v>0.1</v>
          </cell>
          <cell r="V118">
            <v>0.7</v>
          </cell>
          <cell r="AF118">
            <v>0.35027678571428567</v>
          </cell>
          <cell r="AH118">
            <v>0.1</v>
          </cell>
          <cell r="AJ118">
            <v>2.2016607142857136</v>
          </cell>
        </row>
        <row r="119">
          <cell r="S119" t="str">
            <v>OP10成型</v>
          </cell>
          <cell r="T119" t="str">
            <v>160T冲压机</v>
          </cell>
          <cell r="U119">
            <v>0.2</v>
          </cell>
        </row>
        <row r="120">
          <cell r="S120" t="str">
            <v>OP20落料</v>
          </cell>
          <cell r="T120" t="str">
            <v>160T冲压机</v>
          </cell>
          <cell r="U120">
            <v>0.2</v>
          </cell>
        </row>
        <row r="121">
          <cell r="S121" t="str">
            <v>0P30冲孔</v>
          </cell>
          <cell r="T121" t="str">
            <v>160T冲压机</v>
          </cell>
          <cell r="U121">
            <v>0.2</v>
          </cell>
        </row>
        <row r="125">
          <cell r="B125" t="str">
            <v>SHT0011394</v>
          </cell>
          <cell r="C125" t="str">
            <v xml:space="preserve">左侧滑轨解锁手柄支撑板 </v>
          </cell>
          <cell r="E125">
            <v>1</v>
          </cell>
          <cell r="F125" t="str">
            <v>SPFH590</v>
          </cell>
          <cell r="G125">
            <v>2.5</v>
          </cell>
          <cell r="H125">
            <v>470</v>
          </cell>
          <cell r="I125">
            <v>1250</v>
          </cell>
          <cell r="J125">
            <v>11.529687499999998</v>
          </cell>
          <cell r="K125">
            <v>17</v>
          </cell>
          <cell r="L125">
            <v>0.67821691176470578</v>
          </cell>
          <cell r="M125">
            <v>0.312</v>
          </cell>
          <cell r="N125">
            <v>0.46002981433798623</v>
          </cell>
          <cell r="O125">
            <v>6.2</v>
          </cell>
          <cell r="P125">
            <v>2.5</v>
          </cell>
          <cell r="Q125">
            <v>0.91554227941176447</v>
          </cell>
          <cell r="R125">
            <v>3.2894025735294115</v>
          </cell>
          <cell r="S125" t="str">
            <v>剪板</v>
          </cell>
          <cell r="T125" t="str">
            <v>剪板机</v>
          </cell>
          <cell r="U125">
            <v>0.1</v>
          </cell>
          <cell r="V125">
            <v>1.6</v>
          </cell>
          <cell r="AF125">
            <v>0.97788051470588222</v>
          </cell>
          <cell r="AH125">
            <v>0.2</v>
          </cell>
          <cell r="AJ125">
            <v>6.0672830882352935</v>
          </cell>
        </row>
        <row r="126">
          <cell r="S126" t="str">
            <v>落料、冲孔</v>
          </cell>
          <cell r="T126" t="str">
            <v>250T冲压机</v>
          </cell>
          <cell r="U126">
            <v>0.3</v>
          </cell>
        </row>
        <row r="127">
          <cell r="S127" t="str">
            <v>成型</v>
          </cell>
          <cell r="T127" t="str">
            <v>250T冲压机</v>
          </cell>
          <cell r="U127">
            <v>0.3</v>
          </cell>
        </row>
        <row r="128">
          <cell r="S128" t="str">
            <v>成型</v>
          </cell>
          <cell r="T128" t="str">
            <v>250T冲压机</v>
          </cell>
          <cell r="U128">
            <v>0.3</v>
          </cell>
        </row>
        <row r="129">
          <cell r="S129" t="str">
            <v>冲孔</v>
          </cell>
          <cell r="T129" t="str">
            <v>250T冲压机</v>
          </cell>
          <cell r="U129">
            <v>0.3</v>
          </cell>
        </row>
        <row r="130">
          <cell r="S130" t="str">
            <v>整形</v>
          </cell>
          <cell r="T130" t="str">
            <v>250T冲压机</v>
          </cell>
          <cell r="U130">
            <v>0.3</v>
          </cell>
        </row>
        <row r="132">
          <cell r="B132" t="str">
            <v>SHT0011593</v>
          </cell>
          <cell r="C132" t="str">
            <v>右侧滑轨解锁手柄支撑板</v>
          </cell>
          <cell r="E132">
            <v>1</v>
          </cell>
          <cell r="F132" t="str">
            <v>SPFH590</v>
          </cell>
          <cell r="G132">
            <v>2.5</v>
          </cell>
          <cell r="H132">
            <v>470</v>
          </cell>
          <cell r="I132">
            <v>1250</v>
          </cell>
          <cell r="J132">
            <v>11.529687499999998</v>
          </cell>
          <cell r="K132">
            <v>17</v>
          </cell>
          <cell r="L132">
            <v>0.67821691176470578</v>
          </cell>
          <cell r="M132">
            <v>0.312</v>
          </cell>
          <cell r="N132">
            <v>0.46002981433798623</v>
          </cell>
          <cell r="O132">
            <v>6.2</v>
          </cell>
          <cell r="P132">
            <v>2.5</v>
          </cell>
          <cell r="Q132">
            <v>0.91554227941176447</v>
          </cell>
          <cell r="R132">
            <v>3.2894025735294115</v>
          </cell>
          <cell r="S132" t="str">
            <v>剪板</v>
          </cell>
          <cell r="T132" t="str">
            <v>剪板机</v>
          </cell>
          <cell r="U132">
            <v>0.1</v>
          </cell>
          <cell r="V132">
            <v>1.6</v>
          </cell>
          <cell r="AF132">
            <v>0.97788051470588222</v>
          </cell>
          <cell r="AH132">
            <v>0.2</v>
          </cell>
          <cell r="AJ132">
            <v>6.0672830882352935</v>
          </cell>
        </row>
        <row r="133">
          <cell r="S133" t="str">
            <v>落料、冲孔</v>
          </cell>
          <cell r="T133" t="str">
            <v>250T冲压机</v>
          </cell>
          <cell r="U133">
            <v>0.3</v>
          </cell>
        </row>
        <row r="134">
          <cell r="S134" t="str">
            <v>成型</v>
          </cell>
          <cell r="T134" t="str">
            <v>250T冲压机</v>
          </cell>
          <cell r="U134">
            <v>0.3</v>
          </cell>
        </row>
        <row r="135">
          <cell r="S135" t="str">
            <v>成型</v>
          </cell>
          <cell r="T135" t="str">
            <v>250T冲压机</v>
          </cell>
          <cell r="U135">
            <v>0.3</v>
          </cell>
        </row>
        <row r="136">
          <cell r="S136" t="str">
            <v>冲孔</v>
          </cell>
          <cell r="T136" t="str">
            <v>250T冲压机</v>
          </cell>
          <cell r="U136">
            <v>0.3</v>
          </cell>
        </row>
        <row r="137">
          <cell r="S137" t="str">
            <v>整形</v>
          </cell>
          <cell r="T137" t="str">
            <v>250T冲压机</v>
          </cell>
          <cell r="U137">
            <v>0.3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97"/>
  <sheetViews>
    <sheetView workbookViewId="0">
      <pane xSplit="6" ySplit="1" topLeftCell="I98" activePane="bottomRight" state="frozen"/>
      <selection pane="topRight" activeCell="G1" sqref="G1"/>
      <selection pane="bottomLeft" activeCell="A2" sqref="A2"/>
      <selection pane="bottomRight" activeCell="B105" sqref="B105:B107"/>
    </sheetView>
  </sheetViews>
  <sheetFormatPr defaultColWidth="8.875" defaultRowHeight="13.5" x14ac:dyDescent="0.2"/>
  <cols>
    <col min="1" max="1" width="8.875" style="3"/>
    <col min="2" max="2" width="12.125" style="22" customWidth="1"/>
    <col min="3" max="3" width="11.625" style="22" customWidth="1"/>
    <col min="4" max="4" width="13" style="3" customWidth="1"/>
    <col min="5" max="5" width="22.5" style="48" customWidth="1"/>
    <col min="6" max="6" width="11.75" style="22" customWidth="1"/>
    <col min="7" max="7" width="9.5" style="22" customWidth="1"/>
    <col min="8" max="8" width="8.75" style="22" customWidth="1"/>
    <col min="9" max="9" width="9.5" style="42" customWidth="1"/>
    <col min="10" max="10" width="11.5" style="22" customWidth="1"/>
    <col min="11" max="11" width="7" style="22" customWidth="1"/>
    <col min="12" max="12" width="7.25" style="22" customWidth="1"/>
    <col min="13" max="13" width="10.75" style="22" customWidth="1"/>
    <col min="14" max="14" width="5.5" style="22" customWidth="1"/>
    <col min="15" max="15" width="12.375" style="22" customWidth="1"/>
    <col min="16" max="16" width="6.75" style="3" customWidth="1"/>
    <col min="17" max="17" width="9.125" style="22" customWidth="1"/>
    <col min="18" max="20" width="9.125" style="3" customWidth="1"/>
    <col min="21" max="21" width="9.125" style="22" customWidth="1"/>
    <col min="22" max="22" width="1.375" style="3" customWidth="1"/>
    <col min="23" max="23" width="13.5" style="3" customWidth="1"/>
    <col min="24" max="16384" width="8.875" style="3"/>
  </cols>
  <sheetData>
    <row r="1" spans="1:23" ht="45.6" customHeight="1" x14ac:dyDescent="0.2">
      <c r="A1" s="1" t="s">
        <v>0</v>
      </c>
      <c r="B1" s="1" t="s">
        <v>1</v>
      </c>
      <c r="C1" s="1" t="s">
        <v>2</v>
      </c>
      <c r="D1" s="2" t="s">
        <v>3</v>
      </c>
      <c r="E1" s="28" t="s">
        <v>4</v>
      </c>
      <c r="F1" s="1" t="s">
        <v>106</v>
      </c>
      <c r="G1" s="28" t="s">
        <v>107</v>
      </c>
      <c r="H1" s="1" t="s">
        <v>134</v>
      </c>
      <c r="I1" s="1" t="s">
        <v>133</v>
      </c>
      <c r="J1" s="1" t="s">
        <v>142</v>
      </c>
      <c r="K1" s="28" t="s">
        <v>147</v>
      </c>
      <c r="L1" s="28" t="s">
        <v>148</v>
      </c>
      <c r="M1" s="28" t="s">
        <v>151</v>
      </c>
      <c r="N1" s="28" t="s">
        <v>161</v>
      </c>
      <c r="O1" s="1" t="s">
        <v>5</v>
      </c>
      <c r="P1" s="1" t="s">
        <v>6</v>
      </c>
      <c r="Q1" s="28" t="s">
        <v>211</v>
      </c>
      <c r="R1" s="28" t="s">
        <v>212</v>
      </c>
      <c r="S1" s="28" t="s">
        <v>213</v>
      </c>
      <c r="T1" s="1" t="s">
        <v>210</v>
      </c>
      <c r="U1" s="1" t="s">
        <v>214</v>
      </c>
      <c r="V1" s="54"/>
      <c r="W1" s="3" t="s">
        <v>150</v>
      </c>
    </row>
    <row r="2" spans="1:23" x14ac:dyDescent="0.2">
      <c r="A2" s="101">
        <v>1</v>
      </c>
      <c r="B2" s="101" t="s">
        <v>112</v>
      </c>
      <c r="C2" s="101" t="s">
        <v>8</v>
      </c>
      <c r="D2" s="101" t="s">
        <v>9</v>
      </c>
      <c r="E2" s="107" t="s">
        <v>10</v>
      </c>
      <c r="F2" s="101" t="s">
        <v>108</v>
      </c>
      <c r="G2" s="101">
        <v>2</v>
      </c>
      <c r="H2" s="6" t="s">
        <v>135</v>
      </c>
      <c r="I2" s="38" t="s">
        <v>120</v>
      </c>
      <c r="J2" s="6">
        <v>250</v>
      </c>
      <c r="K2" s="6">
        <v>1</v>
      </c>
      <c r="L2" s="6">
        <v>1</v>
      </c>
      <c r="M2" s="6" t="s">
        <v>153</v>
      </c>
      <c r="N2" s="6">
        <v>1</v>
      </c>
      <c r="O2" s="6">
        <f>50000*N2</f>
        <v>50000</v>
      </c>
      <c r="P2" s="4"/>
      <c r="Q2" s="91">
        <v>9.6499464285714289</v>
      </c>
      <c r="R2" s="91"/>
      <c r="S2" s="82"/>
      <c r="T2" s="82"/>
      <c r="U2" s="85">
        <v>7.9</v>
      </c>
      <c r="V2" s="55"/>
    </row>
    <row r="3" spans="1:23" x14ac:dyDescent="0.2">
      <c r="A3" s="102"/>
      <c r="B3" s="102"/>
      <c r="C3" s="102"/>
      <c r="D3" s="102"/>
      <c r="E3" s="108"/>
      <c r="F3" s="102"/>
      <c r="G3" s="102"/>
      <c r="H3" s="6" t="s">
        <v>136</v>
      </c>
      <c r="I3" s="38" t="s">
        <v>121</v>
      </c>
      <c r="J3" s="6">
        <v>250</v>
      </c>
      <c r="K3" s="6">
        <v>1</v>
      </c>
      <c r="L3" s="6">
        <v>1</v>
      </c>
      <c r="M3" s="6" t="s">
        <v>153</v>
      </c>
      <c r="N3" s="6"/>
      <c r="O3" s="6">
        <f t="shared" ref="O3:O151" si="0">50000*N3</f>
        <v>0</v>
      </c>
      <c r="P3" s="4"/>
      <c r="Q3" s="92"/>
      <c r="R3" s="92"/>
      <c r="S3" s="83"/>
      <c r="T3" s="83"/>
      <c r="U3" s="86"/>
      <c r="V3" s="55"/>
    </row>
    <row r="4" spans="1:23" x14ac:dyDescent="0.2">
      <c r="A4" s="102"/>
      <c r="B4" s="102"/>
      <c r="C4" s="102"/>
      <c r="D4" s="102"/>
      <c r="E4" s="108"/>
      <c r="F4" s="102"/>
      <c r="G4" s="102"/>
      <c r="H4" s="6" t="s">
        <v>137</v>
      </c>
      <c r="I4" s="38" t="s">
        <v>138</v>
      </c>
      <c r="J4" s="6">
        <v>250</v>
      </c>
      <c r="K4" s="6">
        <v>1</v>
      </c>
      <c r="L4" s="6">
        <v>1</v>
      </c>
      <c r="M4" s="6" t="s">
        <v>153</v>
      </c>
      <c r="N4" s="6"/>
      <c r="O4" s="6">
        <f t="shared" si="0"/>
        <v>0</v>
      </c>
      <c r="P4" s="4"/>
      <c r="Q4" s="92"/>
      <c r="R4" s="92"/>
      <c r="S4" s="83"/>
      <c r="T4" s="83"/>
      <c r="U4" s="86"/>
      <c r="V4" s="55"/>
    </row>
    <row r="5" spans="1:23" x14ac:dyDescent="0.2">
      <c r="A5" s="102"/>
      <c r="B5" s="102"/>
      <c r="C5" s="102"/>
      <c r="D5" s="102"/>
      <c r="E5" s="108"/>
      <c r="F5" s="102"/>
      <c r="G5" s="102"/>
      <c r="H5" s="6" t="s">
        <v>139</v>
      </c>
      <c r="I5" s="38" t="s">
        <v>138</v>
      </c>
      <c r="J5" s="6">
        <v>250</v>
      </c>
      <c r="K5" s="6">
        <v>1</v>
      </c>
      <c r="L5" s="6">
        <v>1</v>
      </c>
      <c r="M5" s="6" t="s">
        <v>153</v>
      </c>
      <c r="N5" s="6"/>
      <c r="O5" s="6">
        <f t="shared" si="0"/>
        <v>0</v>
      </c>
      <c r="P5" s="4"/>
      <c r="Q5" s="92"/>
      <c r="R5" s="92"/>
      <c r="S5" s="83"/>
      <c r="T5" s="83"/>
      <c r="U5" s="86"/>
      <c r="V5" s="55"/>
      <c r="W5" s="3" t="s">
        <v>143</v>
      </c>
    </row>
    <row r="6" spans="1:23" x14ac:dyDescent="0.2">
      <c r="A6" s="103"/>
      <c r="B6" s="103"/>
      <c r="C6" s="103"/>
      <c r="D6" s="103"/>
      <c r="E6" s="109"/>
      <c r="F6" s="103"/>
      <c r="G6" s="103"/>
      <c r="H6" s="6" t="s">
        <v>140</v>
      </c>
      <c r="I6" s="38" t="s">
        <v>141</v>
      </c>
      <c r="J6" s="6">
        <v>160</v>
      </c>
      <c r="K6" s="6">
        <v>1</v>
      </c>
      <c r="L6" s="6">
        <v>1</v>
      </c>
      <c r="M6" s="6" t="s">
        <v>153</v>
      </c>
      <c r="N6" s="6"/>
      <c r="O6" s="6">
        <f t="shared" si="0"/>
        <v>0</v>
      </c>
      <c r="P6" s="4"/>
      <c r="Q6" s="93"/>
      <c r="R6" s="93"/>
      <c r="S6" s="84"/>
      <c r="T6" s="84"/>
      <c r="U6" s="87"/>
      <c r="V6" s="55"/>
    </row>
    <row r="7" spans="1:23" ht="14.45" customHeight="1" x14ac:dyDescent="0.2">
      <c r="A7" s="82">
        <v>2</v>
      </c>
      <c r="B7" s="82" t="s">
        <v>7</v>
      </c>
      <c r="C7" s="82" t="s">
        <v>8</v>
      </c>
      <c r="D7" s="82" t="s">
        <v>11</v>
      </c>
      <c r="E7" s="104" t="s">
        <v>12</v>
      </c>
      <c r="F7" s="82" t="s">
        <v>108</v>
      </c>
      <c r="G7" s="82">
        <v>2</v>
      </c>
      <c r="H7" s="6" t="s">
        <v>135</v>
      </c>
      <c r="I7" s="38" t="s">
        <v>120</v>
      </c>
      <c r="J7" s="6" t="s">
        <v>113</v>
      </c>
      <c r="K7" s="6">
        <v>1</v>
      </c>
      <c r="L7" s="6">
        <v>1</v>
      </c>
      <c r="M7" s="6" t="s">
        <v>153</v>
      </c>
      <c r="N7" s="6">
        <v>1</v>
      </c>
      <c r="O7" s="6">
        <f t="shared" si="0"/>
        <v>50000</v>
      </c>
      <c r="P7" s="4"/>
      <c r="Q7" s="94">
        <v>9.6499464285714307</v>
      </c>
      <c r="R7" s="91"/>
      <c r="S7" s="82"/>
      <c r="T7" s="82"/>
      <c r="U7" s="82"/>
      <c r="V7" s="55"/>
    </row>
    <row r="8" spans="1:23" ht="14.45" customHeight="1" x14ac:dyDescent="0.2">
      <c r="A8" s="83"/>
      <c r="B8" s="83"/>
      <c r="C8" s="83"/>
      <c r="D8" s="83"/>
      <c r="E8" s="105"/>
      <c r="F8" s="83"/>
      <c r="G8" s="83"/>
      <c r="H8" s="6" t="s">
        <v>136</v>
      </c>
      <c r="I8" s="38" t="s">
        <v>121</v>
      </c>
      <c r="J8" s="6" t="s">
        <v>113</v>
      </c>
      <c r="K8" s="6">
        <v>1</v>
      </c>
      <c r="L8" s="6">
        <v>1</v>
      </c>
      <c r="M8" s="6" t="s">
        <v>153</v>
      </c>
      <c r="N8" s="6"/>
      <c r="O8" s="6">
        <f t="shared" si="0"/>
        <v>0</v>
      </c>
      <c r="P8" s="4"/>
      <c r="Q8" s="95"/>
      <c r="R8" s="92"/>
      <c r="S8" s="83"/>
      <c r="T8" s="83"/>
      <c r="U8" s="83"/>
      <c r="V8" s="55"/>
    </row>
    <row r="9" spans="1:23" ht="14.45" customHeight="1" x14ac:dyDescent="0.2">
      <c r="A9" s="83"/>
      <c r="B9" s="83"/>
      <c r="C9" s="83"/>
      <c r="D9" s="83"/>
      <c r="E9" s="105"/>
      <c r="F9" s="83"/>
      <c r="G9" s="83"/>
      <c r="H9" s="6" t="s">
        <v>137</v>
      </c>
      <c r="I9" s="38" t="s">
        <v>138</v>
      </c>
      <c r="J9" s="6" t="s">
        <v>113</v>
      </c>
      <c r="K9" s="6">
        <v>1</v>
      </c>
      <c r="L9" s="6">
        <v>1</v>
      </c>
      <c r="M9" s="6" t="s">
        <v>153</v>
      </c>
      <c r="N9" s="6"/>
      <c r="O9" s="6">
        <f t="shared" si="0"/>
        <v>0</v>
      </c>
      <c r="P9" s="4"/>
      <c r="Q9" s="95"/>
      <c r="R9" s="92"/>
      <c r="S9" s="83"/>
      <c r="T9" s="83"/>
      <c r="U9" s="83"/>
      <c r="V9" s="55"/>
    </row>
    <row r="10" spans="1:23" ht="14.45" customHeight="1" x14ac:dyDescent="0.2">
      <c r="A10" s="83"/>
      <c r="B10" s="83"/>
      <c r="C10" s="83"/>
      <c r="D10" s="83"/>
      <c r="E10" s="105"/>
      <c r="F10" s="83"/>
      <c r="G10" s="83"/>
      <c r="H10" s="6" t="s">
        <v>139</v>
      </c>
      <c r="I10" s="38" t="s">
        <v>128</v>
      </c>
      <c r="J10" s="6" t="s">
        <v>113</v>
      </c>
      <c r="K10" s="6">
        <v>1</v>
      </c>
      <c r="L10" s="6">
        <v>1</v>
      </c>
      <c r="M10" s="6" t="s">
        <v>153</v>
      </c>
      <c r="N10" s="6"/>
      <c r="O10" s="6">
        <f t="shared" si="0"/>
        <v>0</v>
      </c>
      <c r="P10" s="4"/>
      <c r="Q10" s="95"/>
      <c r="R10" s="92"/>
      <c r="S10" s="83"/>
      <c r="T10" s="83"/>
      <c r="U10" s="83"/>
      <c r="V10" s="55"/>
      <c r="W10" s="3" t="s">
        <v>143</v>
      </c>
    </row>
    <row r="11" spans="1:23" ht="14.45" customHeight="1" x14ac:dyDescent="0.2">
      <c r="A11" s="84"/>
      <c r="B11" s="84"/>
      <c r="C11" s="84"/>
      <c r="D11" s="84"/>
      <c r="E11" s="106"/>
      <c r="F11" s="84"/>
      <c r="G11" s="84"/>
      <c r="H11" s="6" t="s">
        <v>140</v>
      </c>
      <c r="I11" s="38" t="s">
        <v>141</v>
      </c>
      <c r="J11" s="6" t="s">
        <v>119</v>
      </c>
      <c r="K11" s="6">
        <v>1</v>
      </c>
      <c r="L11" s="6">
        <v>1</v>
      </c>
      <c r="M11" s="6" t="s">
        <v>153</v>
      </c>
      <c r="N11" s="6"/>
      <c r="O11" s="6">
        <f t="shared" si="0"/>
        <v>0</v>
      </c>
      <c r="P11" s="4"/>
      <c r="Q11" s="96"/>
      <c r="R11" s="93"/>
      <c r="S11" s="84"/>
      <c r="T11" s="84"/>
      <c r="U11" s="84"/>
      <c r="V11" s="55"/>
    </row>
    <row r="12" spans="1:23" x14ac:dyDescent="0.2">
      <c r="A12" s="82">
        <v>3</v>
      </c>
      <c r="B12" s="82" t="s">
        <v>7</v>
      </c>
      <c r="C12" s="82" t="s">
        <v>8</v>
      </c>
      <c r="D12" s="82" t="s">
        <v>13</v>
      </c>
      <c r="E12" s="104" t="s">
        <v>114</v>
      </c>
      <c r="F12" s="82" t="s">
        <v>108</v>
      </c>
      <c r="G12" s="82">
        <v>2</v>
      </c>
      <c r="H12" s="6" t="s">
        <v>135</v>
      </c>
      <c r="I12" s="46" t="s">
        <v>145</v>
      </c>
      <c r="J12" s="6" t="s">
        <v>115</v>
      </c>
      <c r="K12" s="6">
        <v>1</v>
      </c>
      <c r="L12" s="6">
        <v>1</v>
      </c>
      <c r="M12" s="6" t="s">
        <v>155</v>
      </c>
      <c r="N12" s="6">
        <v>1</v>
      </c>
      <c r="O12" s="6">
        <f t="shared" si="0"/>
        <v>50000</v>
      </c>
      <c r="P12" s="4"/>
      <c r="Q12" s="94">
        <v>1.460029</v>
      </c>
      <c r="R12" s="91"/>
      <c r="S12" s="82"/>
      <c r="T12" s="82"/>
      <c r="U12" s="82"/>
      <c r="V12" s="55"/>
    </row>
    <row r="13" spans="1:23" x14ac:dyDescent="0.2">
      <c r="A13" s="83"/>
      <c r="B13" s="83"/>
      <c r="C13" s="83"/>
      <c r="D13" s="83"/>
      <c r="E13" s="105"/>
      <c r="F13" s="83"/>
      <c r="G13" s="83"/>
      <c r="H13" s="6" t="s">
        <v>136</v>
      </c>
      <c r="I13" s="46" t="s">
        <v>120</v>
      </c>
      <c r="J13" s="6" t="s">
        <v>115</v>
      </c>
      <c r="K13" s="6">
        <v>1</v>
      </c>
      <c r="L13" s="6">
        <v>1</v>
      </c>
      <c r="M13" s="6" t="s">
        <v>153</v>
      </c>
      <c r="N13" s="6"/>
      <c r="O13" s="6">
        <f t="shared" si="0"/>
        <v>0</v>
      </c>
      <c r="P13" s="4"/>
      <c r="Q13" s="95"/>
      <c r="R13" s="92"/>
      <c r="S13" s="83"/>
      <c r="T13" s="83"/>
      <c r="U13" s="83"/>
      <c r="V13" s="55"/>
    </row>
    <row r="14" spans="1:23" x14ac:dyDescent="0.2">
      <c r="A14" s="84"/>
      <c r="B14" s="84"/>
      <c r="C14" s="84"/>
      <c r="D14" s="84"/>
      <c r="E14" s="106"/>
      <c r="F14" s="84"/>
      <c r="G14" s="84"/>
      <c r="H14" s="6" t="s">
        <v>139</v>
      </c>
      <c r="I14" s="46" t="s">
        <v>146</v>
      </c>
      <c r="J14" s="6" t="s">
        <v>115</v>
      </c>
      <c r="K14" s="6">
        <v>0</v>
      </c>
      <c r="L14" s="6">
        <v>2</v>
      </c>
      <c r="M14" s="6" t="s">
        <v>149</v>
      </c>
      <c r="N14" s="6"/>
      <c r="O14" s="6">
        <f t="shared" si="0"/>
        <v>0</v>
      </c>
      <c r="P14" s="4"/>
      <c r="Q14" s="96"/>
      <c r="R14" s="93"/>
      <c r="S14" s="84"/>
      <c r="T14" s="84"/>
      <c r="U14" s="84"/>
      <c r="V14" s="55"/>
      <c r="W14" s="3" t="s">
        <v>149</v>
      </c>
    </row>
    <row r="15" spans="1:23" ht="14.45" customHeight="1" x14ac:dyDescent="0.2">
      <c r="A15" s="82">
        <v>4</v>
      </c>
      <c r="B15" s="82" t="s">
        <v>7</v>
      </c>
      <c r="C15" s="82" t="s">
        <v>8</v>
      </c>
      <c r="D15" s="82" t="s">
        <v>14</v>
      </c>
      <c r="E15" s="104" t="s">
        <v>15</v>
      </c>
      <c r="F15" s="82" t="s">
        <v>108</v>
      </c>
      <c r="G15" s="82">
        <v>2</v>
      </c>
      <c r="H15" s="6" t="s">
        <v>135</v>
      </c>
      <c r="I15" s="46" t="s">
        <v>145</v>
      </c>
      <c r="J15" s="6" t="s">
        <v>115</v>
      </c>
      <c r="K15" s="6">
        <v>0</v>
      </c>
      <c r="L15" s="6">
        <v>2</v>
      </c>
      <c r="M15" s="6" t="s">
        <v>155</v>
      </c>
      <c r="N15" s="6">
        <v>1</v>
      </c>
      <c r="O15" s="6">
        <f t="shared" si="0"/>
        <v>50000</v>
      </c>
      <c r="P15" s="4"/>
      <c r="Q15" s="94">
        <v>1.460029</v>
      </c>
      <c r="R15" s="91"/>
      <c r="S15" s="82"/>
      <c r="T15" s="82"/>
      <c r="U15" s="82"/>
      <c r="V15" s="55"/>
    </row>
    <row r="16" spans="1:23" ht="14.45" customHeight="1" x14ac:dyDescent="0.2">
      <c r="A16" s="83"/>
      <c r="B16" s="83"/>
      <c r="C16" s="83"/>
      <c r="D16" s="83"/>
      <c r="E16" s="105"/>
      <c r="F16" s="83"/>
      <c r="G16" s="83"/>
      <c r="H16" s="6" t="s">
        <v>160</v>
      </c>
      <c r="I16" s="46" t="s">
        <v>120</v>
      </c>
      <c r="J16" s="6" t="s">
        <v>115</v>
      </c>
      <c r="K16" s="6">
        <v>1</v>
      </c>
      <c r="L16" s="6">
        <v>1</v>
      </c>
      <c r="M16" s="6" t="s">
        <v>155</v>
      </c>
      <c r="N16" s="6"/>
      <c r="O16" s="6">
        <f t="shared" si="0"/>
        <v>0</v>
      </c>
      <c r="P16" s="4"/>
      <c r="Q16" s="95"/>
      <c r="R16" s="92"/>
      <c r="S16" s="83"/>
      <c r="T16" s="83"/>
      <c r="U16" s="83"/>
      <c r="V16" s="55"/>
    </row>
    <row r="17" spans="1:23" ht="14.45" customHeight="1" x14ac:dyDescent="0.2">
      <c r="A17" s="84"/>
      <c r="B17" s="84"/>
      <c r="C17" s="84"/>
      <c r="D17" s="84"/>
      <c r="E17" s="106"/>
      <c r="F17" s="84"/>
      <c r="G17" s="84"/>
      <c r="H17" s="6" t="s">
        <v>139</v>
      </c>
      <c r="I17" s="46" t="s">
        <v>146</v>
      </c>
      <c r="J17" s="6" t="s">
        <v>115</v>
      </c>
      <c r="K17" s="6">
        <v>0</v>
      </c>
      <c r="L17" s="6">
        <v>2</v>
      </c>
      <c r="M17" s="6" t="s">
        <v>149</v>
      </c>
      <c r="N17" s="6"/>
      <c r="O17" s="6">
        <f t="shared" si="0"/>
        <v>0</v>
      </c>
      <c r="P17" s="4"/>
      <c r="Q17" s="96"/>
      <c r="R17" s="93"/>
      <c r="S17" s="84"/>
      <c r="T17" s="84"/>
      <c r="U17" s="84"/>
      <c r="V17" s="55"/>
    </row>
    <row r="18" spans="1:23" x14ac:dyDescent="0.2">
      <c r="A18" s="82">
        <v>5</v>
      </c>
      <c r="B18" s="82" t="s">
        <v>112</v>
      </c>
      <c r="C18" s="82" t="s">
        <v>8</v>
      </c>
      <c r="D18" s="82" t="s">
        <v>16</v>
      </c>
      <c r="E18" s="104" t="s">
        <v>17</v>
      </c>
      <c r="F18" s="82" t="s">
        <v>108</v>
      </c>
      <c r="G18" s="82">
        <v>1.6</v>
      </c>
      <c r="H18" s="6" t="s">
        <v>135</v>
      </c>
      <c r="I18" s="38" t="s">
        <v>120</v>
      </c>
      <c r="J18" s="6" t="s">
        <v>163</v>
      </c>
      <c r="K18" s="6">
        <v>1</v>
      </c>
      <c r="L18" s="6">
        <v>1</v>
      </c>
      <c r="M18" s="6" t="s">
        <v>153</v>
      </c>
      <c r="N18" s="6">
        <v>1</v>
      </c>
      <c r="O18" s="6">
        <f t="shared" si="0"/>
        <v>50000</v>
      </c>
      <c r="P18" s="4"/>
      <c r="Q18" s="91">
        <v>7.2418499999999995</v>
      </c>
      <c r="R18" s="91"/>
      <c r="S18" s="82"/>
      <c r="T18" s="82"/>
      <c r="U18" s="85">
        <v>6.7</v>
      </c>
      <c r="V18" s="55"/>
    </row>
    <row r="19" spans="1:23" x14ac:dyDescent="0.2">
      <c r="A19" s="83"/>
      <c r="B19" s="83"/>
      <c r="C19" s="83"/>
      <c r="D19" s="83"/>
      <c r="E19" s="105"/>
      <c r="F19" s="83"/>
      <c r="G19" s="83"/>
      <c r="H19" s="6" t="s">
        <v>136</v>
      </c>
      <c r="I19" s="38" t="s">
        <v>156</v>
      </c>
      <c r="J19" s="6" t="s">
        <v>113</v>
      </c>
      <c r="K19" s="6">
        <v>1</v>
      </c>
      <c r="L19" s="6">
        <v>1</v>
      </c>
      <c r="M19" s="6" t="s">
        <v>153</v>
      </c>
      <c r="N19" s="6"/>
      <c r="O19" s="6">
        <f t="shared" si="0"/>
        <v>0</v>
      </c>
      <c r="P19" s="4"/>
      <c r="Q19" s="92"/>
      <c r="R19" s="92"/>
      <c r="S19" s="83"/>
      <c r="T19" s="83"/>
      <c r="U19" s="86"/>
      <c r="V19" s="55"/>
    </row>
    <row r="20" spans="1:23" x14ac:dyDescent="0.2">
      <c r="A20" s="83"/>
      <c r="B20" s="83"/>
      <c r="C20" s="83"/>
      <c r="D20" s="83"/>
      <c r="E20" s="105"/>
      <c r="F20" s="83"/>
      <c r="G20" s="83"/>
      <c r="H20" s="6" t="s">
        <v>137</v>
      </c>
      <c r="I20" s="38" t="s">
        <v>122</v>
      </c>
      <c r="J20" s="6" t="s">
        <v>113</v>
      </c>
      <c r="K20" s="6">
        <v>1</v>
      </c>
      <c r="L20" s="6">
        <v>1</v>
      </c>
      <c r="M20" s="6" t="s">
        <v>153</v>
      </c>
      <c r="N20" s="6"/>
      <c r="O20" s="6">
        <f t="shared" si="0"/>
        <v>0</v>
      </c>
      <c r="P20" s="4"/>
      <c r="Q20" s="92"/>
      <c r="R20" s="92"/>
      <c r="S20" s="83"/>
      <c r="T20" s="83"/>
      <c r="U20" s="86"/>
      <c r="V20" s="55"/>
    </row>
    <row r="21" spans="1:23" x14ac:dyDescent="0.2">
      <c r="A21" s="83"/>
      <c r="B21" s="83"/>
      <c r="C21" s="83"/>
      <c r="D21" s="83"/>
      <c r="E21" s="105"/>
      <c r="F21" s="83"/>
      <c r="G21" s="83"/>
      <c r="H21" s="6" t="s">
        <v>139</v>
      </c>
      <c r="I21" s="38" t="s">
        <v>132</v>
      </c>
      <c r="J21" s="6" t="s">
        <v>116</v>
      </c>
      <c r="K21" s="6">
        <v>1</v>
      </c>
      <c r="L21" s="6">
        <v>1</v>
      </c>
      <c r="M21" s="6" t="s">
        <v>153</v>
      </c>
      <c r="N21" s="6"/>
      <c r="O21" s="6">
        <f t="shared" si="0"/>
        <v>0</v>
      </c>
      <c r="P21" s="4"/>
      <c r="Q21" s="92"/>
      <c r="R21" s="92"/>
      <c r="S21" s="83"/>
      <c r="T21" s="83"/>
      <c r="U21" s="86"/>
      <c r="V21" s="55"/>
    </row>
    <row r="22" spans="1:23" x14ac:dyDescent="0.2">
      <c r="A22" s="83"/>
      <c r="B22" s="83"/>
      <c r="C22" s="83"/>
      <c r="D22" s="83"/>
      <c r="E22" s="105"/>
      <c r="F22" s="83"/>
      <c r="G22" s="83"/>
      <c r="H22" s="6" t="s">
        <v>140</v>
      </c>
      <c r="I22" s="38" t="s">
        <v>157</v>
      </c>
      <c r="J22" s="6" t="s">
        <v>116</v>
      </c>
      <c r="K22" s="6">
        <v>1</v>
      </c>
      <c r="L22" s="6">
        <v>1</v>
      </c>
      <c r="M22" s="6" t="s">
        <v>153</v>
      </c>
      <c r="N22" s="6"/>
      <c r="O22" s="6">
        <f t="shared" si="0"/>
        <v>0</v>
      </c>
      <c r="P22" s="4"/>
      <c r="Q22" s="92"/>
      <c r="R22" s="92"/>
      <c r="S22" s="83"/>
      <c r="T22" s="83"/>
      <c r="U22" s="86"/>
      <c r="V22" s="55"/>
    </row>
    <row r="23" spans="1:23" x14ac:dyDescent="0.2">
      <c r="A23" s="84"/>
      <c r="B23" s="84"/>
      <c r="C23" s="84"/>
      <c r="D23" s="84"/>
      <c r="E23" s="106"/>
      <c r="F23" s="84"/>
      <c r="G23" s="84"/>
      <c r="H23" s="6" t="s">
        <v>158</v>
      </c>
      <c r="I23" s="38" t="s">
        <v>159</v>
      </c>
      <c r="J23" s="6" t="s">
        <v>116</v>
      </c>
      <c r="K23" s="6">
        <v>1</v>
      </c>
      <c r="L23" s="6">
        <v>1</v>
      </c>
      <c r="M23" s="6" t="s">
        <v>153</v>
      </c>
      <c r="N23" s="6"/>
      <c r="O23" s="6">
        <f t="shared" si="0"/>
        <v>0</v>
      </c>
      <c r="P23" s="4"/>
      <c r="Q23" s="93"/>
      <c r="R23" s="93"/>
      <c r="S23" s="84"/>
      <c r="T23" s="84"/>
      <c r="U23" s="87"/>
      <c r="V23" s="55"/>
    </row>
    <row r="24" spans="1:23" x14ac:dyDescent="0.2">
      <c r="A24" s="82">
        <v>6</v>
      </c>
      <c r="B24" s="82" t="s">
        <v>7</v>
      </c>
      <c r="C24" s="82" t="s">
        <v>8</v>
      </c>
      <c r="D24" s="82" t="s">
        <v>18</v>
      </c>
      <c r="E24" s="104" t="s">
        <v>19</v>
      </c>
      <c r="F24" s="82" t="s">
        <v>108</v>
      </c>
      <c r="G24" s="82">
        <v>1.6</v>
      </c>
      <c r="H24" s="6" t="s">
        <v>135</v>
      </c>
      <c r="I24" s="38" t="s">
        <v>120</v>
      </c>
      <c r="J24" s="6">
        <v>250</v>
      </c>
      <c r="K24" s="6">
        <v>1</v>
      </c>
      <c r="L24" s="6">
        <v>1</v>
      </c>
      <c r="M24" s="6" t="s">
        <v>153</v>
      </c>
      <c r="N24" s="6">
        <v>1</v>
      </c>
      <c r="O24" s="6">
        <f t="shared" si="0"/>
        <v>50000</v>
      </c>
      <c r="P24" s="4"/>
      <c r="Q24" s="94">
        <v>8.1913</v>
      </c>
      <c r="R24" s="91"/>
      <c r="S24" s="82"/>
      <c r="T24" s="82"/>
      <c r="U24" s="82">
        <v>8.1999999999999993</v>
      </c>
      <c r="V24" s="55"/>
    </row>
    <row r="25" spans="1:23" x14ac:dyDescent="0.2">
      <c r="A25" s="83"/>
      <c r="B25" s="83"/>
      <c r="C25" s="83"/>
      <c r="D25" s="83"/>
      <c r="E25" s="105"/>
      <c r="F25" s="83"/>
      <c r="G25" s="83"/>
      <c r="H25" s="6" t="s">
        <v>136</v>
      </c>
      <c r="I25" s="38" t="s">
        <v>156</v>
      </c>
      <c r="J25" s="6">
        <v>250</v>
      </c>
      <c r="K25" s="6">
        <v>1</v>
      </c>
      <c r="L25" s="6">
        <v>1</v>
      </c>
      <c r="M25" s="6" t="s">
        <v>153</v>
      </c>
      <c r="N25" s="6"/>
      <c r="O25" s="6"/>
      <c r="P25" s="4"/>
      <c r="Q25" s="95"/>
      <c r="R25" s="92"/>
      <c r="S25" s="83"/>
      <c r="T25" s="83"/>
      <c r="U25" s="83"/>
      <c r="V25" s="55"/>
    </row>
    <row r="26" spans="1:23" x14ac:dyDescent="0.2">
      <c r="A26" s="83"/>
      <c r="B26" s="83"/>
      <c r="C26" s="83"/>
      <c r="D26" s="83"/>
      <c r="E26" s="105"/>
      <c r="F26" s="83"/>
      <c r="G26" s="83"/>
      <c r="H26" s="6" t="s">
        <v>137</v>
      </c>
      <c r="I26" s="38" t="s">
        <v>122</v>
      </c>
      <c r="J26" s="6">
        <v>250</v>
      </c>
      <c r="K26" s="6">
        <v>1</v>
      </c>
      <c r="L26" s="6">
        <v>1</v>
      </c>
      <c r="M26" s="6" t="s">
        <v>153</v>
      </c>
      <c r="N26" s="6"/>
      <c r="O26" s="6"/>
      <c r="P26" s="4"/>
      <c r="Q26" s="95"/>
      <c r="R26" s="92"/>
      <c r="S26" s="83"/>
      <c r="T26" s="83"/>
      <c r="U26" s="83"/>
      <c r="V26" s="55"/>
    </row>
    <row r="27" spans="1:23" x14ac:dyDescent="0.2">
      <c r="A27" s="83"/>
      <c r="B27" s="83"/>
      <c r="C27" s="83"/>
      <c r="D27" s="83"/>
      <c r="E27" s="105"/>
      <c r="F27" s="83"/>
      <c r="G27" s="83"/>
      <c r="H27" s="6" t="s">
        <v>139</v>
      </c>
      <c r="I27" s="38" t="s">
        <v>162</v>
      </c>
      <c r="J27" s="6">
        <v>200</v>
      </c>
      <c r="K27" s="6">
        <v>1</v>
      </c>
      <c r="L27" s="6">
        <v>1</v>
      </c>
      <c r="M27" s="6" t="s">
        <v>153</v>
      </c>
      <c r="N27" s="6"/>
      <c r="O27" s="6"/>
      <c r="P27" s="4"/>
      <c r="Q27" s="95"/>
      <c r="R27" s="92"/>
      <c r="S27" s="83"/>
      <c r="T27" s="83"/>
      <c r="U27" s="83"/>
      <c r="V27" s="55"/>
    </row>
    <row r="28" spans="1:23" x14ac:dyDescent="0.2">
      <c r="A28" s="83"/>
      <c r="B28" s="83"/>
      <c r="C28" s="83"/>
      <c r="D28" s="83"/>
      <c r="E28" s="105"/>
      <c r="F28" s="83"/>
      <c r="G28" s="83"/>
      <c r="H28" s="6" t="s">
        <v>140</v>
      </c>
      <c r="I28" s="38" t="s">
        <v>132</v>
      </c>
      <c r="J28" s="6">
        <v>200</v>
      </c>
      <c r="K28" s="6">
        <v>1</v>
      </c>
      <c r="L28" s="6">
        <v>1</v>
      </c>
      <c r="M28" s="6" t="s">
        <v>153</v>
      </c>
      <c r="N28" s="6"/>
      <c r="O28" s="6"/>
      <c r="P28" s="4"/>
      <c r="Q28" s="95"/>
      <c r="R28" s="92"/>
      <c r="S28" s="83"/>
      <c r="T28" s="83"/>
      <c r="U28" s="83"/>
      <c r="V28" s="55"/>
    </row>
    <row r="29" spans="1:23" x14ac:dyDescent="0.2">
      <c r="A29" s="84"/>
      <c r="B29" s="84"/>
      <c r="C29" s="84"/>
      <c r="D29" s="84"/>
      <c r="E29" s="106"/>
      <c r="F29" s="84"/>
      <c r="G29" s="84"/>
      <c r="H29" s="6" t="s">
        <v>158</v>
      </c>
      <c r="I29" s="38" t="s">
        <v>122</v>
      </c>
      <c r="J29" s="6">
        <v>200</v>
      </c>
      <c r="K29" s="6">
        <v>1</v>
      </c>
      <c r="L29" s="6">
        <v>1</v>
      </c>
      <c r="M29" s="6" t="s">
        <v>153</v>
      </c>
      <c r="N29" s="6"/>
      <c r="O29" s="6"/>
      <c r="P29" s="4"/>
      <c r="Q29" s="96"/>
      <c r="R29" s="93"/>
      <c r="S29" s="84"/>
      <c r="T29" s="84"/>
      <c r="U29" s="84"/>
      <c r="V29" s="55"/>
    </row>
    <row r="30" spans="1:23" x14ac:dyDescent="0.2">
      <c r="A30" s="82">
        <v>7</v>
      </c>
      <c r="B30" s="82" t="s">
        <v>7</v>
      </c>
      <c r="C30" s="82" t="s">
        <v>8</v>
      </c>
      <c r="D30" s="82" t="s">
        <v>20</v>
      </c>
      <c r="E30" s="104" t="s">
        <v>21</v>
      </c>
      <c r="F30" s="82" t="s">
        <v>108</v>
      </c>
      <c r="G30" s="82">
        <v>1.6</v>
      </c>
      <c r="H30" s="6" t="s">
        <v>135</v>
      </c>
      <c r="I30" s="38" t="s">
        <v>131</v>
      </c>
      <c r="J30" s="6" t="s">
        <v>113</v>
      </c>
      <c r="K30" s="6">
        <v>1</v>
      </c>
      <c r="L30" s="6">
        <v>1</v>
      </c>
      <c r="M30" s="6" t="s">
        <v>155</v>
      </c>
      <c r="N30" s="6">
        <v>1</v>
      </c>
      <c r="O30" s="6">
        <f t="shared" si="0"/>
        <v>50000</v>
      </c>
      <c r="P30" s="4"/>
      <c r="Q30" s="91">
        <v>7.9169999999999989</v>
      </c>
      <c r="R30" s="91"/>
      <c r="S30" s="82"/>
      <c r="T30" s="82"/>
      <c r="U30" s="85">
        <v>6.4</v>
      </c>
      <c r="V30" s="55"/>
    </row>
    <row r="31" spans="1:23" x14ac:dyDescent="0.2">
      <c r="A31" s="83"/>
      <c r="B31" s="83"/>
      <c r="C31" s="83"/>
      <c r="D31" s="83"/>
      <c r="E31" s="105"/>
      <c r="F31" s="83"/>
      <c r="G31" s="83"/>
      <c r="H31" s="6" t="s">
        <v>164</v>
      </c>
      <c r="I31" s="38" t="s">
        <v>165</v>
      </c>
      <c r="J31" s="6" t="s">
        <v>118</v>
      </c>
      <c r="K31" s="6">
        <v>1</v>
      </c>
      <c r="L31" s="6">
        <v>1</v>
      </c>
      <c r="M31" s="6" t="s">
        <v>153</v>
      </c>
      <c r="N31" s="6"/>
      <c r="O31" s="6"/>
      <c r="P31" s="4"/>
      <c r="Q31" s="92"/>
      <c r="R31" s="92"/>
      <c r="S31" s="83"/>
      <c r="T31" s="83"/>
      <c r="U31" s="86"/>
      <c r="V31" s="55"/>
      <c r="W31" s="3" t="s">
        <v>143</v>
      </c>
    </row>
    <row r="32" spans="1:23" x14ac:dyDescent="0.2">
      <c r="A32" s="83"/>
      <c r="B32" s="83"/>
      <c r="C32" s="83"/>
      <c r="D32" s="83"/>
      <c r="E32" s="105"/>
      <c r="F32" s="83"/>
      <c r="G32" s="83"/>
      <c r="H32" s="6" t="s">
        <v>136</v>
      </c>
      <c r="I32" s="38" t="s">
        <v>166</v>
      </c>
      <c r="J32" s="6" t="s">
        <v>113</v>
      </c>
      <c r="K32" s="6">
        <v>1</v>
      </c>
      <c r="L32" s="6">
        <v>1</v>
      </c>
      <c r="M32" s="6" t="s">
        <v>153</v>
      </c>
      <c r="N32" s="6"/>
      <c r="O32" s="6"/>
      <c r="P32" s="4"/>
      <c r="Q32" s="92"/>
      <c r="R32" s="92"/>
      <c r="S32" s="83"/>
      <c r="T32" s="83"/>
      <c r="U32" s="86"/>
      <c r="V32" s="55"/>
    </row>
    <row r="33" spans="1:22" x14ac:dyDescent="0.2">
      <c r="A33" s="83"/>
      <c r="B33" s="83"/>
      <c r="C33" s="83"/>
      <c r="D33" s="83"/>
      <c r="E33" s="105"/>
      <c r="F33" s="83"/>
      <c r="G33" s="83"/>
      <c r="H33" s="6" t="s">
        <v>137</v>
      </c>
      <c r="I33" s="38" t="s">
        <v>121</v>
      </c>
      <c r="J33" s="6" t="s">
        <v>113</v>
      </c>
      <c r="K33" s="6">
        <v>1</v>
      </c>
      <c r="L33" s="6">
        <v>1</v>
      </c>
      <c r="M33" s="6" t="s">
        <v>153</v>
      </c>
      <c r="N33" s="6"/>
      <c r="O33" s="6"/>
      <c r="P33" s="4"/>
      <c r="Q33" s="92"/>
      <c r="R33" s="92"/>
      <c r="S33" s="83"/>
      <c r="T33" s="83"/>
      <c r="U33" s="86"/>
      <c r="V33" s="55"/>
    </row>
    <row r="34" spans="1:22" x14ac:dyDescent="0.2">
      <c r="A34" s="83"/>
      <c r="B34" s="83"/>
      <c r="C34" s="83"/>
      <c r="D34" s="83"/>
      <c r="E34" s="105"/>
      <c r="F34" s="83"/>
      <c r="G34" s="83"/>
      <c r="H34" s="6" t="s">
        <v>139</v>
      </c>
      <c r="I34" s="38" t="s">
        <v>122</v>
      </c>
      <c r="J34" s="6" t="s">
        <v>113</v>
      </c>
      <c r="K34" s="6">
        <v>1</v>
      </c>
      <c r="L34" s="6">
        <v>1</v>
      </c>
      <c r="M34" s="6" t="s">
        <v>153</v>
      </c>
      <c r="N34" s="6"/>
      <c r="O34" s="6"/>
      <c r="P34" s="4"/>
      <c r="Q34" s="92"/>
      <c r="R34" s="92"/>
      <c r="S34" s="83"/>
      <c r="T34" s="83"/>
      <c r="U34" s="86"/>
      <c r="V34" s="55"/>
    </row>
    <row r="35" spans="1:22" x14ac:dyDescent="0.2">
      <c r="A35" s="83"/>
      <c r="B35" s="83"/>
      <c r="C35" s="83"/>
      <c r="D35" s="83"/>
      <c r="E35" s="105"/>
      <c r="F35" s="83"/>
      <c r="G35" s="83"/>
      <c r="H35" s="6" t="s">
        <v>140</v>
      </c>
      <c r="I35" s="38" t="s">
        <v>144</v>
      </c>
      <c r="J35" s="6" t="s">
        <v>113</v>
      </c>
      <c r="K35" s="6">
        <v>1</v>
      </c>
      <c r="L35" s="6">
        <v>1</v>
      </c>
      <c r="M35" s="6" t="s">
        <v>153</v>
      </c>
      <c r="N35" s="6"/>
      <c r="O35" s="6"/>
      <c r="P35" s="4"/>
      <c r="Q35" s="92"/>
      <c r="R35" s="92"/>
      <c r="S35" s="83"/>
      <c r="T35" s="83"/>
      <c r="U35" s="86"/>
      <c r="V35" s="55"/>
    </row>
    <row r="36" spans="1:22" x14ac:dyDescent="0.2">
      <c r="A36" s="83"/>
      <c r="B36" s="83"/>
      <c r="C36" s="83"/>
      <c r="D36" s="83"/>
      <c r="E36" s="105"/>
      <c r="F36" s="83"/>
      <c r="G36" s="83"/>
      <c r="H36" s="6" t="s">
        <v>158</v>
      </c>
      <c r="I36" s="38" t="s">
        <v>132</v>
      </c>
      <c r="J36" s="6" t="s">
        <v>116</v>
      </c>
      <c r="K36" s="6">
        <v>1</v>
      </c>
      <c r="L36" s="6">
        <v>1</v>
      </c>
      <c r="M36" s="6" t="s">
        <v>153</v>
      </c>
      <c r="N36" s="6"/>
      <c r="O36" s="6"/>
      <c r="P36" s="4"/>
      <c r="Q36" s="92"/>
      <c r="R36" s="92"/>
      <c r="S36" s="83"/>
      <c r="T36" s="83"/>
      <c r="U36" s="86"/>
      <c r="V36" s="55"/>
    </row>
    <row r="37" spans="1:22" x14ac:dyDescent="0.2">
      <c r="A37" s="84"/>
      <c r="B37" s="84"/>
      <c r="C37" s="84"/>
      <c r="D37" s="84"/>
      <c r="E37" s="106"/>
      <c r="F37" s="84"/>
      <c r="G37" s="84"/>
      <c r="H37" s="6" t="s">
        <v>167</v>
      </c>
      <c r="I37" s="38" t="s">
        <v>132</v>
      </c>
      <c r="J37" s="6" t="s">
        <v>116</v>
      </c>
      <c r="K37" s="6">
        <v>1</v>
      </c>
      <c r="L37" s="6">
        <v>1</v>
      </c>
      <c r="M37" s="6" t="s">
        <v>153</v>
      </c>
      <c r="N37" s="6"/>
      <c r="O37" s="6"/>
      <c r="P37" s="4"/>
      <c r="Q37" s="93"/>
      <c r="R37" s="93"/>
      <c r="S37" s="84"/>
      <c r="T37" s="84"/>
      <c r="U37" s="87"/>
      <c r="V37" s="55"/>
    </row>
    <row r="38" spans="1:22" x14ac:dyDescent="0.2">
      <c r="A38" s="82">
        <v>8</v>
      </c>
      <c r="B38" s="82" t="s">
        <v>7</v>
      </c>
      <c r="C38" s="82" t="s">
        <v>8</v>
      </c>
      <c r="D38" s="82" t="s">
        <v>22</v>
      </c>
      <c r="E38" s="104" t="s">
        <v>23</v>
      </c>
      <c r="F38" s="82" t="s">
        <v>108</v>
      </c>
      <c r="G38" s="82">
        <v>1.6</v>
      </c>
      <c r="H38" s="6" t="s">
        <v>135</v>
      </c>
      <c r="I38" s="38" t="s">
        <v>131</v>
      </c>
      <c r="J38" s="6" t="s">
        <v>113</v>
      </c>
      <c r="K38" s="6">
        <v>0</v>
      </c>
      <c r="L38" s="6">
        <v>1</v>
      </c>
      <c r="M38" s="6" t="s">
        <v>155</v>
      </c>
      <c r="N38" s="6">
        <v>1</v>
      </c>
      <c r="O38" s="6">
        <f t="shared" si="0"/>
        <v>50000</v>
      </c>
      <c r="P38" s="4"/>
      <c r="Q38" s="91">
        <v>7.9169999999999989</v>
      </c>
      <c r="R38" s="91"/>
      <c r="S38" s="82"/>
      <c r="T38" s="82"/>
      <c r="U38" s="85">
        <v>6.4</v>
      </c>
      <c r="V38" s="55"/>
    </row>
    <row r="39" spans="1:22" x14ac:dyDescent="0.2">
      <c r="A39" s="83"/>
      <c r="B39" s="83"/>
      <c r="C39" s="83"/>
      <c r="D39" s="83"/>
      <c r="E39" s="105"/>
      <c r="F39" s="83"/>
      <c r="G39" s="83"/>
      <c r="H39" s="6" t="s">
        <v>164</v>
      </c>
      <c r="I39" s="38" t="s">
        <v>165</v>
      </c>
      <c r="J39" s="6" t="s">
        <v>118</v>
      </c>
      <c r="K39" s="6">
        <v>0</v>
      </c>
      <c r="L39" s="6">
        <v>1</v>
      </c>
      <c r="M39" s="6" t="s">
        <v>153</v>
      </c>
      <c r="N39" s="6"/>
      <c r="O39" s="6"/>
      <c r="P39" s="4"/>
      <c r="Q39" s="92"/>
      <c r="R39" s="92"/>
      <c r="S39" s="83"/>
      <c r="T39" s="83"/>
      <c r="U39" s="86"/>
      <c r="V39" s="55"/>
    </row>
    <row r="40" spans="1:22" x14ac:dyDescent="0.2">
      <c r="A40" s="83"/>
      <c r="B40" s="83"/>
      <c r="C40" s="83"/>
      <c r="D40" s="83"/>
      <c r="E40" s="105"/>
      <c r="F40" s="83"/>
      <c r="G40" s="83"/>
      <c r="H40" s="6" t="s">
        <v>136</v>
      </c>
      <c r="I40" s="38" t="s">
        <v>166</v>
      </c>
      <c r="J40" s="6" t="s">
        <v>113</v>
      </c>
      <c r="K40" s="6">
        <v>1</v>
      </c>
      <c r="L40" s="6">
        <v>1</v>
      </c>
      <c r="M40" s="6" t="s">
        <v>153</v>
      </c>
      <c r="N40" s="6"/>
      <c r="O40" s="6"/>
      <c r="P40" s="4"/>
      <c r="Q40" s="92"/>
      <c r="R40" s="92"/>
      <c r="S40" s="83"/>
      <c r="T40" s="83"/>
      <c r="U40" s="86"/>
      <c r="V40" s="55"/>
    </row>
    <row r="41" spans="1:22" x14ac:dyDescent="0.2">
      <c r="A41" s="83"/>
      <c r="B41" s="83"/>
      <c r="C41" s="83"/>
      <c r="D41" s="83"/>
      <c r="E41" s="105"/>
      <c r="F41" s="83"/>
      <c r="G41" s="83"/>
      <c r="H41" s="6" t="s">
        <v>137</v>
      </c>
      <c r="I41" s="38" t="s">
        <v>121</v>
      </c>
      <c r="J41" s="6" t="s">
        <v>113</v>
      </c>
      <c r="K41" s="6">
        <v>1</v>
      </c>
      <c r="L41" s="6">
        <v>1</v>
      </c>
      <c r="M41" s="6" t="s">
        <v>153</v>
      </c>
      <c r="N41" s="6"/>
      <c r="O41" s="6"/>
      <c r="P41" s="4"/>
      <c r="Q41" s="92"/>
      <c r="R41" s="92"/>
      <c r="S41" s="83"/>
      <c r="T41" s="83"/>
      <c r="U41" s="86"/>
      <c r="V41" s="55"/>
    </row>
    <row r="42" spans="1:22" x14ac:dyDescent="0.2">
      <c r="A42" s="83"/>
      <c r="B42" s="83"/>
      <c r="C42" s="83"/>
      <c r="D42" s="83"/>
      <c r="E42" s="105"/>
      <c r="F42" s="83"/>
      <c r="G42" s="83"/>
      <c r="H42" s="6" t="s">
        <v>139</v>
      </c>
      <c r="I42" s="38" t="s">
        <v>122</v>
      </c>
      <c r="J42" s="6" t="s">
        <v>113</v>
      </c>
      <c r="K42" s="6">
        <v>1</v>
      </c>
      <c r="L42" s="6">
        <v>1</v>
      </c>
      <c r="M42" s="6" t="s">
        <v>153</v>
      </c>
      <c r="N42" s="6"/>
      <c r="O42" s="6"/>
      <c r="P42" s="4"/>
      <c r="Q42" s="92"/>
      <c r="R42" s="92"/>
      <c r="S42" s="83"/>
      <c r="T42" s="83"/>
      <c r="U42" s="86"/>
      <c r="V42" s="55"/>
    </row>
    <row r="43" spans="1:22" x14ac:dyDescent="0.2">
      <c r="A43" s="83"/>
      <c r="B43" s="83"/>
      <c r="C43" s="83"/>
      <c r="D43" s="83"/>
      <c r="E43" s="105"/>
      <c r="F43" s="83"/>
      <c r="G43" s="83"/>
      <c r="H43" s="6" t="s">
        <v>140</v>
      </c>
      <c r="I43" s="38" t="s">
        <v>144</v>
      </c>
      <c r="J43" s="6" t="s">
        <v>113</v>
      </c>
      <c r="K43" s="6">
        <v>1</v>
      </c>
      <c r="L43" s="6">
        <v>1</v>
      </c>
      <c r="M43" s="6" t="s">
        <v>153</v>
      </c>
      <c r="N43" s="6"/>
      <c r="O43" s="6"/>
      <c r="P43" s="4"/>
      <c r="Q43" s="92"/>
      <c r="R43" s="92"/>
      <c r="S43" s="83"/>
      <c r="T43" s="83"/>
      <c r="U43" s="86"/>
      <c r="V43" s="55"/>
    </row>
    <row r="44" spans="1:22" x14ac:dyDescent="0.2">
      <c r="A44" s="83"/>
      <c r="B44" s="83"/>
      <c r="C44" s="83"/>
      <c r="D44" s="83"/>
      <c r="E44" s="105"/>
      <c r="F44" s="83"/>
      <c r="G44" s="83"/>
      <c r="H44" s="6" t="s">
        <v>158</v>
      </c>
      <c r="I44" s="38" t="s">
        <v>132</v>
      </c>
      <c r="J44" s="6" t="s">
        <v>116</v>
      </c>
      <c r="K44" s="6">
        <v>1</v>
      </c>
      <c r="L44" s="6">
        <v>1</v>
      </c>
      <c r="M44" s="6" t="s">
        <v>153</v>
      </c>
      <c r="N44" s="6"/>
      <c r="O44" s="6"/>
      <c r="P44" s="4"/>
      <c r="Q44" s="92"/>
      <c r="R44" s="92"/>
      <c r="S44" s="83"/>
      <c r="T44" s="83"/>
      <c r="U44" s="86"/>
      <c r="V44" s="55"/>
    </row>
    <row r="45" spans="1:22" x14ac:dyDescent="0.2">
      <c r="A45" s="84"/>
      <c r="B45" s="84"/>
      <c r="C45" s="84"/>
      <c r="D45" s="84"/>
      <c r="E45" s="106"/>
      <c r="F45" s="84"/>
      <c r="G45" s="84"/>
      <c r="H45" s="6" t="s">
        <v>167</v>
      </c>
      <c r="I45" s="38" t="s">
        <v>132</v>
      </c>
      <c r="J45" s="6" t="s">
        <v>116</v>
      </c>
      <c r="K45" s="6">
        <v>1</v>
      </c>
      <c r="L45" s="6">
        <v>1</v>
      </c>
      <c r="M45" s="6" t="s">
        <v>153</v>
      </c>
      <c r="N45" s="6"/>
      <c r="O45" s="6"/>
      <c r="P45" s="4"/>
      <c r="Q45" s="93"/>
      <c r="R45" s="93"/>
      <c r="S45" s="84"/>
      <c r="T45" s="84"/>
      <c r="U45" s="87"/>
      <c r="V45" s="55"/>
    </row>
    <row r="46" spans="1:22" x14ac:dyDescent="0.2">
      <c r="A46" s="82">
        <v>9</v>
      </c>
      <c r="B46" s="82" t="s">
        <v>7</v>
      </c>
      <c r="C46" s="82" t="s">
        <v>8</v>
      </c>
      <c r="D46" s="82" t="s">
        <v>24</v>
      </c>
      <c r="E46" s="104" t="s">
        <v>25</v>
      </c>
      <c r="F46" s="82" t="s">
        <v>109</v>
      </c>
      <c r="G46" s="82">
        <v>2</v>
      </c>
      <c r="H46" s="6" t="s">
        <v>169</v>
      </c>
      <c r="I46" s="38" t="s">
        <v>129</v>
      </c>
      <c r="J46" s="6" t="s">
        <v>116</v>
      </c>
      <c r="K46" s="6">
        <v>1</v>
      </c>
      <c r="L46" s="6">
        <v>2</v>
      </c>
      <c r="M46" s="24" t="s">
        <v>168</v>
      </c>
      <c r="N46" s="6">
        <v>1</v>
      </c>
      <c r="O46" s="6">
        <f t="shared" si="0"/>
        <v>50000</v>
      </c>
      <c r="P46" s="4"/>
      <c r="Q46" s="94">
        <v>4.0758749999999999</v>
      </c>
      <c r="R46" s="91"/>
      <c r="S46" s="91">
        <v>4.1946902654867264</v>
      </c>
      <c r="T46" s="82"/>
      <c r="U46" s="82"/>
      <c r="V46" s="55"/>
    </row>
    <row r="47" spans="1:22" x14ac:dyDescent="0.2">
      <c r="A47" s="83"/>
      <c r="B47" s="83"/>
      <c r="C47" s="83"/>
      <c r="D47" s="83"/>
      <c r="E47" s="105"/>
      <c r="F47" s="83"/>
      <c r="G47" s="83"/>
      <c r="H47" s="6" t="s">
        <v>170</v>
      </c>
      <c r="I47" s="38" t="s">
        <v>130</v>
      </c>
      <c r="J47" s="6" t="s">
        <v>116</v>
      </c>
      <c r="K47" s="6">
        <v>1</v>
      </c>
      <c r="L47" s="6">
        <v>2</v>
      </c>
      <c r="M47" s="24" t="s">
        <v>168</v>
      </c>
      <c r="N47" s="6"/>
      <c r="O47" s="6"/>
      <c r="P47" s="4"/>
      <c r="Q47" s="95"/>
      <c r="R47" s="92"/>
      <c r="S47" s="92"/>
      <c r="T47" s="83"/>
      <c r="U47" s="83"/>
      <c r="V47" s="55"/>
    </row>
    <row r="48" spans="1:22" x14ac:dyDescent="0.2">
      <c r="A48" s="84"/>
      <c r="B48" s="84"/>
      <c r="C48" s="84"/>
      <c r="D48" s="84"/>
      <c r="E48" s="106"/>
      <c r="F48" s="84"/>
      <c r="G48" s="84"/>
      <c r="H48" s="6" t="s">
        <v>160</v>
      </c>
      <c r="I48" s="38" t="s">
        <v>126</v>
      </c>
      <c r="J48" s="6" t="s">
        <v>119</v>
      </c>
      <c r="K48" s="6">
        <v>1</v>
      </c>
      <c r="L48" s="6">
        <v>2</v>
      </c>
      <c r="M48" s="24" t="s">
        <v>168</v>
      </c>
      <c r="N48" s="6"/>
      <c r="O48" s="6"/>
      <c r="P48" s="4"/>
      <c r="Q48" s="96"/>
      <c r="R48" s="93"/>
      <c r="S48" s="93"/>
      <c r="T48" s="84"/>
      <c r="U48" s="84"/>
      <c r="V48" s="55"/>
    </row>
    <row r="49" spans="1:22" x14ac:dyDescent="0.2">
      <c r="A49" s="82">
        <v>10</v>
      </c>
      <c r="B49" s="82" t="s">
        <v>7</v>
      </c>
      <c r="C49" s="82" t="s">
        <v>8</v>
      </c>
      <c r="D49" s="82" t="s">
        <v>26</v>
      </c>
      <c r="E49" s="104" t="s">
        <v>27</v>
      </c>
      <c r="F49" s="82" t="s">
        <v>109</v>
      </c>
      <c r="G49" s="82">
        <v>2</v>
      </c>
      <c r="H49" s="6" t="s">
        <v>169</v>
      </c>
      <c r="I49" s="38" t="s">
        <v>129</v>
      </c>
      <c r="J49" s="6" t="s">
        <v>116</v>
      </c>
      <c r="K49" s="6">
        <v>0</v>
      </c>
      <c r="L49" s="6">
        <v>2</v>
      </c>
      <c r="M49" s="24" t="s">
        <v>168</v>
      </c>
      <c r="N49" s="6">
        <v>1</v>
      </c>
      <c r="O49" s="6">
        <f t="shared" si="0"/>
        <v>50000</v>
      </c>
      <c r="P49" s="4"/>
      <c r="Q49" s="94">
        <v>4.0758749999999999</v>
      </c>
      <c r="R49" s="91"/>
      <c r="S49" s="91">
        <v>4.1946902654867264</v>
      </c>
      <c r="T49" s="82"/>
      <c r="U49" s="82"/>
      <c r="V49" s="55"/>
    </row>
    <row r="50" spans="1:22" x14ac:dyDescent="0.2">
      <c r="A50" s="83"/>
      <c r="B50" s="83"/>
      <c r="C50" s="83"/>
      <c r="D50" s="83"/>
      <c r="E50" s="105"/>
      <c r="F50" s="83"/>
      <c r="G50" s="83"/>
      <c r="H50" s="6" t="s">
        <v>170</v>
      </c>
      <c r="I50" s="38" t="s">
        <v>130</v>
      </c>
      <c r="J50" s="6" t="s">
        <v>116</v>
      </c>
      <c r="K50" s="6">
        <v>0</v>
      </c>
      <c r="L50" s="6">
        <v>2</v>
      </c>
      <c r="M50" s="24" t="s">
        <v>168</v>
      </c>
      <c r="N50" s="6"/>
      <c r="O50" s="6"/>
      <c r="P50" s="4"/>
      <c r="Q50" s="95"/>
      <c r="R50" s="92"/>
      <c r="S50" s="92"/>
      <c r="T50" s="83"/>
      <c r="U50" s="83"/>
      <c r="V50" s="55"/>
    </row>
    <row r="51" spans="1:22" x14ac:dyDescent="0.2">
      <c r="A51" s="84"/>
      <c r="B51" s="84"/>
      <c r="C51" s="84"/>
      <c r="D51" s="84"/>
      <c r="E51" s="106"/>
      <c r="F51" s="84"/>
      <c r="G51" s="84"/>
      <c r="H51" s="6" t="s">
        <v>160</v>
      </c>
      <c r="I51" s="38" t="s">
        <v>126</v>
      </c>
      <c r="J51" s="6" t="s">
        <v>119</v>
      </c>
      <c r="K51" s="6">
        <v>0</v>
      </c>
      <c r="L51" s="6">
        <v>2</v>
      </c>
      <c r="M51" s="24" t="s">
        <v>168</v>
      </c>
      <c r="N51" s="6"/>
      <c r="O51" s="6"/>
      <c r="P51" s="4"/>
      <c r="Q51" s="96"/>
      <c r="R51" s="93"/>
      <c r="S51" s="93"/>
      <c r="T51" s="84"/>
      <c r="U51" s="84"/>
      <c r="V51" s="55"/>
    </row>
    <row r="52" spans="1:22" x14ac:dyDescent="0.2">
      <c r="A52" s="82">
        <v>11</v>
      </c>
      <c r="B52" s="82" t="s">
        <v>7</v>
      </c>
      <c r="C52" s="82" t="s">
        <v>8</v>
      </c>
      <c r="D52" s="82" t="s">
        <v>28</v>
      </c>
      <c r="E52" s="104" t="s">
        <v>29</v>
      </c>
      <c r="F52" s="82" t="s">
        <v>110</v>
      </c>
      <c r="G52" s="82">
        <v>2</v>
      </c>
      <c r="H52" s="6" t="s">
        <v>169</v>
      </c>
      <c r="I52" s="38" t="s">
        <v>123</v>
      </c>
      <c r="J52" s="6" t="s">
        <v>119</v>
      </c>
      <c r="K52" s="6">
        <v>1</v>
      </c>
      <c r="L52" s="6">
        <v>1</v>
      </c>
      <c r="M52" s="6" t="s">
        <v>153</v>
      </c>
      <c r="N52" s="6">
        <v>1</v>
      </c>
      <c r="O52" s="6">
        <f t="shared" si="0"/>
        <v>50000</v>
      </c>
      <c r="P52" s="7"/>
      <c r="Q52" s="91">
        <v>1.0067187500000001</v>
      </c>
      <c r="R52" s="94">
        <v>0.64601769911504403</v>
      </c>
      <c r="S52" s="82"/>
      <c r="T52" s="82"/>
      <c r="U52" s="82"/>
      <c r="V52" s="55"/>
    </row>
    <row r="53" spans="1:22" x14ac:dyDescent="0.2">
      <c r="A53" s="83"/>
      <c r="B53" s="83"/>
      <c r="C53" s="83"/>
      <c r="D53" s="83"/>
      <c r="E53" s="105"/>
      <c r="F53" s="83"/>
      <c r="G53" s="83"/>
      <c r="H53" s="6" t="s">
        <v>170</v>
      </c>
      <c r="I53" s="38" t="s">
        <v>117</v>
      </c>
      <c r="J53" s="6" t="s">
        <v>119</v>
      </c>
      <c r="K53" s="6">
        <v>1</v>
      </c>
      <c r="L53" s="6">
        <v>1</v>
      </c>
      <c r="M53" s="6" t="s">
        <v>153</v>
      </c>
      <c r="N53" s="6"/>
      <c r="O53" s="6"/>
      <c r="P53" s="7"/>
      <c r="Q53" s="92"/>
      <c r="R53" s="95"/>
      <c r="S53" s="83"/>
      <c r="T53" s="83"/>
      <c r="U53" s="83"/>
      <c r="V53" s="55"/>
    </row>
    <row r="54" spans="1:22" x14ac:dyDescent="0.2">
      <c r="A54" s="84"/>
      <c r="B54" s="84"/>
      <c r="C54" s="84"/>
      <c r="D54" s="84"/>
      <c r="E54" s="106"/>
      <c r="F54" s="84"/>
      <c r="G54" s="84"/>
      <c r="H54" s="6" t="s">
        <v>160</v>
      </c>
      <c r="I54" s="38" t="s">
        <v>124</v>
      </c>
      <c r="J54" s="6" t="s">
        <v>115</v>
      </c>
      <c r="K54" s="6">
        <v>1</v>
      </c>
      <c r="L54" s="6">
        <v>1</v>
      </c>
      <c r="M54" s="6" t="s">
        <v>153</v>
      </c>
      <c r="N54" s="6"/>
      <c r="O54" s="6"/>
      <c r="P54" s="7"/>
      <c r="Q54" s="93"/>
      <c r="R54" s="96"/>
      <c r="S54" s="84"/>
      <c r="T54" s="84"/>
      <c r="U54" s="84"/>
      <c r="V54" s="55"/>
    </row>
    <row r="55" spans="1:22" s="10" customFormat="1" x14ac:dyDescent="0.2">
      <c r="A55" s="110">
        <v>12</v>
      </c>
      <c r="B55" s="110" t="s">
        <v>7</v>
      </c>
      <c r="C55" s="110" t="s">
        <v>8</v>
      </c>
      <c r="D55" s="110" t="s">
        <v>30</v>
      </c>
      <c r="E55" s="113" t="s">
        <v>31</v>
      </c>
      <c r="F55" s="110" t="s">
        <v>108</v>
      </c>
      <c r="G55" s="110">
        <v>1.6</v>
      </c>
      <c r="H55" s="8" t="s">
        <v>135</v>
      </c>
      <c r="I55" s="39" t="s">
        <v>131</v>
      </c>
      <c r="J55" s="8" t="s">
        <v>119</v>
      </c>
      <c r="K55" s="8">
        <v>1</v>
      </c>
      <c r="L55" s="8">
        <v>1</v>
      </c>
      <c r="M55" s="8" t="s">
        <v>153</v>
      </c>
      <c r="N55" s="8">
        <v>1</v>
      </c>
      <c r="O55" s="8">
        <f t="shared" si="0"/>
        <v>50000</v>
      </c>
      <c r="P55" s="9" t="s">
        <v>32</v>
      </c>
      <c r="Q55" s="94">
        <v>1.6857625000000001</v>
      </c>
      <c r="R55" s="91"/>
      <c r="S55" s="82"/>
      <c r="T55" s="82"/>
      <c r="U55" s="82"/>
      <c r="V55" s="55"/>
    </row>
    <row r="56" spans="1:22" s="10" customFormat="1" x14ac:dyDescent="0.2">
      <c r="A56" s="111"/>
      <c r="B56" s="111"/>
      <c r="C56" s="111"/>
      <c r="D56" s="111"/>
      <c r="E56" s="114"/>
      <c r="F56" s="111"/>
      <c r="G56" s="111"/>
      <c r="H56" s="8" t="s">
        <v>136</v>
      </c>
      <c r="I56" s="39" t="s">
        <v>120</v>
      </c>
      <c r="J56" s="8" t="s">
        <v>119</v>
      </c>
      <c r="K56" s="8">
        <v>1</v>
      </c>
      <c r="L56" s="8">
        <v>1</v>
      </c>
      <c r="M56" s="8" t="s">
        <v>153</v>
      </c>
      <c r="N56" s="8"/>
      <c r="O56" s="8"/>
      <c r="P56" s="9"/>
      <c r="Q56" s="95"/>
      <c r="R56" s="92"/>
      <c r="S56" s="83"/>
      <c r="T56" s="83"/>
      <c r="U56" s="83"/>
      <c r="V56" s="55"/>
    </row>
    <row r="57" spans="1:22" s="10" customFormat="1" x14ac:dyDescent="0.2">
      <c r="A57" s="112"/>
      <c r="B57" s="112"/>
      <c r="C57" s="112"/>
      <c r="D57" s="112"/>
      <c r="E57" s="115"/>
      <c r="F57" s="112"/>
      <c r="G57" s="112"/>
      <c r="H57" s="8" t="s">
        <v>137</v>
      </c>
      <c r="I57" s="39" t="s">
        <v>132</v>
      </c>
      <c r="J57" s="8" t="s">
        <v>115</v>
      </c>
      <c r="K57" s="8">
        <v>1</v>
      </c>
      <c r="L57" s="8">
        <v>1</v>
      </c>
      <c r="M57" s="8" t="s">
        <v>153</v>
      </c>
      <c r="N57" s="8"/>
      <c r="O57" s="8"/>
      <c r="P57" s="9"/>
      <c r="Q57" s="96"/>
      <c r="R57" s="93"/>
      <c r="S57" s="84"/>
      <c r="T57" s="84"/>
      <c r="U57" s="84"/>
      <c r="V57" s="55"/>
    </row>
    <row r="58" spans="1:22" s="10" customFormat="1" x14ac:dyDescent="0.2">
      <c r="A58" s="110">
        <v>13</v>
      </c>
      <c r="B58" s="110" t="s">
        <v>7</v>
      </c>
      <c r="C58" s="110" t="s">
        <v>8</v>
      </c>
      <c r="D58" s="110" t="s">
        <v>33</v>
      </c>
      <c r="E58" s="113" t="s">
        <v>34</v>
      </c>
      <c r="F58" s="110" t="s">
        <v>108</v>
      </c>
      <c r="G58" s="110">
        <v>1.6</v>
      </c>
      <c r="H58" s="8" t="s">
        <v>135</v>
      </c>
      <c r="I58" s="39" t="s">
        <v>131</v>
      </c>
      <c r="J58" s="8" t="s">
        <v>119</v>
      </c>
      <c r="K58" s="8">
        <v>1</v>
      </c>
      <c r="L58" s="8">
        <v>1</v>
      </c>
      <c r="M58" s="8" t="s">
        <v>153</v>
      </c>
      <c r="N58" s="8">
        <v>1</v>
      </c>
      <c r="O58" s="8">
        <f t="shared" si="0"/>
        <v>50000</v>
      </c>
      <c r="P58" s="9" t="s">
        <v>32</v>
      </c>
      <c r="Q58" s="94">
        <v>1.6857625000000001</v>
      </c>
      <c r="R58" s="91"/>
      <c r="S58" s="82"/>
      <c r="T58" s="82"/>
      <c r="U58" s="82"/>
      <c r="V58" s="55"/>
    </row>
    <row r="59" spans="1:22" s="10" customFormat="1" x14ac:dyDescent="0.2">
      <c r="A59" s="111"/>
      <c r="B59" s="111"/>
      <c r="C59" s="111"/>
      <c r="D59" s="111"/>
      <c r="E59" s="114"/>
      <c r="F59" s="111"/>
      <c r="G59" s="111"/>
      <c r="H59" s="8" t="s">
        <v>136</v>
      </c>
      <c r="I59" s="39" t="s">
        <v>120</v>
      </c>
      <c r="J59" s="8" t="s">
        <v>119</v>
      </c>
      <c r="K59" s="8">
        <v>1</v>
      </c>
      <c r="L59" s="8">
        <v>1</v>
      </c>
      <c r="M59" s="8" t="s">
        <v>153</v>
      </c>
      <c r="N59" s="8"/>
      <c r="O59" s="8"/>
      <c r="P59" s="9"/>
      <c r="Q59" s="95"/>
      <c r="R59" s="92"/>
      <c r="S59" s="83"/>
      <c r="T59" s="83"/>
      <c r="U59" s="83"/>
      <c r="V59" s="55"/>
    </row>
    <row r="60" spans="1:22" s="10" customFormat="1" x14ac:dyDescent="0.2">
      <c r="A60" s="112"/>
      <c r="B60" s="112"/>
      <c r="C60" s="112"/>
      <c r="D60" s="112"/>
      <c r="E60" s="115"/>
      <c r="F60" s="112"/>
      <c r="G60" s="112"/>
      <c r="H60" s="8" t="s">
        <v>137</v>
      </c>
      <c r="I60" s="39" t="s">
        <v>132</v>
      </c>
      <c r="J60" s="8" t="s">
        <v>115</v>
      </c>
      <c r="K60" s="8">
        <v>1</v>
      </c>
      <c r="L60" s="8">
        <v>1</v>
      </c>
      <c r="M60" s="8" t="s">
        <v>153</v>
      </c>
      <c r="N60" s="8"/>
      <c r="O60" s="8"/>
      <c r="P60" s="9"/>
      <c r="Q60" s="96"/>
      <c r="R60" s="93"/>
      <c r="S60" s="84"/>
      <c r="T60" s="84"/>
      <c r="U60" s="84"/>
      <c r="V60" s="55"/>
    </row>
    <row r="61" spans="1:22" x14ac:dyDescent="0.2">
      <c r="A61" s="82">
        <v>14</v>
      </c>
      <c r="B61" s="82" t="s">
        <v>7</v>
      </c>
      <c r="C61" s="82" t="s">
        <v>8</v>
      </c>
      <c r="D61" s="82" t="s">
        <v>35</v>
      </c>
      <c r="E61" s="104" t="s">
        <v>36</v>
      </c>
      <c r="F61" s="82" t="s">
        <v>110</v>
      </c>
      <c r="G61" s="82">
        <v>3</v>
      </c>
      <c r="H61" s="6" t="s">
        <v>169</v>
      </c>
      <c r="I61" s="38" t="s">
        <v>123</v>
      </c>
      <c r="J61" s="6" t="s">
        <v>113</v>
      </c>
      <c r="K61" s="6">
        <v>1</v>
      </c>
      <c r="L61" s="6">
        <v>1</v>
      </c>
      <c r="M61" s="6" t="s">
        <v>152</v>
      </c>
      <c r="N61" s="6">
        <v>1</v>
      </c>
      <c r="O61" s="6">
        <f t="shared" si="0"/>
        <v>50000</v>
      </c>
      <c r="P61" s="4"/>
      <c r="Q61" s="91">
        <v>6.2985125000000002</v>
      </c>
      <c r="R61" s="94">
        <v>5.5221238938053103</v>
      </c>
      <c r="S61" s="82"/>
      <c r="T61" s="82"/>
      <c r="U61" s="82">
        <v>6.9</v>
      </c>
      <c r="V61" s="55"/>
    </row>
    <row r="62" spans="1:22" x14ac:dyDescent="0.2">
      <c r="A62" s="83"/>
      <c r="B62" s="83"/>
      <c r="C62" s="83"/>
      <c r="D62" s="83"/>
      <c r="E62" s="105"/>
      <c r="F62" s="83"/>
      <c r="G62" s="83"/>
      <c r="H62" s="6" t="s">
        <v>170</v>
      </c>
      <c r="I62" s="38" t="s">
        <v>125</v>
      </c>
      <c r="J62" s="6" t="s">
        <v>113</v>
      </c>
      <c r="K62" s="6">
        <v>1</v>
      </c>
      <c r="L62" s="6">
        <v>1</v>
      </c>
      <c r="M62" s="6" t="s">
        <v>152</v>
      </c>
      <c r="N62" s="6"/>
      <c r="O62" s="6"/>
      <c r="P62" s="4"/>
      <c r="Q62" s="92"/>
      <c r="R62" s="95"/>
      <c r="S62" s="83"/>
      <c r="T62" s="83"/>
      <c r="U62" s="83"/>
      <c r="V62" s="55"/>
    </row>
    <row r="63" spans="1:22" x14ac:dyDescent="0.2">
      <c r="A63" s="84"/>
      <c r="B63" s="84"/>
      <c r="C63" s="84"/>
      <c r="D63" s="84"/>
      <c r="E63" s="106"/>
      <c r="F63" s="84"/>
      <c r="G63" s="84"/>
      <c r="H63" s="6" t="s">
        <v>160</v>
      </c>
      <c r="I63" s="38" t="s">
        <v>124</v>
      </c>
      <c r="J63" s="6" t="s">
        <v>118</v>
      </c>
      <c r="K63" s="6">
        <v>1</v>
      </c>
      <c r="L63" s="6">
        <v>1</v>
      </c>
      <c r="M63" s="6" t="s">
        <v>152</v>
      </c>
      <c r="N63" s="6"/>
      <c r="O63" s="6"/>
      <c r="P63" s="4"/>
      <c r="Q63" s="93"/>
      <c r="R63" s="96"/>
      <c r="S63" s="84"/>
      <c r="T63" s="84"/>
      <c r="U63" s="84"/>
      <c r="V63" s="55"/>
    </row>
    <row r="64" spans="1:22" x14ac:dyDescent="0.2">
      <c r="A64" s="82">
        <v>15</v>
      </c>
      <c r="B64" s="82" t="s">
        <v>7</v>
      </c>
      <c r="C64" s="82" t="s">
        <v>8</v>
      </c>
      <c r="D64" s="82" t="s">
        <v>37</v>
      </c>
      <c r="E64" s="104" t="s">
        <v>38</v>
      </c>
      <c r="F64" s="82" t="s">
        <v>110</v>
      </c>
      <c r="G64" s="82">
        <v>3</v>
      </c>
      <c r="H64" s="6" t="s">
        <v>169</v>
      </c>
      <c r="I64" s="38" t="s">
        <v>123</v>
      </c>
      <c r="J64" s="6" t="s">
        <v>119</v>
      </c>
      <c r="K64" s="6">
        <v>1</v>
      </c>
      <c r="L64" s="6">
        <v>1</v>
      </c>
      <c r="M64" s="6" t="s">
        <v>155</v>
      </c>
      <c r="N64" s="6">
        <v>1</v>
      </c>
      <c r="O64" s="6">
        <f t="shared" si="0"/>
        <v>50000</v>
      </c>
      <c r="P64" s="4"/>
      <c r="Q64" s="91">
        <v>3.335</v>
      </c>
      <c r="R64" s="94">
        <v>2.3097345132743401</v>
      </c>
      <c r="S64" s="91">
        <v>3.8318584070796464</v>
      </c>
      <c r="T64" s="82"/>
      <c r="U64" s="82">
        <v>3</v>
      </c>
      <c r="V64" s="55"/>
    </row>
    <row r="65" spans="1:22" x14ac:dyDescent="0.2">
      <c r="A65" s="83"/>
      <c r="B65" s="83"/>
      <c r="C65" s="83"/>
      <c r="D65" s="83"/>
      <c r="E65" s="105"/>
      <c r="F65" s="83"/>
      <c r="G65" s="83"/>
      <c r="H65" s="6" t="s">
        <v>170</v>
      </c>
      <c r="I65" s="38" t="s">
        <v>117</v>
      </c>
      <c r="J65" s="6" t="s">
        <v>119</v>
      </c>
      <c r="K65" s="6">
        <v>1</v>
      </c>
      <c r="L65" s="6">
        <v>1</v>
      </c>
      <c r="M65" s="6" t="s">
        <v>152</v>
      </c>
      <c r="N65" s="6"/>
      <c r="O65" s="6"/>
      <c r="P65" s="4"/>
      <c r="Q65" s="92"/>
      <c r="R65" s="95"/>
      <c r="S65" s="92"/>
      <c r="T65" s="83"/>
      <c r="U65" s="83"/>
      <c r="V65" s="55"/>
    </row>
    <row r="66" spans="1:22" x14ac:dyDescent="0.2">
      <c r="A66" s="83"/>
      <c r="B66" s="83"/>
      <c r="C66" s="83"/>
      <c r="D66" s="83"/>
      <c r="E66" s="105"/>
      <c r="F66" s="83"/>
      <c r="G66" s="83"/>
      <c r="H66" s="6" t="s">
        <v>160</v>
      </c>
      <c r="I66" s="38" t="s">
        <v>127</v>
      </c>
      <c r="J66" s="6" t="s">
        <v>119</v>
      </c>
      <c r="K66" s="6">
        <v>1</v>
      </c>
      <c r="L66" s="6">
        <v>1</v>
      </c>
      <c r="M66" s="6" t="s">
        <v>152</v>
      </c>
      <c r="N66" s="6"/>
      <c r="O66" s="6"/>
      <c r="P66" s="4"/>
      <c r="Q66" s="92"/>
      <c r="R66" s="95"/>
      <c r="S66" s="92"/>
      <c r="T66" s="83"/>
      <c r="U66" s="83"/>
      <c r="V66" s="55"/>
    </row>
    <row r="67" spans="1:22" x14ac:dyDescent="0.2">
      <c r="A67" s="84"/>
      <c r="B67" s="84"/>
      <c r="C67" s="84"/>
      <c r="D67" s="84"/>
      <c r="E67" s="106"/>
      <c r="F67" s="84"/>
      <c r="G67" s="84"/>
      <c r="H67" s="6" t="s">
        <v>171</v>
      </c>
      <c r="I67" s="38" t="s">
        <v>124</v>
      </c>
      <c r="J67" s="6" t="s">
        <v>118</v>
      </c>
      <c r="K67" s="6">
        <v>1</v>
      </c>
      <c r="L67" s="6">
        <v>1</v>
      </c>
      <c r="M67" s="6" t="s">
        <v>152</v>
      </c>
      <c r="N67" s="6"/>
      <c r="O67" s="6"/>
      <c r="P67" s="4"/>
      <c r="Q67" s="93"/>
      <c r="R67" s="96"/>
      <c r="S67" s="93"/>
      <c r="T67" s="84"/>
      <c r="U67" s="84"/>
      <c r="V67" s="55"/>
    </row>
    <row r="68" spans="1:22" x14ac:dyDescent="0.2">
      <c r="A68" s="82">
        <v>16</v>
      </c>
      <c r="B68" s="82" t="s">
        <v>7</v>
      </c>
      <c r="C68" s="82" t="s">
        <v>8</v>
      </c>
      <c r="D68" s="82" t="s">
        <v>39</v>
      </c>
      <c r="E68" s="104" t="s">
        <v>40</v>
      </c>
      <c r="F68" s="82" t="s">
        <v>110</v>
      </c>
      <c r="G68" s="82">
        <v>3</v>
      </c>
      <c r="H68" s="6" t="s">
        <v>135</v>
      </c>
      <c r="I68" s="38" t="s">
        <v>131</v>
      </c>
      <c r="J68" s="6" t="s">
        <v>119</v>
      </c>
      <c r="K68" s="6">
        <v>0</v>
      </c>
      <c r="L68" s="6">
        <v>1</v>
      </c>
      <c r="M68" s="6" t="s">
        <v>154</v>
      </c>
      <c r="N68" s="6">
        <v>1</v>
      </c>
      <c r="O68" s="6">
        <f t="shared" si="0"/>
        <v>50000</v>
      </c>
      <c r="P68" s="4"/>
      <c r="Q68" s="91">
        <v>3.335</v>
      </c>
      <c r="R68" s="94">
        <v>2.3097345132743401</v>
      </c>
      <c r="S68" s="91">
        <v>3.8318584070796464</v>
      </c>
      <c r="T68" s="82"/>
      <c r="U68" s="82">
        <v>3.7</v>
      </c>
      <c r="V68" s="55"/>
    </row>
    <row r="69" spans="1:22" x14ac:dyDescent="0.2">
      <c r="A69" s="83"/>
      <c r="B69" s="83"/>
      <c r="C69" s="83"/>
      <c r="D69" s="83"/>
      <c r="E69" s="105"/>
      <c r="F69" s="83"/>
      <c r="G69" s="83"/>
      <c r="H69" s="6" t="s">
        <v>136</v>
      </c>
      <c r="I69" s="38" t="s">
        <v>120</v>
      </c>
      <c r="J69" s="6" t="s">
        <v>119</v>
      </c>
      <c r="K69" s="6">
        <v>1</v>
      </c>
      <c r="L69" s="6">
        <v>1</v>
      </c>
      <c r="M69" s="6" t="s">
        <v>152</v>
      </c>
      <c r="N69" s="6"/>
      <c r="O69" s="6"/>
      <c r="P69" s="4"/>
      <c r="Q69" s="92"/>
      <c r="R69" s="95"/>
      <c r="S69" s="92"/>
      <c r="T69" s="83"/>
      <c r="U69" s="83"/>
      <c r="V69" s="55"/>
    </row>
    <row r="70" spans="1:22" x14ac:dyDescent="0.2">
      <c r="A70" s="83"/>
      <c r="B70" s="83"/>
      <c r="C70" s="83"/>
      <c r="D70" s="83"/>
      <c r="E70" s="105"/>
      <c r="F70" s="83"/>
      <c r="G70" s="83"/>
      <c r="H70" s="6" t="s">
        <v>137</v>
      </c>
      <c r="I70" s="38" t="s">
        <v>122</v>
      </c>
      <c r="J70" s="6" t="s">
        <v>119</v>
      </c>
      <c r="K70" s="6">
        <v>1</v>
      </c>
      <c r="L70" s="6">
        <v>1</v>
      </c>
      <c r="M70" s="6" t="s">
        <v>152</v>
      </c>
      <c r="N70" s="6"/>
      <c r="O70" s="6"/>
      <c r="P70" s="4"/>
      <c r="Q70" s="92"/>
      <c r="R70" s="95"/>
      <c r="S70" s="92"/>
      <c r="T70" s="83"/>
      <c r="U70" s="83"/>
      <c r="V70" s="55"/>
    </row>
    <row r="71" spans="1:22" x14ac:dyDescent="0.2">
      <c r="A71" s="84"/>
      <c r="B71" s="84"/>
      <c r="C71" s="84"/>
      <c r="D71" s="84"/>
      <c r="E71" s="106"/>
      <c r="F71" s="84"/>
      <c r="G71" s="84"/>
      <c r="H71" s="6" t="s">
        <v>139</v>
      </c>
      <c r="I71" s="38" t="s">
        <v>132</v>
      </c>
      <c r="J71" s="6" t="s">
        <v>118</v>
      </c>
      <c r="K71" s="6">
        <v>1</v>
      </c>
      <c r="L71" s="6">
        <v>1</v>
      </c>
      <c r="M71" s="6" t="s">
        <v>152</v>
      </c>
      <c r="N71" s="6"/>
      <c r="O71" s="6"/>
      <c r="P71" s="4"/>
      <c r="Q71" s="93"/>
      <c r="R71" s="96"/>
      <c r="S71" s="93"/>
      <c r="T71" s="84"/>
      <c r="U71" s="84"/>
      <c r="V71" s="55"/>
    </row>
    <row r="72" spans="1:22" s="10" customFormat="1" x14ac:dyDescent="0.2">
      <c r="A72" s="110">
        <v>17</v>
      </c>
      <c r="B72" s="110" t="s">
        <v>7</v>
      </c>
      <c r="C72" s="110" t="s">
        <v>8</v>
      </c>
      <c r="D72" s="110" t="s">
        <v>41</v>
      </c>
      <c r="E72" s="113" t="s">
        <v>42</v>
      </c>
      <c r="F72" s="110" t="s">
        <v>110</v>
      </c>
      <c r="G72" s="110">
        <v>5</v>
      </c>
      <c r="H72" s="8" t="s">
        <v>169</v>
      </c>
      <c r="I72" s="39" t="s">
        <v>123</v>
      </c>
      <c r="J72" s="8" t="s">
        <v>119</v>
      </c>
      <c r="K72" s="8">
        <v>1</v>
      </c>
      <c r="L72" s="8">
        <v>1</v>
      </c>
      <c r="M72" s="8" t="s">
        <v>152</v>
      </c>
      <c r="N72" s="8">
        <v>1</v>
      </c>
      <c r="O72" s="8">
        <f t="shared" si="0"/>
        <v>50000</v>
      </c>
      <c r="P72" s="9" t="s">
        <v>43</v>
      </c>
      <c r="Q72" s="94">
        <v>2.4005624999999999</v>
      </c>
      <c r="R72" s="91"/>
      <c r="S72" s="82"/>
      <c r="T72" s="82"/>
      <c r="U72" s="82"/>
      <c r="V72" s="55"/>
    </row>
    <row r="73" spans="1:22" s="10" customFormat="1" x14ac:dyDescent="0.2">
      <c r="A73" s="111"/>
      <c r="B73" s="111"/>
      <c r="C73" s="111"/>
      <c r="D73" s="111"/>
      <c r="E73" s="114"/>
      <c r="F73" s="111"/>
      <c r="G73" s="111"/>
      <c r="H73" s="8" t="s">
        <v>170</v>
      </c>
      <c r="I73" s="39" t="s">
        <v>117</v>
      </c>
      <c r="J73" s="8" t="s">
        <v>119</v>
      </c>
      <c r="K73" s="8">
        <v>1</v>
      </c>
      <c r="L73" s="8">
        <v>1</v>
      </c>
      <c r="M73" s="8" t="s">
        <v>152</v>
      </c>
      <c r="N73" s="8"/>
      <c r="O73" s="8"/>
      <c r="P73" s="9"/>
      <c r="Q73" s="95"/>
      <c r="R73" s="92"/>
      <c r="S73" s="83"/>
      <c r="T73" s="83"/>
      <c r="U73" s="83"/>
      <c r="V73" s="55"/>
    </row>
    <row r="74" spans="1:22" s="10" customFormat="1" x14ac:dyDescent="0.2">
      <c r="A74" s="112"/>
      <c r="B74" s="112"/>
      <c r="C74" s="112"/>
      <c r="D74" s="112"/>
      <c r="E74" s="115"/>
      <c r="F74" s="112"/>
      <c r="G74" s="112"/>
      <c r="H74" s="8" t="s">
        <v>160</v>
      </c>
      <c r="I74" s="39" t="s">
        <v>124</v>
      </c>
      <c r="J74" s="8" t="s">
        <v>119</v>
      </c>
      <c r="K74" s="8">
        <v>1</v>
      </c>
      <c r="L74" s="8">
        <v>1</v>
      </c>
      <c r="M74" s="8" t="s">
        <v>152</v>
      </c>
      <c r="N74" s="8"/>
      <c r="O74" s="8"/>
      <c r="P74" s="9"/>
      <c r="Q74" s="96"/>
      <c r="R74" s="93"/>
      <c r="S74" s="84"/>
      <c r="T74" s="84"/>
      <c r="U74" s="84"/>
      <c r="V74" s="55"/>
    </row>
    <row r="75" spans="1:22" s="10" customFormat="1" x14ac:dyDescent="0.2">
      <c r="A75" s="110">
        <v>18</v>
      </c>
      <c r="B75" s="110" t="s">
        <v>7</v>
      </c>
      <c r="C75" s="110" t="s">
        <v>8</v>
      </c>
      <c r="D75" s="110" t="s">
        <v>44</v>
      </c>
      <c r="E75" s="113" t="s">
        <v>45</v>
      </c>
      <c r="F75" s="110" t="s">
        <v>110</v>
      </c>
      <c r="G75" s="110">
        <v>5</v>
      </c>
      <c r="H75" s="8" t="s">
        <v>169</v>
      </c>
      <c r="I75" s="39" t="s">
        <v>123</v>
      </c>
      <c r="J75" s="8" t="s">
        <v>119</v>
      </c>
      <c r="K75" s="8">
        <v>1</v>
      </c>
      <c r="L75" s="8">
        <v>1</v>
      </c>
      <c r="M75" s="8" t="s">
        <v>152</v>
      </c>
      <c r="N75" s="8">
        <v>1</v>
      </c>
      <c r="O75" s="8">
        <f t="shared" si="0"/>
        <v>50000</v>
      </c>
      <c r="P75" s="9" t="s">
        <v>43</v>
      </c>
      <c r="Q75" s="94">
        <v>3.3621875000000001</v>
      </c>
      <c r="R75" s="91"/>
      <c r="S75" s="82"/>
      <c r="T75" s="82"/>
      <c r="U75" s="82"/>
      <c r="V75" s="55"/>
    </row>
    <row r="76" spans="1:22" s="10" customFormat="1" x14ac:dyDescent="0.2">
      <c r="A76" s="111"/>
      <c r="B76" s="111"/>
      <c r="C76" s="111"/>
      <c r="D76" s="111"/>
      <c r="E76" s="114"/>
      <c r="F76" s="111"/>
      <c r="G76" s="111"/>
      <c r="H76" s="8" t="s">
        <v>170</v>
      </c>
      <c r="I76" s="39" t="s">
        <v>117</v>
      </c>
      <c r="J76" s="8" t="s">
        <v>119</v>
      </c>
      <c r="K76" s="8">
        <v>1</v>
      </c>
      <c r="L76" s="8">
        <v>1</v>
      </c>
      <c r="M76" s="8" t="s">
        <v>152</v>
      </c>
      <c r="N76" s="8"/>
      <c r="O76" s="8"/>
      <c r="P76" s="9"/>
      <c r="Q76" s="95"/>
      <c r="R76" s="92"/>
      <c r="S76" s="83"/>
      <c r="T76" s="83"/>
      <c r="U76" s="83"/>
      <c r="V76" s="55"/>
    </row>
    <row r="77" spans="1:22" s="10" customFormat="1" x14ac:dyDescent="0.2">
      <c r="A77" s="112"/>
      <c r="B77" s="112"/>
      <c r="C77" s="112"/>
      <c r="D77" s="112"/>
      <c r="E77" s="115"/>
      <c r="F77" s="112"/>
      <c r="G77" s="112"/>
      <c r="H77" s="8" t="s">
        <v>160</v>
      </c>
      <c r="I77" s="39" t="s">
        <v>124</v>
      </c>
      <c r="J77" s="8" t="s">
        <v>119</v>
      </c>
      <c r="K77" s="8">
        <v>1</v>
      </c>
      <c r="L77" s="8">
        <v>1</v>
      </c>
      <c r="M77" s="8" t="s">
        <v>152</v>
      </c>
      <c r="N77" s="8"/>
      <c r="O77" s="8"/>
      <c r="P77" s="9"/>
      <c r="Q77" s="96"/>
      <c r="R77" s="93"/>
      <c r="S77" s="84"/>
      <c r="T77" s="84"/>
      <c r="U77" s="84"/>
      <c r="V77" s="55"/>
    </row>
    <row r="78" spans="1:22" x14ac:dyDescent="0.2">
      <c r="A78" s="82">
        <v>19</v>
      </c>
      <c r="B78" s="82" t="s">
        <v>7</v>
      </c>
      <c r="C78" s="82" t="s">
        <v>8</v>
      </c>
      <c r="D78" s="82" t="s">
        <v>46</v>
      </c>
      <c r="E78" s="104" t="s">
        <v>47</v>
      </c>
      <c r="F78" s="82" t="s">
        <v>108</v>
      </c>
      <c r="G78" s="82">
        <v>2</v>
      </c>
      <c r="H78" s="6" t="s">
        <v>135</v>
      </c>
      <c r="I78" s="38" t="s">
        <v>120</v>
      </c>
      <c r="J78" s="6" t="s">
        <v>113</v>
      </c>
      <c r="K78" s="6">
        <v>1</v>
      </c>
      <c r="L78" s="6">
        <v>1</v>
      </c>
      <c r="M78" s="6" t="s">
        <v>152</v>
      </c>
      <c r="N78" s="6">
        <v>1</v>
      </c>
      <c r="O78" s="6">
        <f t="shared" si="0"/>
        <v>50000</v>
      </c>
      <c r="P78" s="4"/>
      <c r="Q78" s="94">
        <v>7.8778312499999998</v>
      </c>
      <c r="R78" s="91"/>
      <c r="S78" s="82"/>
      <c r="T78" s="82"/>
      <c r="U78" s="82">
        <v>8.9</v>
      </c>
      <c r="V78" s="55"/>
    </row>
    <row r="79" spans="1:22" x14ac:dyDescent="0.2">
      <c r="A79" s="83"/>
      <c r="B79" s="83"/>
      <c r="C79" s="83"/>
      <c r="D79" s="83"/>
      <c r="E79" s="105"/>
      <c r="F79" s="83"/>
      <c r="G79" s="83"/>
      <c r="H79" s="6" t="s">
        <v>136</v>
      </c>
      <c r="I79" s="38" t="s">
        <v>121</v>
      </c>
      <c r="J79" s="6" t="s">
        <v>113</v>
      </c>
      <c r="K79" s="6">
        <v>1</v>
      </c>
      <c r="L79" s="6">
        <v>1</v>
      </c>
      <c r="M79" s="6" t="s">
        <v>152</v>
      </c>
      <c r="N79" s="6"/>
      <c r="O79" s="6"/>
      <c r="P79" s="4"/>
      <c r="Q79" s="95"/>
      <c r="R79" s="92"/>
      <c r="S79" s="83"/>
      <c r="T79" s="83"/>
      <c r="U79" s="83"/>
      <c r="V79" s="55"/>
    </row>
    <row r="80" spans="1:22" x14ac:dyDescent="0.2">
      <c r="A80" s="83"/>
      <c r="B80" s="83"/>
      <c r="C80" s="83"/>
      <c r="D80" s="83"/>
      <c r="E80" s="105"/>
      <c r="F80" s="83"/>
      <c r="G80" s="83"/>
      <c r="H80" s="6" t="s">
        <v>137</v>
      </c>
      <c r="I80" s="38" t="s">
        <v>138</v>
      </c>
      <c r="J80" s="6" t="s">
        <v>113</v>
      </c>
      <c r="K80" s="6">
        <v>1</v>
      </c>
      <c r="L80" s="6">
        <v>1</v>
      </c>
      <c r="M80" s="6" t="s">
        <v>152</v>
      </c>
      <c r="N80" s="6"/>
      <c r="O80" s="6"/>
      <c r="P80" s="4"/>
      <c r="Q80" s="95"/>
      <c r="R80" s="92"/>
      <c r="S80" s="83"/>
      <c r="T80" s="83"/>
      <c r="U80" s="83"/>
      <c r="V80" s="55"/>
    </row>
    <row r="81" spans="1:22" x14ac:dyDescent="0.2">
      <c r="A81" s="84"/>
      <c r="B81" s="84"/>
      <c r="C81" s="84"/>
      <c r="D81" s="84"/>
      <c r="E81" s="106"/>
      <c r="F81" s="84"/>
      <c r="G81" s="84"/>
      <c r="H81" s="6" t="s">
        <v>139</v>
      </c>
      <c r="I81" s="38" t="s">
        <v>172</v>
      </c>
      <c r="J81" s="6" t="s">
        <v>113</v>
      </c>
      <c r="K81" s="6">
        <v>1</v>
      </c>
      <c r="L81" s="6">
        <v>1</v>
      </c>
      <c r="M81" s="6" t="s">
        <v>152</v>
      </c>
      <c r="N81" s="6"/>
      <c r="O81" s="6"/>
      <c r="P81" s="4"/>
      <c r="Q81" s="96"/>
      <c r="R81" s="93"/>
      <c r="S81" s="84"/>
      <c r="T81" s="84"/>
      <c r="U81" s="84"/>
      <c r="V81" s="55"/>
    </row>
    <row r="82" spans="1:22" s="10" customFormat="1" x14ac:dyDescent="0.2">
      <c r="A82" s="110">
        <v>20</v>
      </c>
      <c r="B82" s="110" t="s">
        <v>7</v>
      </c>
      <c r="C82" s="110" t="s">
        <v>8</v>
      </c>
      <c r="D82" s="110" t="s">
        <v>48</v>
      </c>
      <c r="E82" s="113" t="s">
        <v>49</v>
      </c>
      <c r="F82" s="110" t="s">
        <v>108</v>
      </c>
      <c r="G82" s="110">
        <v>2</v>
      </c>
      <c r="H82" s="8" t="s">
        <v>169</v>
      </c>
      <c r="I82" s="39" t="s">
        <v>129</v>
      </c>
      <c r="J82" s="30" t="s">
        <v>113</v>
      </c>
      <c r="K82" s="8">
        <v>1</v>
      </c>
      <c r="L82" s="8">
        <v>1</v>
      </c>
      <c r="M82" s="8" t="s">
        <v>152</v>
      </c>
      <c r="N82" s="8">
        <v>1</v>
      </c>
      <c r="O82" s="8">
        <f t="shared" si="0"/>
        <v>50000</v>
      </c>
      <c r="P82" s="9" t="s">
        <v>96</v>
      </c>
      <c r="Q82" s="91">
        <v>10.285125000000001</v>
      </c>
      <c r="R82" s="91"/>
      <c r="S82" s="82"/>
      <c r="T82" s="82"/>
      <c r="U82" s="85">
        <v>9.8000000000000007</v>
      </c>
      <c r="V82" s="55"/>
    </row>
    <row r="83" spans="1:22" s="10" customFormat="1" x14ac:dyDescent="0.2">
      <c r="A83" s="111"/>
      <c r="B83" s="111"/>
      <c r="C83" s="111"/>
      <c r="D83" s="111"/>
      <c r="E83" s="114"/>
      <c r="F83" s="111"/>
      <c r="G83" s="111"/>
      <c r="H83" s="8" t="s">
        <v>170</v>
      </c>
      <c r="I83" s="39" t="s">
        <v>117</v>
      </c>
      <c r="J83" s="30" t="s">
        <v>113</v>
      </c>
      <c r="K83" s="8">
        <v>1</v>
      </c>
      <c r="L83" s="8">
        <v>1</v>
      </c>
      <c r="M83" s="8" t="s">
        <v>152</v>
      </c>
      <c r="N83" s="8"/>
      <c r="O83" s="8"/>
      <c r="P83" s="9"/>
      <c r="Q83" s="92"/>
      <c r="R83" s="92"/>
      <c r="S83" s="83"/>
      <c r="T83" s="83"/>
      <c r="U83" s="86"/>
      <c r="V83" s="55"/>
    </row>
    <row r="84" spans="1:22" s="10" customFormat="1" x14ac:dyDescent="0.2">
      <c r="A84" s="111"/>
      <c r="B84" s="111"/>
      <c r="C84" s="111"/>
      <c r="D84" s="111"/>
      <c r="E84" s="114"/>
      <c r="F84" s="111"/>
      <c r="G84" s="111"/>
      <c r="H84" s="8" t="s">
        <v>160</v>
      </c>
      <c r="I84" s="39" t="s">
        <v>124</v>
      </c>
      <c r="J84" s="30" t="s">
        <v>116</v>
      </c>
      <c r="K84" s="8">
        <v>1</v>
      </c>
      <c r="L84" s="8">
        <v>1</v>
      </c>
      <c r="M84" s="8" t="s">
        <v>152</v>
      </c>
      <c r="N84" s="8"/>
      <c r="O84" s="8"/>
      <c r="P84" s="9"/>
      <c r="Q84" s="92"/>
      <c r="R84" s="92"/>
      <c r="S84" s="83"/>
      <c r="T84" s="83"/>
      <c r="U84" s="86"/>
      <c r="V84" s="55"/>
    </row>
    <row r="85" spans="1:22" s="10" customFormat="1" x14ac:dyDescent="0.2">
      <c r="A85" s="111"/>
      <c r="B85" s="111"/>
      <c r="C85" s="111"/>
      <c r="D85" s="111"/>
      <c r="E85" s="114"/>
      <c r="F85" s="111"/>
      <c r="G85" s="111"/>
      <c r="H85" s="8" t="s">
        <v>171</v>
      </c>
      <c r="I85" s="39" t="s">
        <v>127</v>
      </c>
      <c r="J85" s="30" t="s">
        <v>116</v>
      </c>
      <c r="K85" s="8">
        <v>1</v>
      </c>
      <c r="L85" s="8">
        <v>1</v>
      </c>
      <c r="M85" s="8" t="s">
        <v>152</v>
      </c>
      <c r="N85" s="8"/>
      <c r="O85" s="8"/>
      <c r="P85" s="9"/>
      <c r="Q85" s="92"/>
      <c r="R85" s="92"/>
      <c r="S85" s="83"/>
      <c r="T85" s="83"/>
      <c r="U85" s="86"/>
      <c r="V85" s="55"/>
    </row>
    <row r="86" spans="1:22" s="10" customFormat="1" x14ac:dyDescent="0.2">
      <c r="A86" s="112"/>
      <c r="B86" s="112"/>
      <c r="C86" s="112"/>
      <c r="D86" s="112"/>
      <c r="E86" s="115"/>
      <c r="F86" s="112"/>
      <c r="G86" s="112"/>
      <c r="H86" s="8" t="s">
        <v>173</v>
      </c>
      <c r="I86" s="39" t="s">
        <v>124</v>
      </c>
      <c r="J86" s="30" t="s">
        <v>116</v>
      </c>
      <c r="K86" s="8">
        <v>1</v>
      </c>
      <c r="L86" s="8">
        <v>1</v>
      </c>
      <c r="M86" s="8" t="s">
        <v>152</v>
      </c>
      <c r="N86" s="8"/>
      <c r="O86" s="8"/>
      <c r="P86" s="9"/>
      <c r="Q86" s="93"/>
      <c r="R86" s="93"/>
      <c r="S86" s="84"/>
      <c r="T86" s="84"/>
      <c r="U86" s="87"/>
      <c r="V86" s="55"/>
    </row>
    <row r="87" spans="1:22" x14ac:dyDescent="0.2">
      <c r="A87" s="82">
        <v>21</v>
      </c>
      <c r="B87" s="82" t="s">
        <v>7</v>
      </c>
      <c r="C87" s="82" t="s">
        <v>8</v>
      </c>
      <c r="D87" s="82" t="s">
        <v>50</v>
      </c>
      <c r="E87" s="104" t="s">
        <v>51</v>
      </c>
      <c r="F87" s="82" t="s">
        <v>108</v>
      </c>
      <c r="G87" s="82">
        <v>2</v>
      </c>
      <c r="H87" s="6" t="s">
        <v>135</v>
      </c>
      <c r="I87" s="38" t="s">
        <v>120</v>
      </c>
      <c r="J87" s="6" t="s">
        <v>113</v>
      </c>
      <c r="K87" s="6">
        <v>1</v>
      </c>
      <c r="L87" s="6">
        <v>1</v>
      </c>
      <c r="M87" s="6" t="s">
        <v>153</v>
      </c>
      <c r="N87" s="6">
        <v>1</v>
      </c>
      <c r="O87" s="6">
        <f t="shared" si="0"/>
        <v>50000</v>
      </c>
      <c r="P87" s="4"/>
      <c r="Q87" s="91">
        <v>14.884312500000002</v>
      </c>
      <c r="R87" s="91"/>
      <c r="S87" s="82"/>
      <c r="T87" s="82"/>
      <c r="U87" s="85">
        <v>14.2</v>
      </c>
      <c r="V87" s="55"/>
    </row>
    <row r="88" spans="1:22" x14ac:dyDescent="0.2">
      <c r="A88" s="83"/>
      <c r="B88" s="83"/>
      <c r="C88" s="83"/>
      <c r="D88" s="83"/>
      <c r="E88" s="105"/>
      <c r="F88" s="83"/>
      <c r="G88" s="83"/>
      <c r="H88" s="6" t="s">
        <v>136</v>
      </c>
      <c r="I88" s="38" t="s">
        <v>121</v>
      </c>
      <c r="J88" s="6" t="s">
        <v>113</v>
      </c>
      <c r="K88" s="6">
        <v>1</v>
      </c>
      <c r="L88" s="6">
        <v>1</v>
      </c>
      <c r="M88" s="6" t="s">
        <v>153</v>
      </c>
      <c r="N88" s="6"/>
      <c r="O88" s="6"/>
      <c r="P88" s="4"/>
      <c r="Q88" s="92"/>
      <c r="R88" s="92"/>
      <c r="S88" s="83"/>
      <c r="T88" s="83"/>
      <c r="U88" s="86"/>
      <c r="V88" s="55"/>
    </row>
    <row r="89" spans="1:22" x14ac:dyDescent="0.2">
      <c r="A89" s="83"/>
      <c r="B89" s="83"/>
      <c r="C89" s="83"/>
      <c r="D89" s="83"/>
      <c r="E89" s="105"/>
      <c r="F89" s="83"/>
      <c r="G89" s="83"/>
      <c r="H89" s="6" t="s">
        <v>137</v>
      </c>
      <c r="I89" s="38" t="s">
        <v>174</v>
      </c>
      <c r="J89" s="6" t="s">
        <v>116</v>
      </c>
      <c r="K89" s="6">
        <v>1</v>
      </c>
      <c r="L89" s="6">
        <v>1</v>
      </c>
      <c r="M89" s="6" t="s">
        <v>153</v>
      </c>
      <c r="N89" s="6"/>
      <c r="O89" s="6"/>
      <c r="P89" s="4"/>
      <c r="Q89" s="92"/>
      <c r="R89" s="92"/>
      <c r="S89" s="83"/>
      <c r="T89" s="83"/>
      <c r="U89" s="86"/>
      <c r="V89" s="55"/>
    </row>
    <row r="90" spans="1:22" x14ac:dyDescent="0.2">
      <c r="A90" s="83"/>
      <c r="B90" s="83"/>
      <c r="C90" s="83"/>
      <c r="D90" s="83"/>
      <c r="E90" s="105"/>
      <c r="F90" s="83"/>
      <c r="G90" s="83"/>
      <c r="H90" s="6" t="s">
        <v>139</v>
      </c>
      <c r="I90" s="38" t="s">
        <v>175</v>
      </c>
      <c r="J90" s="6" t="s">
        <v>116</v>
      </c>
      <c r="K90" s="6">
        <v>1</v>
      </c>
      <c r="L90" s="6">
        <v>1</v>
      </c>
      <c r="M90" s="6" t="s">
        <v>153</v>
      </c>
      <c r="N90" s="6"/>
      <c r="O90" s="6"/>
      <c r="P90" s="4"/>
      <c r="Q90" s="92"/>
      <c r="R90" s="92"/>
      <c r="S90" s="83"/>
      <c r="T90" s="83"/>
      <c r="U90" s="86"/>
      <c r="V90" s="55"/>
    </row>
    <row r="91" spans="1:22" x14ac:dyDescent="0.2">
      <c r="A91" s="83"/>
      <c r="B91" s="83"/>
      <c r="C91" s="83"/>
      <c r="D91" s="83"/>
      <c r="E91" s="105"/>
      <c r="F91" s="83"/>
      <c r="G91" s="83"/>
      <c r="H91" s="6" t="s">
        <v>140</v>
      </c>
      <c r="I91" s="38" t="s">
        <v>122</v>
      </c>
      <c r="J91" s="6" t="s">
        <v>116</v>
      </c>
      <c r="K91" s="6">
        <v>1</v>
      </c>
      <c r="L91" s="6">
        <v>1</v>
      </c>
      <c r="M91" s="6" t="s">
        <v>153</v>
      </c>
      <c r="N91" s="6"/>
      <c r="O91" s="6"/>
      <c r="P91" s="4"/>
      <c r="Q91" s="92"/>
      <c r="R91" s="92"/>
      <c r="S91" s="83"/>
      <c r="T91" s="83"/>
      <c r="U91" s="86"/>
      <c r="V91" s="55"/>
    </row>
    <row r="92" spans="1:22" x14ac:dyDescent="0.2">
      <c r="A92" s="84"/>
      <c r="B92" s="84"/>
      <c r="C92" s="84"/>
      <c r="D92" s="84"/>
      <c r="E92" s="106"/>
      <c r="F92" s="84"/>
      <c r="G92" s="84"/>
      <c r="H92" s="6" t="s">
        <v>158</v>
      </c>
      <c r="I92" s="38" t="s">
        <v>162</v>
      </c>
      <c r="J92" s="6" t="s">
        <v>116</v>
      </c>
      <c r="K92" s="6">
        <v>1</v>
      </c>
      <c r="L92" s="6">
        <v>1</v>
      </c>
      <c r="M92" s="6" t="s">
        <v>153</v>
      </c>
      <c r="N92" s="6"/>
      <c r="O92" s="6"/>
      <c r="P92" s="4"/>
      <c r="Q92" s="93"/>
      <c r="R92" s="93"/>
      <c r="S92" s="84"/>
      <c r="T92" s="84"/>
      <c r="U92" s="87"/>
      <c r="V92" s="55"/>
    </row>
    <row r="93" spans="1:22" x14ac:dyDescent="0.2">
      <c r="A93" s="82">
        <v>22</v>
      </c>
      <c r="B93" s="82" t="s">
        <v>7</v>
      </c>
      <c r="C93" s="82" t="s">
        <v>8</v>
      </c>
      <c r="D93" s="82" t="s">
        <v>52</v>
      </c>
      <c r="E93" s="104" t="s">
        <v>53</v>
      </c>
      <c r="F93" s="82" t="s">
        <v>108</v>
      </c>
      <c r="G93" s="82">
        <v>3</v>
      </c>
      <c r="H93" s="6" t="s">
        <v>135</v>
      </c>
      <c r="I93" s="38" t="s">
        <v>131</v>
      </c>
      <c r="J93" s="6" t="s">
        <v>113</v>
      </c>
      <c r="K93" s="6">
        <v>1</v>
      </c>
      <c r="L93" s="6">
        <v>1</v>
      </c>
      <c r="M93" s="6" t="s">
        <v>153</v>
      </c>
      <c r="N93" s="6">
        <v>1</v>
      </c>
      <c r="O93" s="6">
        <f t="shared" si="0"/>
        <v>50000</v>
      </c>
      <c r="P93" s="4"/>
      <c r="Q93" s="91">
        <v>7.8770125000000002</v>
      </c>
      <c r="R93" s="94">
        <v>5.3362831858407098</v>
      </c>
      <c r="S93" s="82"/>
      <c r="T93" s="82"/>
      <c r="U93" s="82">
        <v>7.8</v>
      </c>
      <c r="V93" s="55"/>
    </row>
    <row r="94" spans="1:22" x14ac:dyDescent="0.2">
      <c r="A94" s="83"/>
      <c r="B94" s="83"/>
      <c r="C94" s="83"/>
      <c r="D94" s="83"/>
      <c r="E94" s="105"/>
      <c r="F94" s="83"/>
      <c r="G94" s="83"/>
      <c r="H94" s="6" t="s">
        <v>136</v>
      </c>
      <c r="I94" s="38" t="s">
        <v>120</v>
      </c>
      <c r="J94" s="6" t="s">
        <v>113</v>
      </c>
      <c r="K94" s="6">
        <v>1</v>
      </c>
      <c r="L94" s="6">
        <v>1</v>
      </c>
      <c r="M94" s="6" t="s">
        <v>153</v>
      </c>
      <c r="N94" s="6"/>
      <c r="O94" s="6"/>
      <c r="P94" s="4"/>
      <c r="Q94" s="92"/>
      <c r="R94" s="95"/>
      <c r="S94" s="83"/>
      <c r="T94" s="83"/>
      <c r="U94" s="83"/>
      <c r="V94" s="55"/>
    </row>
    <row r="95" spans="1:22" x14ac:dyDescent="0.2">
      <c r="A95" s="83"/>
      <c r="B95" s="83"/>
      <c r="C95" s="83"/>
      <c r="D95" s="83"/>
      <c r="E95" s="105"/>
      <c r="F95" s="83"/>
      <c r="G95" s="83"/>
      <c r="H95" s="6" t="s">
        <v>137</v>
      </c>
      <c r="I95" s="38" t="s">
        <v>138</v>
      </c>
      <c r="J95" s="6" t="s">
        <v>116</v>
      </c>
      <c r="K95" s="6">
        <v>1</v>
      </c>
      <c r="L95" s="6">
        <v>1</v>
      </c>
      <c r="M95" s="6" t="s">
        <v>153</v>
      </c>
      <c r="N95" s="6"/>
      <c r="O95" s="6"/>
      <c r="P95" s="4"/>
      <c r="Q95" s="92"/>
      <c r="R95" s="95"/>
      <c r="S95" s="83"/>
      <c r="T95" s="83"/>
      <c r="U95" s="83"/>
      <c r="V95" s="55"/>
    </row>
    <row r="96" spans="1:22" x14ac:dyDescent="0.2">
      <c r="A96" s="84"/>
      <c r="B96" s="84"/>
      <c r="C96" s="84"/>
      <c r="D96" s="84"/>
      <c r="E96" s="106"/>
      <c r="F96" s="84"/>
      <c r="G96" s="84"/>
      <c r="H96" s="6" t="s">
        <v>139</v>
      </c>
      <c r="I96" s="38" t="s">
        <v>132</v>
      </c>
      <c r="J96" s="6" t="s">
        <v>119</v>
      </c>
      <c r="K96" s="6">
        <v>1</v>
      </c>
      <c r="L96" s="6">
        <v>1</v>
      </c>
      <c r="M96" s="6" t="s">
        <v>153</v>
      </c>
      <c r="N96" s="6"/>
      <c r="O96" s="6"/>
      <c r="P96" s="4"/>
      <c r="Q96" s="93"/>
      <c r="R96" s="96"/>
      <c r="S96" s="84"/>
      <c r="T96" s="84"/>
      <c r="U96" s="84"/>
      <c r="V96" s="55"/>
    </row>
    <row r="97" spans="1:22" x14ac:dyDescent="0.2">
      <c r="A97" s="82">
        <v>23</v>
      </c>
      <c r="B97" s="82" t="s">
        <v>7</v>
      </c>
      <c r="C97" s="82" t="s">
        <v>8</v>
      </c>
      <c r="D97" s="82" t="s">
        <v>54</v>
      </c>
      <c r="E97" s="104" t="s">
        <v>55</v>
      </c>
      <c r="F97" s="82" t="s">
        <v>108</v>
      </c>
      <c r="G97" s="82">
        <v>3</v>
      </c>
      <c r="H97" s="6" t="s">
        <v>135</v>
      </c>
      <c r="I97" s="38" t="s">
        <v>131</v>
      </c>
      <c r="J97" s="6" t="s">
        <v>119</v>
      </c>
      <c r="K97" s="6">
        <v>1</v>
      </c>
      <c r="L97" s="6">
        <v>1</v>
      </c>
      <c r="M97" s="6" t="s">
        <v>153</v>
      </c>
      <c r="N97" s="6">
        <v>1</v>
      </c>
      <c r="O97" s="6">
        <f t="shared" si="0"/>
        <v>50000</v>
      </c>
      <c r="P97" s="4"/>
      <c r="Q97" s="91">
        <v>1.9012794117647058</v>
      </c>
      <c r="R97" s="94">
        <v>1.19469026548673</v>
      </c>
      <c r="S97" s="82"/>
      <c r="T97" s="82"/>
      <c r="U97" s="82"/>
      <c r="V97" s="55"/>
    </row>
    <row r="98" spans="1:22" x14ac:dyDescent="0.2">
      <c r="A98" s="83"/>
      <c r="B98" s="83"/>
      <c r="C98" s="83"/>
      <c r="D98" s="83"/>
      <c r="E98" s="105"/>
      <c r="F98" s="83"/>
      <c r="G98" s="83"/>
      <c r="H98" s="6" t="s">
        <v>136</v>
      </c>
      <c r="I98" s="38" t="s">
        <v>120</v>
      </c>
      <c r="J98" s="6" t="s">
        <v>119</v>
      </c>
      <c r="K98" s="6">
        <v>1</v>
      </c>
      <c r="L98" s="6">
        <v>1</v>
      </c>
      <c r="M98" s="6" t="s">
        <v>153</v>
      </c>
      <c r="N98" s="6"/>
      <c r="O98" s="6"/>
      <c r="P98" s="4"/>
      <c r="Q98" s="92"/>
      <c r="R98" s="95"/>
      <c r="S98" s="83"/>
      <c r="T98" s="83"/>
      <c r="U98" s="83"/>
      <c r="V98" s="55"/>
    </row>
    <row r="99" spans="1:22" x14ac:dyDescent="0.2">
      <c r="A99" s="83"/>
      <c r="B99" s="83"/>
      <c r="C99" s="83"/>
      <c r="D99" s="83"/>
      <c r="E99" s="105"/>
      <c r="F99" s="83"/>
      <c r="G99" s="83"/>
      <c r="H99" s="6" t="s">
        <v>137</v>
      </c>
      <c r="I99" s="38" t="s">
        <v>121</v>
      </c>
      <c r="J99" s="6" t="s">
        <v>119</v>
      </c>
      <c r="K99" s="6">
        <v>1</v>
      </c>
      <c r="L99" s="6">
        <v>1</v>
      </c>
      <c r="M99" s="6" t="s">
        <v>153</v>
      </c>
      <c r="N99" s="6"/>
      <c r="O99" s="6"/>
      <c r="P99" s="4"/>
      <c r="Q99" s="92"/>
      <c r="R99" s="95"/>
      <c r="S99" s="83"/>
      <c r="T99" s="83"/>
      <c r="U99" s="83"/>
      <c r="V99" s="55"/>
    </row>
    <row r="100" spans="1:22" x14ac:dyDescent="0.2">
      <c r="A100" s="84"/>
      <c r="B100" s="84"/>
      <c r="C100" s="84"/>
      <c r="D100" s="84"/>
      <c r="E100" s="106"/>
      <c r="F100" s="84"/>
      <c r="G100" s="84"/>
      <c r="H100" s="6" t="s">
        <v>139</v>
      </c>
      <c r="I100" s="38" t="s">
        <v>122</v>
      </c>
      <c r="J100" s="6" t="s">
        <v>118</v>
      </c>
      <c r="K100" s="6">
        <v>1</v>
      </c>
      <c r="L100" s="6">
        <v>1</v>
      </c>
      <c r="M100" s="6" t="s">
        <v>153</v>
      </c>
      <c r="N100" s="6"/>
      <c r="O100" s="6"/>
      <c r="P100" s="4"/>
      <c r="Q100" s="93"/>
      <c r="R100" s="96"/>
      <c r="S100" s="84"/>
      <c r="T100" s="84"/>
      <c r="U100" s="84"/>
      <c r="V100" s="55"/>
    </row>
    <row r="101" spans="1:22" x14ac:dyDescent="0.2">
      <c r="A101" s="82">
        <v>24</v>
      </c>
      <c r="B101" s="82" t="s">
        <v>7</v>
      </c>
      <c r="C101" s="82" t="s">
        <v>8</v>
      </c>
      <c r="D101" s="82" t="s">
        <v>56</v>
      </c>
      <c r="E101" s="104" t="s">
        <v>57</v>
      </c>
      <c r="F101" s="82" t="s">
        <v>108</v>
      </c>
      <c r="G101" s="82">
        <v>3</v>
      </c>
      <c r="H101" s="6" t="s">
        <v>135</v>
      </c>
      <c r="I101" s="38" t="s">
        <v>131</v>
      </c>
      <c r="J101" s="6" t="s">
        <v>119</v>
      </c>
      <c r="K101" s="6">
        <v>0</v>
      </c>
      <c r="L101" s="6">
        <v>1</v>
      </c>
      <c r="M101" s="6" t="s">
        <v>155</v>
      </c>
      <c r="N101" s="6">
        <v>1</v>
      </c>
      <c r="O101" s="6">
        <f t="shared" si="0"/>
        <v>50000</v>
      </c>
      <c r="P101" s="4"/>
      <c r="Q101" s="91">
        <v>1.9012794117647058</v>
      </c>
      <c r="R101" s="94">
        <v>1.19469026548673</v>
      </c>
      <c r="S101" s="82"/>
      <c r="T101" s="82"/>
      <c r="U101" s="82"/>
      <c r="V101" s="55"/>
    </row>
    <row r="102" spans="1:22" x14ac:dyDescent="0.2">
      <c r="A102" s="83"/>
      <c r="B102" s="83"/>
      <c r="C102" s="83"/>
      <c r="D102" s="83"/>
      <c r="E102" s="105"/>
      <c r="F102" s="83"/>
      <c r="G102" s="83"/>
      <c r="H102" s="6" t="s">
        <v>136</v>
      </c>
      <c r="I102" s="38" t="s">
        <v>120</v>
      </c>
      <c r="J102" s="6" t="s">
        <v>119</v>
      </c>
      <c r="K102" s="6">
        <v>1</v>
      </c>
      <c r="L102" s="6">
        <v>1</v>
      </c>
      <c r="M102" s="6" t="s">
        <v>153</v>
      </c>
      <c r="N102" s="6"/>
      <c r="O102" s="6"/>
      <c r="P102" s="4"/>
      <c r="Q102" s="92"/>
      <c r="R102" s="95"/>
      <c r="S102" s="83"/>
      <c r="T102" s="83"/>
      <c r="U102" s="83"/>
      <c r="V102" s="55"/>
    </row>
    <row r="103" spans="1:22" x14ac:dyDescent="0.2">
      <c r="A103" s="83"/>
      <c r="B103" s="83"/>
      <c r="C103" s="83"/>
      <c r="D103" s="83"/>
      <c r="E103" s="105"/>
      <c r="F103" s="83"/>
      <c r="G103" s="83"/>
      <c r="H103" s="6" t="s">
        <v>137</v>
      </c>
      <c r="I103" s="38" t="s">
        <v>121</v>
      </c>
      <c r="J103" s="6" t="s">
        <v>119</v>
      </c>
      <c r="K103" s="6">
        <v>1</v>
      </c>
      <c r="L103" s="6">
        <v>1</v>
      </c>
      <c r="M103" s="6" t="s">
        <v>153</v>
      </c>
      <c r="N103" s="6"/>
      <c r="O103" s="6"/>
      <c r="P103" s="4"/>
      <c r="Q103" s="92"/>
      <c r="R103" s="95"/>
      <c r="S103" s="83"/>
      <c r="T103" s="83"/>
      <c r="U103" s="83"/>
      <c r="V103" s="55"/>
    </row>
    <row r="104" spans="1:22" x14ac:dyDescent="0.2">
      <c r="A104" s="84"/>
      <c r="B104" s="84"/>
      <c r="C104" s="84"/>
      <c r="D104" s="84"/>
      <c r="E104" s="106"/>
      <c r="F104" s="84"/>
      <c r="G104" s="84"/>
      <c r="H104" s="6" t="s">
        <v>139</v>
      </c>
      <c r="I104" s="38" t="s">
        <v>122</v>
      </c>
      <c r="J104" s="6" t="s">
        <v>118</v>
      </c>
      <c r="K104" s="6">
        <v>1</v>
      </c>
      <c r="L104" s="6">
        <v>1</v>
      </c>
      <c r="M104" s="6" t="s">
        <v>153</v>
      </c>
      <c r="N104" s="6"/>
      <c r="O104" s="6"/>
      <c r="P104" s="4"/>
      <c r="Q104" s="93"/>
      <c r="R104" s="96"/>
      <c r="S104" s="84"/>
      <c r="T104" s="84"/>
      <c r="U104" s="84"/>
      <c r="V104" s="55"/>
    </row>
    <row r="105" spans="1:22" s="25" customFormat="1" x14ac:dyDescent="0.2">
      <c r="A105" s="116">
        <v>25</v>
      </c>
      <c r="B105" s="116" t="s">
        <v>297</v>
      </c>
      <c r="C105" s="116" t="s">
        <v>8</v>
      </c>
      <c r="D105" s="116" t="s">
        <v>59</v>
      </c>
      <c r="E105" s="119" t="s">
        <v>60</v>
      </c>
      <c r="F105" s="116" t="s">
        <v>110</v>
      </c>
      <c r="G105" s="116">
        <v>3</v>
      </c>
      <c r="H105" s="31" t="s">
        <v>169</v>
      </c>
      <c r="I105" s="40" t="s">
        <v>176</v>
      </c>
      <c r="J105" s="31" t="s">
        <v>177</v>
      </c>
      <c r="K105" s="24">
        <v>1</v>
      </c>
      <c r="L105" s="24">
        <v>1</v>
      </c>
      <c r="M105" s="24" t="s">
        <v>153</v>
      </c>
      <c r="N105" s="24">
        <v>2</v>
      </c>
      <c r="O105" s="6">
        <f t="shared" si="0"/>
        <v>100000</v>
      </c>
      <c r="P105" s="23"/>
      <c r="Q105" s="94">
        <v>2.2016607142857101</v>
      </c>
      <c r="R105" s="91"/>
      <c r="S105" s="82"/>
      <c r="T105" s="82"/>
      <c r="U105" s="82"/>
      <c r="V105" s="55"/>
    </row>
    <row r="106" spans="1:22" s="25" customFormat="1" x14ac:dyDescent="0.2">
      <c r="A106" s="117"/>
      <c r="B106" s="117"/>
      <c r="C106" s="117"/>
      <c r="D106" s="117"/>
      <c r="E106" s="120"/>
      <c r="F106" s="117"/>
      <c r="G106" s="117"/>
      <c r="H106" s="31" t="s">
        <v>170</v>
      </c>
      <c r="I106" s="40" t="s">
        <v>178</v>
      </c>
      <c r="J106" s="31" t="s">
        <v>177</v>
      </c>
      <c r="K106" s="24">
        <v>1</v>
      </c>
      <c r="L106" s="24">
        <v>1</v>
      </c>
      <c r="M106" s="24" t="s">
        <v>153</v>
      </c>
      <c r="N106" s="24"/>
      <c r="O106" s="6"/>
      <c r="P106" s="23"/>
      <c r="Q106" s="95"/>
      <c r="R106" s="92"/>
      <c r="S106" s="83"/>
      <c r="T106" s="83"/>
      <c r="U106" s="83"/>
      <c r="V106" s="55"/>
    </row>
    <row r="107" spans="1:22" s="25" customFormat="1" x14ac:dyDescent="0.2">
      <c r="A107" s="118"/>
      <c r="B107" s="118"/>
      <c r="C107" s="118"/>
      <c r="D107" s="118"/>
      <c r="E107" s="121"/>
      <c r="F107" s="118"/>
      <c r="G107" s="118"/>
      <c r="H107" s="31" t="s">
        <v>181</v>
      </c>
      <c r="I107" s="40" t="s">
        <v>179</v>
      </c>
      <c r="J107" s="31" t="s">
        <v>180</v>
      </c>
      <c r="K107" s="24">
        <v>1</v>
      </c>
      <c r="L107" s="24">
        <v>1</v>
      </c>
      <c r="M107" s="24" t="s">
        <v>153</v>
      </c>
      <c r="N107" s="24"/>
      <c r="O107" s="6"/>
      <c r="P107" s="23"/>
      <c r="Q107" s="96"/>
      <c r="R107" s="93"/>
      <c r="S107" s="84"/>
      <c r="T107" s="84"/>
      <c r="U107" s="84"/>
      <c r="V107" s="55"/>
    </row>
    <row r="108" spans="1:22" x14ac:dyDescent="0.2">
      <c r="A108" s="82">
        <v>26</v>
      </c>
      <c r="B108" s="82" t="s">
        <v>58</v>
      </c>
      <c r="C108" s="82" t="s">
        <v>8</v>
      </c>
      <c r="D108" s="82" t="s">
        <v>61</v>
      </c>
      <c r="E108" s="104" t="s">
        <v>62</v>
      </c>
      <c r="F108" s="82" t="s">
        <v>110</v>
      </c>
      <c r="G108" s="82">
        <v>1.5</v>
      </c>
      <c r="H108" s="31" t="s">
        <v>169</v>
      </c>
      <c r="I108" s="40" t="s">
        <v>183</v>
      </c>
      <c r="J108" s="31" t="s">
        <v>119</v>
      </c>
      <c r="K108" s="24">
        <v>1</v>
      </c>
      <c r="L108" s="24">
        <v>1</v>
      </c>
      <c r="M108" s="24" t="s">
        <v>153</v>
      </c>
      <c r="N108" s="6">
        <v>1</v>
      </c>
      <c r="O108" s="6">
        <f t="shared" si="0"/>
        <v>50000</v>
      </c>
      <c r="P108" s="4"/>
      <c r="Q108" s="94">
        <v>3.2605249999999999</v>
      </c>
      <c r="R108" s="91"/>
      <c r="S108" s="82"/>
      <c r="T108" s="82">
        <v>3.5</v>
      </c>
      <c r="U108" s="82"/>
      <c r="V108" s="55"/>
    </row>
    <row r="109" spans="1:22" x14ac:dyDescent="0.2">
      <c r="A109" s="83"/>
      <c r="B109" s="83"/>
      <c r="C109" s="83"/>
      <c r="D109" s="83"/>
      <c r="E109" s="105"/>
      <c r="F109" s="83"/>
      <c r="G109" s="83"/>
      <c r="H109" s="31" t="s">
        <v>170</v>
      </c>
      <c r="I109" s="40" t="s">
        <v>124</v>
      </c>
      <c r="J109" s="31" t="s">
        <v>119</v>
      </c>
      <c r="K109" s="24">
        <v>1</v>
      </c>
      <c r="L109" s="24">
        <v>1</v>
      </c>
      <c r="M109" s="24" t="s">
        <v>153</v>
      </c>
      <c r="N109" s="6"/>
      <c r="O109" s="6"/>
      <c r="P109" s="4"/>
      <c r="Q109" s="95"/>
      <c r="R109" s="92"/>
      <c r="S109" s="83"/>
      <c r="T109" s="83"/>
      <c r="U109" s="83"/>
      <c r="V109" s="55"/>
    </row>
    <row r="110" spans="1:22" x14ac:dyDescent="0.2">
      <c r="A110" s="83"/>
      <c r="B110" s="83"/>
      <c r="C110" s="83"/>
      <c r="D110" s="83"/>
      <c r="E110" s="105"/>
      <c r="F110" s="83"/>
      <c r="G110" s="83"/>
      <c r="H110" s="31" t="s">
        <v>160</v>
      </c>
      <c r="I110" s="40" t="s">
        <v>184</v>
      </c>
      <c r="J110" s="31" t="s">
        <v>119</v>
      </c>
      <c r="K110" s="24">
        <v>1</v>
      </c>
      <c r="L110" s="24">
        <v>1</v>
      </c>
      <c r="M110" s="24" t="s">
        <v>153</v>
      </c>
      <c r="N110" s="6"/>
      <c r="O110" s="6"/>
      <c r="P110" s="4"/>
      <c r="Q110" s="95"/>
      <c r="R110" s="92"/>
      <c r="S110" s="83"/>
      <c r="T110" s="83"/>
      <c r="U110" s="83"/>
      <c r="V110" s="55"/>
    </row>
    <row r="111" spans="1:22" x14ac:dyDescent="0.2">
      <c r="A111" s="83"/>
      <c r="B111" s="83"/>
      <c r="C111" s="83"/>
      <c r="D111" s="83"/>
      <c r="E111" s="105"/>
      <c r="F111" s="83"/>
      <c r="G111" s="83"/>
      <c r="H111" s="31" t="s">
        <v>171</v>
      </c>
      <c r="I111" s="40" t="s">
        <v>117</v>
      </c>
      <c r="J111" s="31" t="s">
        <v>119</v>
      </c>
      <c r="K111" s="24">
        <v>1</v>
      </c>
      <c r="L111" s="24">
        <v>1</v>
      </c>
      <c r="M111" s="24" t="s">
        <v>153</v>
      </c>
      <c r="N111" s="6"/>
      <c r="O111" s="6"/>
      <c r="P111" s="4"/>
      <c r="Q111" s="95"/>
      <c r="R111" s="92"/>
      <c r="S111" s="83"/>
      <c r="T111" s="83"/>
      <c r="U111" s="83"/>
      <c r="V111" s="55"/>
    </row>
    <row r="112" spans="1:22" x14ac:dyDescent="0.2">
      <c r="A112" s="83"/>
      <c r="B112" s="83"/>
      <c r="C112" s="83"/>
      <c r="D112" s="83"/>
      <c r="E112" s="105"/>
      <c r="F112" s="83"/>
      <c r="G112" s="83"/>
      <c r="H112" s="31" t="s">
        <v>173</v>
      </c>
      <c r="I112" s="40" t="s">
        <v>185</v>
      </c>
      <c r="J112" s="31" t="s">
        <v>119</v>
      </c>
      <c r="K112" s="24">
        <v>1</v>
      </c>
      <c r="L112" s="24">
        <v>1</v>
      </c>
      <c r="M112" s="24" t="s">
        <v>153</v>
      </c>
      <c r="N112" s="6"/>
      <c r="O112" s="6"/>
      <c r="P112" s="4"/>
      <c r="Q112" s="95"/>
      <c r="R112" s="92"/>
      <c r="S112" s="83"/>
      <c r="T112" s="83"/>
      <c r="U112" s="83"/>
      <c r="V112" s="55"/>
    </row>
    <row r="113" spans="1:23" x14ac:dyDescent="0.2">
      <c r="A113" s="84"/>
      <c r="B113" s="84"/>
      <c r="C113" s="84"/>
      <c r="D113" s="84"/>
      <c r="E113" s="106"/>
      <c r="F113" s="84"/>
      <c r="G113" s="84"/>
      <c r="H113" s="31" t="s">
        <v>187</v>
      </c>
      <c r="I113" s="40" t="s">
        <v>186</v>
      </c>
      <c r="J113" s="31" t="s">
        <v>119</v>
      </c>
      <c r="K113" s="24">
        <v>1</v>
      </c>
      <c r="L113" s="24">
        <v>1</v>
      </c>
      <c r="M113" s="24" t="s">
        <v>153</v>
      </c>
      <c r="N113" s="6"/>
      <c r="O113" s="6"/>
      <c r="P113" s="4"/>
      <c r="Q113" s="96"/>
      <c r="R113" s="93"/>
      <c r="S113" s="84"/>
      <c r="T113" s="84"/>
      <c r="U113" s="84"/>
      <c r="V113" s="55"/>
      <c r="W113" s="3" t="s">
        <v>143</v>
      </c>
    </row>
    <row r="114" spans="1:23" s="10" customFormat="1" x14ac:dyDescent="0.2">
      <c r="A114" s="110">
        <v>27</v>
      </c>
      <c r="B114" s="110" t="s">
        <v>58</v>
      </c>
      <c r="C114" s="110" t="s">
        <v>8</v>
      </c>
      <c r="D114" s="110" t="s">
        <v>63</v>
      </c>
      <c r="E114" s="113" t="s">
        <v>103</v>
      </c>
      <c r="F114" s="110" t="s">
        <v>110</v>
      </c>
      <c r="G114" s="110">
        <v>1.5</v>
      </c>
      <c r="H114" s="36" t="s">
        <v>169</v>
      </c>
      <c r="I114" s="36" t="s">
        <v>189</v>
      </c>
      <c r="J114" s="8" t="s">
        <v>194</v>
      </c>
      <c r="K114" s="8">
        <v>1</v>
      </c>
      <c r="L114" s="8">
        <v>1</v>
      </c>
      <c r="M114" s="8" t="s">
        <v>153</v>
      </c>
      <c r="N114" s="8">
        <v>1</v>
      </c>
      <c r="O114" s="8">
        <f t="shared" si="0"/>
        <v>50000</v>
      </c>
      <c r="P114" s="9" t="s">
        <v>64</v>
      </c>
      <c r="Q114" s="94">
        <v>4.1972304687499999</v>
      </c>
      <c r="R114" s="91"/>
      <c r="S114" s="82"/>
      <c r="T114" s="82"/>
      <c r="U114" s="82"/>
      <c r="V114" s="55"/>
    </row>
    <row r="115" spans="1:23" s="10" customFormat="1" x14ac:dyDescent="0.2">
      <c r="A115" s="111"/>
      <c r="B115" s="111"/>
      <c r="C115" s="111"/>
      <c r="D115" s="111"/>
      <c r="E115" s="114"/>
      <c r="F115" s="111"/>
      <c r="G115" s="111"/>
      <c r="H115" s="36" t="s">
        <v>170</v>
      </c>
      <c r="I115" s="36" t="s">
        <v>190</v>
      </c>
      <c r="J115" s="8" t="s">
        <v>194</v>
      </c>
      <c r="K115" s="8">
        <v>1</v>
      </c>
      <c r="L115" s="8">
        <v>1</v>
      </c>
      <c r="M115" s="8" t="s">
        <v>153</v>
      </c>
      <c r="N115" s="8"/>
      <c r="O115" s="8"/>
      <c r="P115" s="9"/>
      <c r="Q115" s="95"/>
      <c r="R115" s="92"/>
      <c r="S115" s="83"/>
      <c r="T115" s="83"/>
      <c r="U115" s="83"/>
      <c r="V115" s="55"/>
    </row>
    <row r="116" spans="1:23" s="10" customFormat="1" x14ac:dyDescent="0.2">
      <c r="A116" s="111"/>
      <c r="B116" s="111"/>
      <c r="C116" s="111"/>
      <c r="D116" s="111"/>
      <c r="E116" s="114"/>
      <c r="F116" s="111"/>
      <c r="G116" s="111"/>
      <c r="H116" s="36" t="s">
        <v>160</v>
      </c>
      <c r="I116" s="36" t="s">
        <v>191</v>
      </c>
      <c r="J116" s="8" t="s">
        <v>194</v>
      </c>
      <c r="K116" s="8">
        <v>1</v>
      </c>
      <c r="L116" s="8">
        <v>1</v>
      </c>
      <c r="M116" s="8" t="s">
        <v>153</v>
      </c>
      <c r="N116" s="8"/>
      <c r="O116" s="8"/>
      <c r="P116" s="9"/>
      <c r="Q116" s="95"/>
      <c r="R116" s="92"/>
      <c r="S116" s="83"/>
      <c r="T116" s="83"/>
      <c r="U116" s="83"/>
      <c r="V116" s="55"/>
    </row>
    <row r="117" spans="1:23" s="10" customFormat="1" x14ac:dyDescent="0.2">
      <c r="A117" s="111"/>
      <c r="B117" s="111"/>
      <c r="C117" s="111"/>
      <c r="D117" s="111"/>
      <c r="E117" s="114"/>
      <c r="F117" s="111"/>
      <c r="G117" s="111"/>
      <c r="H117" s="36" t="s">
        <v>171</v>
      </c>
      <c r="I117" s="36" t="s">
        <v>117</v>
      </c>
      <c r="J117" s="8" t="s">
        <v>194</v>
      </c>
      <c r="K117" s="8">
        <v>1</v>
      </c>
      <c r="L117" s="8">
        <v>1</v>
      </c>
      <c r="M117" s="8" t="s">
        <v>153</v>
      </c>
      <c r="N117" s="8"/>
      <c r="O117" s="8"/>
      <c r="P117" s="9"/>
      <c r="Q117" s="95"/>
      <c r="R117" s="92"/>
      <c r="S117" s="83"/>
      <c r="T117" s="83"/>
      <c r="U117" s="83"/>
      <c r="V117" s="55"/>
    </row>
    <row r="118" spans="1:23" s="10" customFormat="1" x14ac:dyDescent="0.2">
      <c r="A118" s="111"/>
      <c r="B118" s="111"/>
      <c r="C118" s="111"/>
      <c r="D118" s="111"/>
      <c r="E118" s="114"/>
      <c r="F118" s="111"/>
      <c r="G118" s="111"/>
      <c r="H118" s="36" t="s">
        <v>173</v>
      </c>
      <c r="I118" s="36" t="s">
        <v>124</v>
      </c>
      <c r="J118" s="8" t="s">
        <v>195</v>
      </c>
      <c r="K118" s="8">
        <v>1</v>
      </c>
      <c r="L118" s="8">
        <v>1</v>
      </c>
      <c r="M118" s="8" t="s">
        <v>153</v>
      </c>
      <c r="N118" s="8"/>
      <c r="O118" s="8"/>
      <c r="P118" s="9"/>
      <c r="Q118" s="95"/>
      <c r="R118" s="92"/>
      <c r="S118" s="83"/>
      <c r="T118" s="83"/>
      <c r="U118" s="83"/>
      <c r="V118" s="55"/>
    </row>
    <row r="119" spans="1:23" s="10" customFormat="1" x14ac:dyDescent="0.2">
      <c r="A119" s="111"/>
      <c r="B119" s="111"/>
      <c r="C119" s="111"/>
      <c r="D119" s="111"/>
      <c r="E119" s="114"/>
      <c r="F119" s="111"/>
      <c r="G119" s="111"/>
      <c r="H119" s="36" t="s">
        <v>182</v>
      </c>
      <c r="I119" s="36" t="s">
        <v>192</v>
      </c>
      <c r="J119" s="8" t="s">
        <v>195</v>
      </c>
      <c r="K119" s="8">
        <v>1</v>
      </c>
      <c r="L119" s="8">
        <v>1</v>
      </c>
      <c r="M119" s="8" t="s">
        <v>153</v>
      </c>
      <c r="N119" s="8"/>
      <c r="O119" s="8"/>
      <c r="P119" s="9"/>
      <c r="Q119" s="95"/>
      <c r="R119" s="92"/>
      <c r="S119" s="83"/>
      <c r="T119" s="83"/>
      <c r="U119" s="83"/>
      <c r="V119" s="55"/>
    </row>
    <row r="120" spans="1:23" s="10" customFormat="1" ht="15.6" customHeight="1" x14ac:dyDescent="0.2">
      <c r="A120" s="111"/>
      <c r="B120" s="111"/>
      <c r="C120" s="111"/>
      <c r="D120" s="111"/>
      <c r="E120" s="114"/>
      <c r="F120" s="111"/>
      <c r="G120" s="111"/>
      <c r="H120" s="36" t="s">
        <v>188</v>
      </c>
      <c r="I120" s="36" t="s">
        <v>193</v>
      </c>
      <c r="J120" s="8" t="s">
        <v>195</v>
      </c>
      <c r="K120" s="8">
        <v>1</v>
      </c>
      <c r="L120" s="8">
        <v>1</v>
      </c>
      <c r="M120" s="8" t="s">
        <v>153</v>
      </c>
      <c r="N120" s="8"/>
      <c r="O120" s="8"/>
      <c r="P120" s="9"/>
      <c r="Q120" s="95"/>
      <c r="R120" s="92"/>
      <c r="S120" s="83"/>
      <c r="T120" s="83"/>
      <c r="U120" s="83"/>
      <c r="V120" s="55"/>
    </row>
    <row r="121" spans="1:23" s="10" customFormat="1" ht="15.6" customHeight="1" x14ac:dyDescent="0.2">
      <c r="A121" s="112"/>
      <c r="B121" s="112"/>
      <c r="C121" s="112"/>
      <c r="D121" s="112"/>
      <c r="E121" s="115"/>
      <c r="F121" s="112"/>
      <c r="G121" s="112"/>
      <c r="H121" s="36" t="s">
        <v>208</v>
      </c>
      <c r="I121" s="36" t="s">
        <v>130</v>
      </c>
      <c r="J121" s="8" t="s">
        <v>194</v>
      </c>
      <c r="K121" s="8">
        <v>1</v>
      </c>
      <c r="L121" s="8">
        <v>1</v>
      </c>
      <c r="M121" s="8" t="s">
        <v>153</v>
      </c>
      <c r="N121" s="8"/>
      <c r="O121" s="8"/>
      <c r="P121" s="9"/>
      <c r="Q121" s="96"/>
      <c r="R121" s="93"/>
      <c r="S121" s="84"/>
      <c r="T121" s="84"/>
      <c r="U121" s="84"/>
      <c r="V121" s="55"/>
      <c r="W121" s="10" t="s">
        <v>209</v>
      </c>
    </row>
    <row r="122" spans="1:23" x14ac:dyDescent="0.2">
      <c r="A122" s="82">
        <v>28</v>
      </c>
      <c r="B122" s="82" t="s">
        <v>58</v>
      </c>
      <c r="C122" s="82" t="s">
        <v>8</v>
      </c>
      <c r="D122" s="82" t="s">
        <v>65</v>
      </c>
      <c r="E122" s="104" t="s">
        <v>66</v>
      </c>
      <c r="F122" s="82" t="s">
        <v>110</v>
      </c>
      <c r="G122" s="82">
        <v>1.5</v>
      </c>
      <c r="H122" s="6" t="s">
        <v>169</v>
      </c>
      <c r="I122" s="38" t="s">
        <v>123</v>
      </c>
      <c r="J122" s="6" t="s">
        <v>119</v>
      </c>
      <c r="K122" s="24">
        <v>1</v>
      </c>
      <c r="L122" s="24">
        <v>1</v>
      </c>
      <c r="M122" s="24" t="s">
        <v>153</v>
      </c>
      <c r="N122" s="6">
        <v>1</v>
      </c>
      <c r="O122" s="6">
        <f t="shared" si="0"/>
        <v>50000</v>
      </c>
      <c r="P122" s="4"/>
      <c r="Q122" s="94">
        <v>3.29326315789474</v>
      </c>
      <c r="R122" s="91"/>
      <c r="S122" s="82"/>
      <c r="T122" s="82">
        <v>4.0999999999999996</v>
      </c>
      <c r="U122" s="82"/>
      <c r="V122" s="55"/>
    </row>
    <row r="123" spans="1:23" x14ac:dyDescent="0.2">
      <c r="A123" s="83"/>
      <c r="B123" s="83"/>
      <c r="C123" s="83"/>
      <c r="D123" s="83"/>
      <c r="E123" s="105"/>
      <c r="F123" s="83"/>
      <c r="G123" s="83"/>
      <c r="H123" s="6" t="s">
        <v>170</v>
      </c>
      <c r="I123" s="38" t="s">
        <v>117</v>
      </c>
      <c r="J123" s="6" t="s">
        <v>119</v>
      </c>
      <c r="K123" s="24">
        <v>1</v>
      </c>
      <c r="L123" s="24">
        <v>1</v>
      </c>
      <c r="M123" s="24" t="s">
        <v>153</v>
      </c>
      <c r="N123" s="6"/>
      <c r="O123" s="6"/>
      <c r="P123" s="4"/>
      <c r="Q123" s="95"/>
      <c r="R123" s="92"/>
      <c r="S123" s="83"/>
      <c r="T123" s="83"/>
      <c r="U123" s="83"/>
      <c r="V123" s="55"/>
    </row>
    <row r="124" spans="1:23" x14ac:dyDescent="0.2">
      <c r="A124" s="83"/>
      <c r="B124" s="83"/>
      <c r="C124" s="83"/>
      <c r="D124" s="83"/>
      <c r="E124" s="105"/>
      <c r="F124" s="83"/>
      <c r="G124" s="83"/>
      <c r="H124" s="6" t="s">
        <v>160</v>
      </c>
      <c r="I124" s="38" t="s">
        <v>196</v>
      </c>
      <c r="J124" s="6" t="s">
        <v>119</v>
      </c>
      <c r="K124" s="24">
        <v>1</v>
      </c>
      <c r="L124" s="24">
        <v>1</v>
      </c>
      <c r="M124" s="24" t="s">
        <v>153</v>
      </c>
      <c r="N124" s="6"/>
      <c r="O124" s="6"/>
      <c r="P124" s="4"/>
      <c r="Q124" s="95"/>
      <c r="R124" s="92"/>
      <c r="S124" s="83"/>
      <c r="T124" s="83"/>
      <c r="U124" s="83"/>
      <c r="V124" s="55"/>
    </row>
    <row r="125" spans="1:23" x14ac:dyDescent="0.2">
      <c r="A125" s="84"/>
      <c r="B125" s="84"/>
      <c r="C125" s="84"/>
      <c r="D125" s="84"/>
      <c r="E125" s="106"/>
      <c r="F125" s="84"/>
      <c r="G125" s="84"/>
      <c r="H125" s="6" t="s">
        <v>171</v>
      </c>
      <c r="I125" s="38" t="s">
        <v>196</v>
      </c>
      <c r="J125" s="6" t="s">
        <v>119</v>
      </c>
      <c r="K125" s="24">
        <v>1</v>
      </c>
      <c r="L125" s="24">
        <v>1</v>
      </c>
      <c r="M125" s="24" t="s">
        <v>153</v>
      </c>
      <c r="N125" s="6"/>
      <c r="O125" s="6"/>
      <c r="P125" s="4"/>
      <c r="Q125" s="96"/>
      <c r="R125" s="93"/>
      <c r="S125" s="84"/>
      <c r="T125" s="84"/>
      <c r="U125" s="84"/>
      <c r="V125" s="55"/>
    </row>
    <row r="126" spans="1:23" x14ac:dyDescent="0.2">
      <c r="A126" s="82">
        <v>29</v>
      </c>
      <c r="B126" s="82" t="s">
        <v>58</v>
      </c>
      <c r="C126" s="82" t="s">
        <v>8</v>
      </c>
      <c r="D126" s="82" t="s">
        <v>67</v>
      </c>
      <c r="E126" s="104" t="s">
        <v>68</v>
      </c>
      <c r="F126" s="82" t="s">
        <v>110</v>
      </c>
      <c r="G126" s="82">
        <v>2</v>
      </c>
      <c r="H126" s="32" t="s">
        <v>169</v>
      </c>
      <c r="I126" s="32" t="s">
        <v>117</v>
      </c>
      <c r="J126" s="32" t="s">
        <v>119</v>
      </c>
      <c r="K126" s="24">
        <v>1</v>
      </c>
      <c r="L126" s="6">
        <v>2</v>
      </c>
      <c r="M126" s="6" t="s">
        <v>168</v>
      </c>
      <c r="N126" s="6">
        <v>1</v>
      </c>
      <c r="O126" s="6">
        <f t="shared" si="0"/>
        <v>50000</v>
      </c>
      <c r="P126" s="4"/>
      <c r="Q126" s="91">
        <f>VLOOKUP(D126,[1]荣威!$B$4:$AJ$138,35,0)</f>
        <v>3.9323749999999995</v>
      </c>
      <c r="R126" s="97">
        <v>3.6814159292035402</v>
      </c>
      <c r="S126" s="82">
        <v>4.4601769911504432</v>
      </c>
      <c r="T126" s="82">
        <v>4.7</v>
      </c>
      <c r="U126" s="85">
        <v>3.6</v>
      </c>
      <c r="V126" s="55"/>
    </row>
    <row r="127" spans="1:23" x14ac:dyDescent="0.2">
      <c r="A127" s="83"/>
      <c r="B127" s="83"/>
      <c r="C127" s="83"/>
      <c r="D127" s="83"/>
      <c r="E127" s="105"/>
      <c r="F127" s="83"/>
      <c r="G127" s="83"/>
      <c r="H127" s="32" t="s">
        <v>170</v>
      </c>
      <c r="I127" s="32" t="s">
        <v>197</v>
      </c>
      <c r="J127" s="32" t="s">
        <v>119</v>
      </c>
      <c r="K127" s="24">
        <v>1</v>
      </c>
      <c r="L127" s="6">
        <v>2</v>
      </c>
      <c r="M127" s="6" t="s">
        <v>168</v>
      </c>
      <c r="N127" s="6"/>
      <c r="O127" s="6"/>
      <c r="P127" s="4"/>
      <c r="Q127" s="92"/>
      <c r="R127" s="98"/>
      <c r="S127" s="83"/>
      <c r="T127" s="83"/>
      <c r="U127" s="86"/>
      <c r="V127" s="55"/>
    </row>
    <row r="128" spans="1:23" x14ac:dyDescent="0.2">
      <c r="A128" s="83"/>
      <c r="B128" s="83"/>
      <c r="C128" s="83"/>
      <c r="D128" s="83"/>
      <c r="E128" s="105"/>
      <c r="F128" s="83"/>
      <c r="G128" s="83"/>
      <c r="H128" s="32" t="s">
        <v>160</v>
      </c>
      <c r="I128" s="32" t="s">
        <v>130</v>
      </c>
      <c r="J128" s="32" t="s">
        <v>119</v>
      </c>
      <c r="K128" s="24">
        <v>1</v>
      </c>
      <c r="L128" s="6">
        <v>2</v>
      </c>
      <c r="M128" s="6" t="s">
        <v>168</v>
      </c>
      <c r="N128" s="6"/>
      <c r="O128" s="6"/>
      <c r="P128" s="4"/>
      <c r="Q128" s="92"/>
      <c r="R128" s="98"/>
      <c r="S128" s="83"/>
      <c r="T128" s="83"/>
      <c r="U128" s="86"/>
      <c r="V128" s="55"/>
    </row>
    <row r="129" spans="1:23" x14ac:dyDescent="0.2">
      <c r="A129" s="83"/>
      <c r="B129" s="83"/>
      <c r="C129" s="83"/>
      <c r="D129" s="83"/>
      <c r="E129" s="105"/>
      <c r="F129" s="83"/>
      <c r="G129" s="83"/>
      <c r="H129" s="32" t="s">
        <v>171</v>
      </c>
      <c r="I129" s="32" t="s">
        <v>185</v>
      </c>
      <c r="J129" s="32" t="s">
        <v>119</v>
      </c>
      <c r="K129" s="24">
        <v>1</v>
      </c>
      <c r="L129" s="6">
        <v>2</v>
      </c>
      <c r="M129" s="6" t="s">
        <v>168</v>
      </c>
      <c r="N129" s="6"/>
      <c r="O129" s="6"/>
      <c r="P129" s="4"/>
      <c r="Q129" s="92"/>
      <c r="R129" s="98"/>
      <c r="S129" s="83"/>
      <c r="T129" s="83"/>
      <c r="U129" s="86"/>
      <c r="V129" s="55"/>
    </row>
    <row r="130" spans="1:23" ht="24" x14ac:dyDescent="0.2">
      <c r="A130" s="84"/>
      <c r="B130" s="84"/>
      <c r="C130" s="84"/>
      <c r="D130" s="84"/>
      <c r="E130" s="106"/>
      <c r="F130" s="84"/>
      <c r="G130" s="84"/>
      <c r="H130" s="32" t="s">
        <v>173</v>
      </c>
      <c r="I130" s="32" t="s">
        <v>199</v>
      </c>
      <c r="J130" s="32" t="s">
        <v>119</v>
      </c>
      <c r="K130" s="24">
        <v>1</v>
      </c>
      <c r="L130" s="6">
        <v>2</v>
      </c>
      <c r="M130" s="6" t="s">
        <v>168</v>
      </c>
      <c r="N130" s="6"/>
      <c r="O130" s="6"/>
      <c r="P130" s="4"/>
      <c r="Q130" s="93"/>
      <c r="R130" s="99"/>
      <c r="S130" s="84"/>
      <c r="T130" s="84"/>
      <c r="U130" s="87"/>
      <c r="V130" s="55"/>
    </row>
    <row r="131" spans="1:23" x14ac:dyDescent="0.2">
      <c r="A131" s="82">
        <v>30</v>
      </c>
      <c r="B131" s="82" t="s">
        <v>58</v>
      </c>
      <c r="C131" s="82" t="s">
        <v>8</v>
      </c>
      <c r="D131" s="82" t="s">
        <v>69</v>
      </c>
      <c r="E131" s="104" t="s">
        <v>70</v>
      </c>
      <c r="F131" s="82" t="s">
        <v>110</v>
      </c>
      <c r="G131" s="82">
        <v>2</v>
      </c>
      <c r="H131" s="32" t="s">
        <v>169</v>
      </c>
      <c r="I131" s="32" t="s">
        <v>117</v>
      </c>
      <c r="J131" s="32" t="s">
        <v>119</v>
      </c>
      <c r="K131" s="24">
        <v>0</v>
      </c>
      <c r="L131" s="6">
        <v>2</v>
      </c>
      <c r="M131" s="6" t="s">
        <v>168</v>
      </c>
      <c r="N131" s="6">
        <v>1</v>
      </c>
      <c r="O131" s="6">
        <f t="shared" si="0"/>
        <v>50000</v>
      </c>
      <c r="P131" s="4"/>
      <c r="Q131" s="91">
        <f>VLOOKUP(D131,[1]荣威!$B$4:$AJ$138,35,0)</f>
        <v>3.9323749999999995</v>
      </c>
      <c r="R131" s="97">
        <v>3.6814159292035402</v>
      </c>
      <c r="S131" s="82">
        <v>4.4601769911504432</v>
      </c>
      <c r="T131" s="82">
        <v>4.7</v>
      </c>
      <c r="U131" s="85">
        <v>3.6</v>
      </c>
      <c r="V131" s="55"/>
    </row>
    <row r="132" spans="1:23" x14ac:dyDescent="0.2">
      <c r="A132" s="83"/>
      <c r="B132" s="83"/>
      <c r="C132" s="83"/>
      <c r="D132" s="83"/>
      <c r="E132" s="105"/>
      <c r="F132" s="83"/>
      <c r="G132" s="83"/>
      <c r="H132" s="32" t="s">
        <v>170</v>
      </c>
      <c r="I132" s="32" t="s">
        <v>197</v>
      </c>
      <c r="J132" s="32" t="s">
        <v>119</v>
      </c>
      <c r="K132" s="24">
        <v>0</v>
      </c>
      <c r="L132" s="6">
        <v>2</v>
      </c>
      <c r="M132" s="6" t="s">
        <v>168</v>
      </c>
      <c r="N132" s="6"/>
      <c r="O132" s="6"/>
      <c r="P132" s="4"/>
      <c r="Q132" s="92"/>
      <c r="R132" s="98"/>
      <c r="S132" s="83"/>
      <c r="T132" s="83"/>
      <c r="U132" s="86"/>
      <c r="V132" s="55"/>
    </row>
    <row r="133" spans="1:23" x14ac:dyDescent="0.2">
      <c r="A133" s="83"/>
      <c r="B133" s="83"/>
      <c r="C133" s="83"/>
      <c r="D133" s="83"/>
      <c r="E133" s="105"/>
      <c r="F133" s="83"/>
      <c r="G133" s="83"/>
      <c r="H133" s="32" t="s">
        <v>160</v>
      </c>
      <c r="I133" s="32" t="s">
        <v>130</v>
      </c>
      <c r="J133" s="32" t="s">
        <v>119</v>
      </c>
      <c r="K133" s="24">
        <v>0</v>
      </c>
      <c r="L133" s="6">
        <v>2</v>
      </c>
      <c r="M133" s="6" t="s">
        <v>168</v>
      </c>
      <c r="N133" s="6"/>
      <c r="O133" s="6"/>
      <c r="P133" s="4"/>
      <c r="Q133" s="92"/>
      <c r="R133" s="98"/>
      <c r="S133" s="83"/>
      <c r="T133" s="83"/>
      <c r="U133" s="86"/>
      <c r="V133" s="55"/>
    </row>
    <row r="134" spans="1:23" x14ac:dyDescent="0.2">
      <c r="A134" s="83"/>
      <c r="B134" s="83"/>
      <c r="C134" s="83"/>
      <c r="D134" s="83"/>
      <c r="E134" s="105"/>
      <c r="F134" s="83"/>
      <c r="G134" s="83"/>
      <c r="H134" s="32" t="s">
        <v>171</v>
      </c>
      <c r="I134" s="32" t="s">
        <v>185</v>
      </c>
      <c r="J134" s="32" t="s">
        <v>119</v>
      </c>
      <c r="K134" s="24">
        <v>0</v>
      </c>
      <c r="L134" s="6">
        <v>2</v>
      </c>
      <c r="M134" s="6" t="s">
        <v>168</v>
      </c>
      <c r="N134" s="6"/>
      <c r="O134" s="6"/>
      <c r="P134" s="4"/>
      <c r="Q134" s="92"/>
      <c r="R134" s="98"/>
      <c r="S134" s="83"/>
      <c r="T134" s="83"/>
      <c r="U134" s="86"/>
      <c r="V134" s="55"/>
    </row>
    <row r="135" spans="1:23" ht="24" x14ac:dyDescent="0.2">
      <c r="A135" s="84"/>
      <c r="B135" s="84"/>
      <c r="C135" s="84"/>
      <c r="D135" s="84"/>
      <c r="E135" s="106"/>
      <c r="F135" s="84"/>
      <c r="G135" s="84"/>
      <c r="H135" s="32" t="s">
        <v>173</v>
      </c>
      <c r="I135" s="32" t="s">
        <v>199</v>
      </c>
      <c r="J135" s="32" t="s">
        <v>119</v>
      </c>
      <c r="K135" s="24">
        <v>0</v>
      </c>
      <c r="L135" s="6">
        <v>2</v>
      </c>
      <c r="M135" s="6" t="s">
        <v>168</v>
      </c>
      <c r="N135" s="6"/>
      <c r="O135" s="6"/>
      <c r="P135" s="4"/>
      <c r="Q135" s="93"/>
      <c r="R135" s="99"/>
      <c r="S135" s="84"/>
      <c r="T135" s="84"/>
      <c r="U135" s="87"/>
      <c r="V135" s="55"/>
    </row>
    <row r="136" spans="1:23" x14ac:dyDescent="0.2">
      <c r="A136" s="82">
        <v>31</v>
      </c>
      <c r="B136" s="82" t="s">
        <v>58</v>
      </c>
      <c r="C136" s="82" t="s">
        <v>8</v>
      </c>
      <c r="D136" s="82" t="s">
        <v>71</v>
      </c>
      <c r="E136" s="104" t="s">
        <v>72</v>
      </c>
      <c r="F136" s="82" t="s">
        <v>110</v>
      </c>
      <c r="G136" s="82">
        <v>2</v>
      </c>
      <c r="H136" s="32" t="s">
        <v>169</v>
      </c>
      <c r="I136" s="32" t="s">
        <v>197</v>
      </c>
      <c r="J136" s="32" t="s">
        <v>119</v>
      </c>
      <c r="K136" s="6">
        <v>1</v>
      </c>
      <c r="L136" s="6">
        <v>1</v>
      </c>
      <c r="M136" s="6" t="s">
        <v>153</v>
      </c>
      <c r="N136" s="6">
        <v>2</v>
      </c>
      <c r="O136" s="6">
        <f t="shared" si="0"/>
        <v>100000</v>
      </c>
      <c r="P136" s="4"/>
      <c r="Q136" s="97">
        <f>VLOOKUP(D136,[1]荣威!$B$4:$AJ$138,35,0)</f>
        <v>4.4553455882352946</v>
      </c>
      <c r="R136" s="91">
        <v>6.5486725663716827</v>
      </c>
      <c r="S136" s="82"/>
      <c r="T136" s="85">
        <v>4.2</v>
      </c>
      <c r="U136" s="82"/>
      <c r="V136" s="55"/>
    </row>
    <row r="137" spans="1:23" x14ac:dyDescent="0.2">
      <c r="A137" s="83"/>
      <c r="B137" s="83"/>
      <c r="C137" s="83"/>
      <c r="D137" s="83"/>
      <c r="E137" s="105"/>
      <c r="F137" s="83"/>
      <c r="G137" s="83"/>
      <c r="H137" s="32" t="s">
        <v>170</v>
      </c>
      <c r="I137" s="32" t="s">
        <v>117</v>
      </c>
      <c r="J137" s="32" t="s">
        <v>119</v>
      </c>
      <c r="K137" s="6">
        <v>1</v>
      </c>
      <c r="L137" s="6">
        <v>1</v>
      </c>
      <c r="M137" s="6" t="s">
        <v>153</v>
      </c>
      <c r="N137" s="6"/>
      <c r="O137" s="6"/>
      <c r="P137" s="4"/>
      <c r="Q137" s="98"/>
      <c r="R137" s="92"/>
      <c r="S137" s="83"/>
      <c r="T137" s="86"/>
      <c r="U137" s="83"/>
      <c r="V137" s="55"/>
    </row>
    <row r="138" spans="1:23" x14ac:dyDescent="0.2">
      <c r="A138" s="83"/>
      <c r="B138" s="83"/>
      <c r="C138" s="83"/>
      <c r="D138" s="83"/>
      <c r="E138" s="105"/>
      <c r="F138" s="83"/>
      <c r="G138" s="83"/>
      <c r="H138" s="32" t="s">
        <v>160</v>
      </c>
      <c r="I138" s="32" t="s">
        <v>124</v>
      </c>
      <c r="J138" s="32" t="s">
        <v>194</v>
      </c>
      <c r="K138" s="6">
        <v>1</v>
      </c>
      <c r="L138" s="6">
        <v>1</v>
      </c>
      <c r="M138" s="6" t="s">
        <v>153</v>
      </c>
      <c r="N138" s="6"/>
      <c r="O138" s="6"/>
      <c r="P138" s="4"/>
      <c r="Q138" s="98"/>
      <c r="R138" s="92"/>
      <c r="S138" s="83"/>
      <c r="T138" s="86"/>
      <c r="U138" s="83"/>
      <c r="V138" s="55"/>
    </row>
    <row r="139" spans="1:23" x14ac:dyDescent="0.2">
      <c r="A139" s="83"/>
      <c r="B139" s="83"/>
      <c r="C139" s="83"/>
      <c r="D139" s="83"/>
      <c r="E139" s="105"/>
      <c r="F139" s="83"/>
      <c r="G139" s="83"/>
      <c r="H139" s="32" t="s">
        <v>171</v>
      </c>
      <c r="I139" s="32" t="s">
        <v>185</v>
      </c>
      <c r="J139" s="32" t="s">
        <v>119</v>
      </c>
      <c r="K139" s="6">
        <v>1</v>
      </c>
      <c r="L139" s="6">
        <v>1</v>
      </c>
      <c r="M139" s="6" t="s">
        <v>153</v>
      </c>
      <c r="N139" s="6"/>
      <c r="O139" s="6"/>
      <c r="P139" s="4"/>
      <c r="Q139" s="98"/>
      <c r="R139" s="92"/>
      <c r="S139" s="83"/>
      <c r="T139" s="86"/>
      <c r="U139" s="83"/>
      <c r="V139" s="55"/>
    </row>
    <row r="140" spans="1:23" x14ac:dyDescent="0.2">
      <c r="A140" s="83"/>
      <c r="B140" s="83"/>
      <c r="C140" s="83"/>
      <c r="D140" s="83"/>
      <c r="E140" s="105"/>
      <c r="F140" s="83"/>
      <c r="G140" s="83"/>
      <c r="H140" s="32" t="s">
        <v>173</v>
      </c>
      <c r="I140" s="32" t="s">
        <v>196</v>
      </c>
      <c r="J140" s="32" t="s">
        <v>194</v>
      </c>
      <c r="K140" s="6">
        <v>1</v>
      </c>
      <c r="L140" s="6">
        <v>1</v>
      </c>
      <c r="M140" s="6" t="s">
        <v>153</v>
      </c>
      <c r="N140" s="6"/>
      <c r="O140" s="6"/>
      <c r="P140" s="4"/>
      <c r="Q140" s="98"/>
      <c r="R140" s="92"/>
      <c r="S140" s="83"/>
      <c r="T140" s="86"/>
      <c r="U140" s="83"/>
      <c r="V140" s="55"/>
    </row>
    <row r="141" spans="1:23" x14ac:dyDescent="0.2">
      <c r="A141" s="84"/>
      <c r="B141" s="84"/>
      <c r="C141" s="84"/>
      <c r="D141" s="84"/>
      <c r="E141" s="106"/>
      <c r="F141" s="84"/>
      <c r="G141" s="84"/>
      <c r="H141" s="33" t="s">
        <v>149</v>
      </c>
      <c r="I141" s="34" t="s">
        <v>196</v>
      </c>
      <c r="J141" s="34"/>
      <c r="K141" s="35">
        <v>0</v>
      </c>
      <c r="L141" s="35">
        <v>0</v>
      </c>
      <c r="M141" s="35"/>
      <c r="N141" s="6"/>
      <c r="O141" s="6"/>
      <c r="P141" s="4"/>
      <c r="Q141" s="99"/>
      <c r="R141" s="93"/>
      <c r="S141" s="84"/>
      <c r="T141" s="87"/>
      <c r="U141" s="84"/>
      <c r="V141" s="55"/>
      <c r="W141" s="3" t="s">
        <v>149</v>
      </c>
    </row>
    <row r="142" spans="1:23" ht="14.45" customHeight="1" x14ac:dyDescent="0.2">
      <c r="A142" s="82">
        <v>32</v>
      </c>
      <c r="B142" s="82" t="s">
        <v>73</v>
      </c>
      <c r="C142" s="82" t="s">
        <v>8</v>
      </c>
      <c r="D142" s="82" t="s">
        <v>74</v>
      </c>
      <c r="E142" s="104" t="s">
        <v>75</v>
      </c>
      <c r="F142" s="82" t="s">
        <v>108</v>
      </c>
      <c r="G142" s="82">
        <v>1.5</v>
      </c>
      <c r="H142" s="6" t="s">
        <v>169</v>
      </c>
      <c r="I142" s="32" t="s">
        <v>117</v>
      </c>
      <c r="J142" s="6" t="s">
        <v>116</v>
      </c>
      <c r="K142" s="6">
        <v>1</v>
      </c>
      <c r="L142" s="6">
        <v>2</v>
      </c>
      <c r="M142" s="6" t="s">
        <v>168</v>
      </c>
      <c r="N142" s="6">
        <v>1</v>
      </c>
      <c r="O142" s="6">
        <f t="shared" si="0"/>
        <v>50000</v>
      </c>
      <c r="P142" s="4"/>
      <c r="Q142" s="97">
        <f>VLOOKUP(D142,[1]荣威!$B$4:$AJ$138,35,0)</f>
        <v>4.1536659090909094</v>
      </c>
      <c r="R142" s="91"/>
      <c r="S142" s="82"/>
      <c r="T142" s="82">
        <v>4.5999999999999996</v>
      </c>
      <c r="U142" s="85">
        <v>3.3</v>
      </c>
      <c r="V142" s="55"/>
    </row>
    <row r="143" spans="1:23" ht="14.45" customHeight="1" x14ac:dyDescent="0.2">
      <c r="A143" s="83"/>
      <c r="B143" s="83"/>
      <c r="C143" s="83"/>
      <c r="D143" s="83"/>
      <c r="E143" s="105"/>
      <c r="F143" s="83"/>
      <c r="G143" s="83"/>
      <c r="H143" s="6" t="s">
        <v>170</v>
      </c>
      <c r="I143" s="32" t="s">
        <v>197</v>
      </c>
      <c r="J143" s="6" t="s">
        <v>116</v>
      </c>
      <c r="K143" s="6">
        <v>1</v>
      </c>
      <c r="L143" s="6">
        <v>2</v>
      </c>
      <c r="M143" s="6" t="s">
        <v>168</v>
      </c>
      <c r="N143" s="6"/>
      <c r="O143" s="6"/>
      <c r="P143" s="4"/>
      <c r="Q143" s="98"/>
      <c r="R143" s="92"/>
      <c r="S143" s="83"/>
      <c r="T143" s="83"/>
      <c r="U143" s="86"/>
      <c r="V143" s="55"/>
    </row>
    <row r="144" spans="1:23" ht="14.45" customHeight="1" x14ac:dyDescent="0.2">
      <c r="A144" s="83"/>
      <c r="B144" s="83"/>
      <c r="C144" s="83"/>
      <c r="D144" s="83"/>
      <c r="E144" s="105"/>
      <c r="F144" s="83"/>
      <c r="G144" s="83"/>
      <c r="H144" s="6" t="s">
        <v>160</v>
      </c>
      <c r="I144" s="32" t="s">
        <v>130</v>
      </c>
      <c r="J144" s="6" t="s">
        <v>119</v>
      </c>
      <c r="K144" s="6">
        <v>1</v>
      </c>
      <c r="L144" s="6">
        <v>2</v>
      </c>
      <c r="M144" s="6" t="s">
        <v>168</v>
      </c>
      <c r="N144" s="6"/>
      <c r="O144" s="6"/>
      <c r="P144" s="4"/>
      <c r="Q144" s="98"/>
      <c r="R144" s="92"/>
      <c r="S144" s="83"/>
      <c r="T144" s="83"/>
      <c r="U144" s="86"/>
      <c r="V144" s="55"/>
    </row>
    <row r="145" spans="1:23" ht="14.45" customHeight="1" x14ac:dyDescent="0.2">
      <c r="A145" s="83"/>
      <c r="B145" s="83"/>
      <c r="C145" s="83"/>
      <c r="D145" s="83"/>
      <c r="E145" s="105"/>
      <c r="F145" s="83"/>
      <c r="G145" s="83"/>
      <c r="H145" s="6" t="s">
        <v>171</v>
      </c>
      <c r="I145" s="32" t="s">
        <v>201</v>
      </c>
      <c r="J145" s="6" t="s">
        <v>119</v>
      </c>
      <c r="K145" s="6">
        <v>1</v>
      </c>
      <c r="L145" s="6">
        <v>2</v>
      </c>
      <c r="M145" s="6" t="s">
        <v>168</v>
      </c>
      <c r="N145" s="6"/>
      <c r="O145" s="6"/>
      <c r="P145" s="4"/>
      <c r="Q145" s="98"/>
      <c r="R145" s="92"/>
      <c r="S145" s="83"/>
      <c r="T145" s="83"/>
      <c r="U145" s="86"/>
      <c r="V145" s="55"/>
    </row>
    <row r="146" spans="1:23" ht="14.45" customHeight="1" x14ac:dyDescent="0.2">
      <c r="A146" s="84"/>
      <c r="B146" s="84"/>
      <c r="C146" s="84"/>
      <c r="D146" s="84"/>
      <c r="E146" s="106"/>
      <c r="F146" s="84"/>
      <c r="G146" s="84"/>
      <c r="H146" s="35" t="s">
        <v>149</v>
      </c>
      <c r="I146" s="33" t="s">
        <v>185</v>
      </c>
      <c r="J146" s="6"/>
      <c r="K146" s="6">
        <v>0</v>
      </c>
      <c r="L146" s="6">
        <v>0</v>
      </c>
      <c r="M146" s="6"/>
      <c r="N146" s="6"/>
      <c r="O146" s="6"/>
      <c r="P146" s="4"/>
      <c r="Q146" s="99"/>
      <c r="R146" s="93"/>
      <c r="S146" s="84"/>
      <c r="T146" s="84"/>
      <c r="U146" s="87"/>
      <c r="V146" s="55"/>
      <c r="W146" s="3" t="s">
        <v>149</v>
      </c>
    </row>
    <row r="147" spans="1:23" x14ac:dyDescent="0.2">
      <c r="A147" s="82">
        <v>33</v>
      </c>
      <c r="B147" s="82" t="s">
        <v>58</v>
      </c>
      <c r="C147" s="82" t="s">
        <v>8</v>
      </c>
      <c r="D147" s="82" t="s">
        <v>76</v>
      </c>
      <c r="E147" s="104" t="s">
        <v>77</v>
      </c>
      <c r="F147" s="82" t="s">
        <v>108</v>
      </c>
      <c r="G147" s="82">
        <v>1.5</v>
      </c>
      <c r="H147" s="6" t="s">
        <v>169</v>
      </c>
      <c r="I147" s="32" t="s">
        <v>117</v>
      </c>
      <c r="J147" s="6" t="s">
        <v>116</v>
      </c>
      <c r="K147" s="6">
        <v>1</v>
      </c>
      <c r="L147" s="6">
        <v>2</v>
      </c>
      <c r="M147" s="6" t="s">
        <v>168</v>
      </c>
      <c r="N147" s="6">
        <v>1</v>
      </c>
      <c r="O147" s="6">
        <f t="shared" si="0"/>
        <v>50000</v>
      </c>
      <c r="P147" s="4"/>
      <c r="Q147" s="97">
        <f>VLOOKUP(D147,[1]荣威!$B$4:$AJ$138,35,0)</f>
        <v>4.1536659090909094</v>
      </c>
      <c r="R147" s="91"/>
      <c r="S147" s="82"/>
      <c r="T147" s="82">
        <v>4.5999999999999996</v>
      </c>
      <c r="U147" s="85">
        <v>3.3</v>
      </c>
      <c r="V147" s="55"/>
    </row>
    <row r="148" spans="1:23" x14ac:dyDescent="0.2">
      <c r="A148" s="83"/>
      <c r="B148" s="83"/>
      <c r="C148" s="83"/>
      <c r="D148" s="83"/>
      <c r="E148" s="105"/>
      <c r="F148" s="83"/>
      <c r="G148" s="83"/>
      <c r="H148" s="6" t="s">
        <v>170</v>
      </c>
      <c r="I148" s="32" t="s">
        <v>197</v>
      </c>
      <c r="J148" s="6" t="s">
        <v>116</v>
      </c>
      <c r="K148" s="6">
        <v>1</v>
      </c>
      <c r="L148" s="6">
        <v>2</v>
      </c>
      <c r="M148" s="6" t="s">
        <v>168</v>
      </c>
      <c r="N148" s="6"/>
      <c r="O148" s="6"/>
      <c r="P148" s="4"/>
      <c r="Q148" s="98"/>
      <c r="R148" s="92"/>
      <c r="S148" s="83"/>
      <c r="T148" s="83"/>
      <c r="U148" s="86"/>
      <c r="V148" s="55"/>
    </row>
    <row r="149" spans="1:23" x14ac:dyDescent="0.2">
      <c r="A149" s="83"/>
      <c r="B149" s="83"/>
      <c r="C149" s="83"/>
      <c r="D149" s="83"/>
      <c r="E149" s="105"/>
      <c r="F149" s="83"/>
      <c r="G149" s="83"/>
      <c r="H149" s="6" t="s">
        <v>160</v>
      </c>
      <c r="I149" s="32" t="s">
        <v>130</v>
      </c>
      <c r="J149" s="6" t="s">
        <v>119</v>
      </c>
      <c r="K149" s="6">
        <v>1</v>
      </c>
      <c r="L149" s="6">
        <v>2</v>
      </c>
      <c r="M149" s="6" t="s">
        <v>168</v>
      </c>
      <c r="N149" s="6"/>
      <c r="O149" s="6"/>
      <c r="P149" s="4"/>
      <c r="Q149" s="98"/>
      <c r="R149" s="92"/>
      <c r="S149" s="83"/>
      <c r="T149" s="83"/>
      <c r="U149" s="86"/>
      <c r="V149" s="55"/>
    </row>
    <row r="150" spans="1:23" x14ac:dyDescent="0.2">
      <c r="A150" s="84"/>
      <c r="B150" s="84"/>
      <c r="C150" s="84"/>
      <c r="D150" s="84"/>
      <c r="E150" s="106"/>
      <c r="F150" s="84"/>
      <c r="G150" s="84"/>
      <c r="H150" s="6" t="s">
        <v>171</v>
      </c>
      <c r="I150" s="32" t="s">
        <v>201</v>
      </c>
      <c r="J150" s="6" t="s">
        <v>119</v>
      </c>
      <c r="K150" s="6">
        <v>1</v>
      </c>
      <c r="L150" s="6">
        <v>2</v>
      </c>
      <c r="M150" s="6" t="s">
        <v>168</v>
      </c>
      <c r="N150" s="6"/>
      <c r="O150" s="6"/>
      <c r="P150" s="4"/>
      <c r="Q150" s="99"/>
      <c r="R150" s="93"/>
      <c r="S150" s="84"/>
      <c r="T150" s="84"/>
      <c r="U150" s="87"/>
      <c r="V150" s="55"/>
    </row>
    <row r="151" spans="1:23" s="10" customFormat="1" x14ac:dyDescent="0.2">
      <c r="A151" s="110">
        <v>34</v>
      </c>
      <c r="B151" s="110" t="s">
        <v>58</v>
      </c>
      <c r="C151" s="110" t="s">
        <v>8</v>
      </c>
      <c r="D151" s="110" t="s">
        <v>78</v>
      </c>
      <c r="E151" s="113" t="s">
        <v>104</v>
      </c>
      <c r="F151" s="110" t="s">
        <v>108</v>
      </c>
      <c r="G151" s="110">
        <v>2</v>
      </c>
      <c r="H151" s="36" t="s">
        <v>169</v>
      </c>
      <c r="I151" s="36" t="s">
        <v>117</v>
      </c>
      <c r="J151" s="8" t="s">
        <v>113</v>
      </c>
      <c r="K151" s="8">
        <v>1</v>
      </c>
      <c r="L151" s="8">
        <v>1</v>
      </c>
      <c r="M151" s="8" t="s">
        <v>153</v>
      </c>
      <c r="N151" s="8">
        <v>1</v>
      </c>
      <c r="O151" s="8">
        <f t="shared" si="0"/>
        <v>50000</v>
      </c>
      <c r="P151" s="9" t="s">
        <v>79</v>
      </c>
      <c r="Q151" s="94">
        <v>9.3152899999999992</v>
      </c>
      <c r="R151" s="91"/>
      <c r="S151" s="82">
        <v>9.9115044247787605</v>
      </c>
      <c r="T151" s="82"/>
      <c r="U151" s="82">
        <v>10.8</v>
      </c>
      <c r="V151" s="55"/>
    </row>
    <row r="152" spans="1:23" s="10" customFormat="1" x14ac:dyDescent="0.2">
      <c r="A152" s="111"/>
      <c r="B152" s="111"/>
      <c r="C152" s="111"/>
      <c r="D152" s="111"/>
      <c r="E152" s="114"/>
      <c r="F152" s="111"/>
      <c r="G152" s="111"/>
      <c r="H152" s="36" t="s">
        <v>170</v>
      </c>
      <c r="I152" s="36" t="s">
        <v>197</v>
      </c>
      <c r="J152" s="8" t="s">
        <v>116</v>
      </c>
      <c r="K152" s="8">
        <v>1</v>
      </c>
      <c r="L152" s="8">
        <v>1</v>
      </c>
      <c r="M152" s="8" t="s">
        <v>153</v>
      </c>
      <c r="N152" s="8"/>
      <c r="O152" s="8"/>
      <c r="P152" s="9"/>
      <c r="Q152" s="95"/>
      <c r="R152" s="92"/>
      <c r="S152" s="83"/>
      <c r="T152" s="83"/>
      <c r="U152" s="83"/>
      <c r="V152" s="55"/>
    </row>
    <row r="153" spans="1:23" s="10" customFormat="1" x14ac:dyDescent="0.2">
      <c r="A153" s="111"/>
      <c r="B153" s="111"/>
      <c r="C153" s="111"/>
      <c r="D153" s="111"/>
      <c r="E153" s="114"/>
      <c r="F153" s="111"/>
      <c r="G153" s="111"/>
      <c r="H153" s="36" t="s">
        <v>160</v>
      </c>
      <c r="I153" s="36" t="s">
        <v>130</v>
      </c>
      <c r="J153" s="8" t="s">
        <v>116</v>
      </c>
      <c r="K153" s="8">
        <v>1</v>
      </c>
      <c r="L153" s="8">
        <v>1</v>
      </c>
      <c r="M153" s="8" t="s">
        <v>153</v>
      </c>
      <c r="N153" s="8"/>
      <c r="O153" s="8"/>
      <c r="P153" s="9"/>
      <c r="Q153" s="95"/>
      <c r="R153" s="92"/>
      <c r="S153" s="83"/>
      <c r="T153" s="83"/>
      <c r="U153" s="83"/>
      <c r="V153" s="55"/>
    </row>
    <row r="154" spans="1:23" s="10" customFormat="1" x14ac:dyDescent="0.2">
      <c r="A154" s="111"/>
      <c r="B154" s="111"/>
      <c r="C154" s="111"/>
      <c r="D154" s="111"/>
      <c r="E154" s="114"/>
      <c r="F154" s="111"/>
      <c r="G154" s="111"/>
      <c r="H154" s="36" t="s">
        <v>171</v>
      </c>
      <c r="I154" s="36" t="s">
        <v>185</v>
      </c>
      <c r="J154" s="8" t="s">
        <v>116</v>
      </c>
      <c r="K154" s="8">
        <v>1</v>
      </c>
      <c r="L154" s="8">
        <v>1</v>
      </c>
      <c r="M154" s="8" t="s">
        <v>153</v>
      </c>
      <c r="N154" s="8"/>
      <c r="O154" s="8"/>
      <c r="P154" s="9"/>
      <c r="Q154" s="95"/>
      <c r="R154" s="92"/>
      <c r="S154" s="83"/>
      <c r="T154" s="83"/>
      <c r="U154" s="83"/>
      <c r="V154" s="55"/>
    </row>
    <row r="155" spans="1:23" s="10" customFormat="1" x14ac:dyDescent="0.2">
      <c r="A155" s="112"/>
      <c r="B155" s="112"/>
      <c r="C155" s="112"/>
      <c r="D155" s="112"/>
      <c r="E155" s="115"/>
      <c r="F155" s="112"/>
      <c r="G155" s="112"/>
      <c r="H155" s="36" t="s">
        <v>173</v>
      </c>
      <c r="I155" s="36" t="s">
        <v>202</v>
      </c>
      <c r="J155" s="8" t="s">
        <v>116</v>
      </c>
      <c r="K155" s="8">
        <v>1</v>
      </c>
      <c r="L155" s="8">
        <v>1</v>
      </c>
      <c r="M155" s="8" t="s">
        <v>153</v>
      </c>
      <c r="N155" s="8"/>
      <c r="O155" s="8"/>
      <c r="P155" s="9"/>
      <c r="Q155" s="96"/>
      <c r="R155" s="93"/>
      <c r="S155" s="84"/>
      <c r="T155" s="84"/>
      <c r="U155" s="84"/>
      <c r="V155" s="55"/>
    </row>
    <row r="156" spans="1:23" s="10" customFormat="1" x14ac:dyDescent="0.2">
      <c r="A156" s="110">
        <v>35</v>
      </c>
      <c r="B156" s="110" t="s">
        <v>58</v>
      </c>
      <c r="C156" s="110" t="s">
        <v>8</v>
      </c>
      <c r="D156" s="110" t="s">
        <v>80</v>
      </c>
      <c r="E156" s="113" t="s">
        <v>105</v>
      </c>
      <c r="F156" s="110" t="s">
        <v>108</v>
      </c>
      <c r="G156" s="110">
        <v>2</v>
      </c>
      <c r="H156" s="36" t="s">
        <v>169</v>
      </c>
      <c r="I156" s="36" t="s">
        <v>117</v>
      </c>
      <c r="J156" s="8" t="s">
        <v>113</v>
      </c>
      <c r="K156" s="8">
        <v>1</v>
      </c>
      <c r="L156" s="8">
        <v>1</v>
      </c>
      <c r="M156" s="8" t="s">
        <v>153</v>
      </c>
      <c r="N156" s="8">
        <v>1</v>
      </c>
      <c r="O156" s="8">
        <f t="shared" ref="O156:O193" si="1">50000*N156</f>
        <v>50000</v>
      </c>
      <c r="P156" s="9" t="s">
        <v>79</v>
      </c>
      <c r="Q156" s="94">
        <v>9.3152899999999992</v>
      </c>
      <c r="R156" s="91"/>
      <c r="S156" s="82">
        <v>9.9115044247787605</v>
      </c>
      <c r="T156" s="82"/>
      <c r="U156" s="82">
        <v>10.8</v>
      </c>
      <c r="V156" s="55"/>
    </row>
    <row r="157" spans="1:23" s="10" customFormat="1" x14ac:dyDescent="0.2">
      <c r="A157" s="111"/>
      <c r="B157" s="111"/>
      <c r="C157" s="111"/>
      <c r="D157" s="111"/>
      <c r="E157" s="114"/>
      <c r="F157" s="111"/>
      <c r="G157" s="111"/>
      <c r="H157" s="36" t="s">
        <v>170</v>
      </c>
      <c r="I157" s="36" t="s">
        <v>197</v>
      </c>
      <c r="J157" s="8" t="s">
        <v>116</v>
      </c>
      <c r="K157" s="8">
        <v>1</v>
      </c>
      <c r="L157" s="8">
        <v>1</v>
      </c>
      <c r="M157" s="8" t="s">
        <v>153</v>
      </c>
      <c r="N157" s="8"/>
      <c r="O157" s="8"/>
      <c r="P157" s="9"/>
      <c r="Q157" s="95"/>
      <c r="R157" s="92"/>
      <c r="S157" s="83"/>
      <c r="T157" s="83"/>
      <c r="U157" s="83"/>
      <c r="V157" s="55"/>
    </row>
    <row r="158" spans="1:23" s="10" customFormat="1" x14ac:dyDescent="0.2">
      <c r="A158" s="111"/>
      <c r="B158" s="111"/>
      <c r="C158" s="111"/>
      <c r="D158" s="111"/>
      <c r="E158" s="114"/>
      <c r="F158" s="111"/>
      <c r="G158" s="111"/>
      <c r="H158" s="36" t="s">
        <v>160</v>
      </c>
      <c r="I158" s="36" t="s">
        <v>130</v>
      </c>
      <c r="J158" s="8" t="s">
        <v>116</v>
      </c>
      <c r="K158" s="8">
        <v>1</v>
      </c>
      <c r="L158" s="8">
        <v>1</v>
      </c>
      <c r="M158" s="8" t="s">
        <v>153</v>
      </c>
      <c r="N158" s="8"/>
      <c r="O158" s="8"/>
      <c r="P158" s="9"/>
      <c r="Q158" s="95"/>
      <c r="R158" s="92"/>
      <c r="S158" s="83"/>
      <c r="T158" s="83"/>
      <c r="U158" s="83"/>
      <c r="V158" s="55"/>
    </row>
    <row r="159" spans="1:23" s="10" customFormat="1" x14ac:dyDescent="0.2">
      <c r="A159" s="111"/>
      <c r="B159" s="111"/>
      <c r="C159" s="111"/>
      <c r="D159" s="111"/>
      <c r="E159" s="114"/>
      <c r="F159" s="111"/>
      <c r="G159" s="111"/>
      <c r="H159" s="36" t="s">
        <v>171</v>
      </c>
      <c r="I159" s="36" t="s">
        <v>185</v>
      </c>
      <c r="J159" s="8" t="s">
        <v>116</v>
      </c>
      <c r="K159" s="8">
        <v>1</v>
      </c>
      <c r="L159" s="8">
        <v>1</v>
      </c>
      <c r="M159" s="8" t="s">
        <v>153</v>
      </c>
      <c r="N159" s="8"/>
      <c r="O159" s="8"/>
      <c r="P159" s="9"/>
      <c r="Q159" s="95"/>
      <c r="R159" s="92"/>
      <c r="S159" s="83"/>
      <c r="T159" s="83"/>
      <c r="U159" s="83"/>
      <c r="V159" s="55"/>
    </row>
    <row r="160" spans="1:23" s="10" customFormat="1" x14ac:dyDescent="0.2">
      <c r="A160" s="112"/>
      <c r="B160" s="112"/>
      <c r="C160" s="112"/>
      <c r="D160" s="112"/>
      <c r="E160" s="115"/>
      <c r="F160" s="112"/>
      <c r="G160" s="112"/>
      <c r="H160" s="36" t="s">
        <v>173</v>
      </c>
      <c r="I160" s="36" t="s">
        <v>202</v>
      </c>
      <c r="J160" s="8" t="s">
        <v>116</v>
      </c>
      <c r="K160" s="8">
        <v>1</v>
      </c>
      <c r="L160" s="8">
        <v>1</v>
      </c>
      <c r="M160" s="8" t="s">
        <v>153</v>
      </c>
      <c r="N160" s="8"/>
      <c r="O160" s="8"/>
      <c r="P160" s="9"/>
      <c r="Q160" s="96"/>
      <c r="R160" s="93"/>
      <c r="S160" s="84"/>
      <c r="T160" s="84"/>
      <c r="U160" s="84"/>
      <c r="V160" s="55"/>
    </row>
    <row r="161" spans="1:23" ht="14.45" customHeight="1" x14ac:dyDescent="0.2">
      <c r="A161" s="82">
        <v>36</v>
      </c>
      <c r="B161" s="82" t="s">
        <v>58</v>
      </c>
      <c r="C161" s="82" t="s">
        <v>8</v>
      </c>
      <c r="D161" s="82" t="s">
        <v>81</v>
      </c>
      <c r="E161" s="104" t="s">
        <v>82</v>
      </c>
      <c r="F161" s="82" t="s">
        <v>108</v>
      </c>
      <c r="G161" s="82">
        <v>2.5</v>
      </c>
      <c r="H161" s="6" t="s">
        <v>169</v>
      </c>
      <c r="I161" s="38" t="s">
        <v>197</v>
      </c>
      <c r="J161" s="6" t="s">
        <v>113</v>
      </c>
      <c r="K161" s="6">
        <v>1</v>
      </c>
      <c r="L161" s="6">
        <v>1</v>
      </c>
      <c r="M161" s="6" t="s">
        <v>155</v>
      </c>
      <c r="N161" s="6">
        <v>1</v>
      </c>
      <c r="O161" s="6">
        <f t="shared" si="1"/>
        <v>50000</v>
      </c>
      <c r="P161" s="4"/>
      <c r="Q161" s="91">
        <f>VLOOKUP(D161,[1]荣威!$B$4:$AJ$138,35,0)</f>
        <v>6.0672830882352935</v>
      </c>
      <c r="R161" s="94">
        <v>4.5132743362831897</v>
      </c>
      <c r="S161" s="82"/>
      <c r="T161" s="82">
        <v>12.5</v>
      </c>
      <c r="U161" s="82">
        <v>5.6</v>
      </c>
      <c r="V161" s="55"/>
    </row>
    <row r="162" spans="1:23" ht="14.45" customHeight="1" x14ac:dyDescent="0.2">
      <c r="A162" s="83"/>
      <c r="B162" s="83"/>
      <c r="C162" s="83"/>
      <c r="D162" s="83"/>
      <c r="E162" s="105"/>
      <c r="F162" s="83"/>
      <c r="G162" s="83"/>
      <c r="H162" s="6" t="s">
        <v>170</v>
      </c>
      <c r="I162" s="38" t="s">
        <v>117</v>
      </c>
      <c r="J162" s="6" t="s">
        <v>113</v>
      </c>
      <c r="K162" s="6">
        <v>1</v>
      </c>
      <c r="L162" s="6">
        <v>1</v>
      </c>
      <c r="M162" s="6" t="s">
        <v>153</v>
      </c>
      <c r="N162" s="6"/>
      <c r="O162" s="6"/>
      <c r="P162" s="4"/>
      <c r="Q162" s="92"/>
      <c r="R162" s="95"/>
      <c r="S162" s="83"/>
      <c r="T162" s="83"/>
      <c r="U162" s="83"/>
      <c r="V162" s="55"/>
    </row>
    <row r="163" spans="1:23" ht="14.45" customHeight="1" x14ac:dyDescent="0.2">
      <c r="A163" s="83"/>
      <c r="B163" s="83"/>
      <c r="C163" s="83"/>
      <c r="D163" s="83"/>
      <c r="E163" s="105"/>
      <c r="F163" s="83"/>
      <c r="G163" s="83"/>
      <c r="H163" s="6" t="s">
        <v>160</v>
      </c>
      <c r="I163" s="38" t="s">
        <v>117</v>
      </c>
      <c r="J163" s="6" t="s">
        <v>113</v>
      </c>
      <c r="K163" s="6">
        <v>1</v>
      </c>
      <c r="L163" s="6">
        <v>1</v>
      </c>
      <c r="M163" s="6" t="s">
        <v>153</v>
      </c>
      <c r="N163" s="6"/>
      <c r="O163" s="6"/>
      <c r="P163" s="4"/>
      <c r="Q163" s="92"/>
      <c r="R163" s="95"/>
      <c r="S163" s="83"/>
      <c r="T163" s="83"/>
      <c r="U163" s="83"/>
      <c r="V163" s="55"/>
    </row>
    <row r="164" spans="1:23" ht="14.45" customHeight="1" x14ac:dyDescent="0.2">
      <c r="A164" s="83"/>
      <c r="B164" s="83"/>
      <c r="C164" s="83"/>
      <c r="D164" s="83"/>
      <c r="E164" s="105"/>
      <c r="F164" s="83"/>
      <c r="G164" s="83"/>
      <c r="H164" s="6" t="s">
        <v>182</v>
      </c>
      <c r="I164" s="38" t="s">
        <v>124</v>
      </c>
      <c r="J164" s="6" t="s">
        <v>113</v>
      </c>
      <c r="K164" s="6">
        <v>1</v>
      </c>
      <c r="L164" s="6">
        <v>1</v>
      </c>
      <c r="M164" s="6" t="s">
        <v>153</v>
      </c>
      <c r="N164" s="6"/>
      <c r="O164" s="6"/>
      <c r="P164" s="4"/>
      <c r="Q164" s="92"/>
      <c r="R164" s="95"/>
      <c r="S164" s="83"/>
      <c r="T164" s="83"/>
      <c r="U164" s="83"/>
      <c r="V164" s="55"/>
    </row>
    <row r="165" spans="1:23" ht="14.45" customHeight="1" x14ac:dyDescent="0.2">
      <c r="A165" s="84"/>
      <c r="B165" s="84"/>
      <c r="C165" s="84"/>
      <c r="D165" s="84"/>
      <c r="E165" s="106"/>
      <c r="F165" s="84"/>
      <c r="G165" s="84"/>
      <c r="H165" s="6" t="s">
        <v>203</v>
      </c>
      <c r="I165" s="38" t="s">
        <v>185</v>
      </c>
      <c r="J165" s="6" t="s">
        <v>118</v>
      </c>
      <c r="K165" s="6">
        <v>1</v>
      </c>
      <c r="L165" s="6">
        <v>1</v>
      </c>
      <c r="M165" s="6" t="s">
        <v>155</v>
      </c>
      <c r="N165" s="6"/>
      <c r="O165" s="6"/>
      <c r="P165" s="4"/>
      <c r="Q165" s="93"/>
      <c r="R165" s="96"/>
      <c r="S165" s="84"/>
      <c r="T165" s="84"/>
      <c r="U165" s="84"/>
      <c r="V165" s="55"/>
    </row>
    <row r="166" spans="1:23" x14ac:dyDescent="0.2">
      <c r="A166" s="82">
        <v>37</v>
      </c>
      <c r="B166" s="82" t="s">
        <v>58</v>
      </c>
      <c r="C166" s="82" t="s">
        <v>8</v>
      </c>
      <c r="D166" s="82" t="s">
        <v>83</v>
      </c>
      <c r="E166" s="104" t="s">
        <v>84</v>
      </c>
      <c r="F166" s="82" t="s">
        <v>108</v>
      </c>
      <c r="G166" s="82">
        <v>2.5</v>
      </c>
      <c r="H166" s="6" t="s">
        <v>169</v>
      </c>
      <c r="I166" s="38" t="s">
        <v>197</v>
      </c>
      <c r="J166" s="6" t="s">
        <v>113</v>
      </c>
      <c r="K166" s="6">
        <v>1</v>
      </c>
      <c r="L166" s="6">
        <v>1</v>
      </c>
      <c r="M166" s="6" t="s">
        <v>155</v>
      </c>
      <c r="N166" s="6">
        <v>1</v>
      </c>
      <c r="O166" s="6">
        <f t="shared" si="1"/>
        <v>50000</v>
      </c>
      <c r="P166" s="4"/>
      <c r="Q166" s="91">
        <f>VLOOKUP(D166,[1]荣威!$B$4:$AJ$138,35,0)</f>
        <v>6.0672830882352935</v>
      </c>
      <c r="R166" s="94">
        <v>4.5132743362831897</v>
      </c>
      <c r="S166" s="82"/>
      <c r="T166" s="82">
        <v>12.5</v>
      </c>
      <c r="U166" s="82">
        <v>5.6</v>
      </c>
      <c r="V166" s="55"/>
    </row>
    <row r="167" spans="1:23" x14ac:dyDescent="0.2">
      <c r="A167" s="83"/>
      <c r="B167" s="83"/>
      <c r="C167" s="83"/>
      <c r="D167" s="83"/>
      <c r="E167" s="105"/>
      <c r="F167" s="83"/>
      <c r="G167" s="83"/>
      <c r="H167" s="6" t="s">
        <v>171</v>
      </c>
      <c r="I167" s="38" t="s">
        <v>117</v>
      </c>
      <c r="J167" s="6" t="s">
        <v>113</v>
      </c>
      <c r="K167" s="6">
        <v>1</v>
      </c>
      <c r="L167" s="6">
        <v>1</v>
      </c>
      <c r="M167" s="6" t="s">
        <v>153</v>
      </c>
      <c r="N167" s="6"/>
      <c r="O167" s="6"/>
      <c r="P167" s="4"/>
      <c r="Q167" s="92"/>
      <c r="R167" s="95"/>
      <c r="S167" s="83"/>
      <c r="T167" s="83"/>
      <c r="U167" s="83"/>
      <c r="V167" s="55"/>
    </row>
    <row r="168" spans="1:23" x14ac:dyDescent="0.2">
      <c r="A168" s="83"/>
      <c r="B168" s="83"/>
      <c r="C168" s="83"/>
      <c r="D168" s="83"/>
      <c r="E168" s="105"/>
      <c r="F168" s="83"/>
      <c r="G168" s="83"/>
      <c r="H168" s="6" t="s">
        <v>173</v>
      </c>
      <c r="I168" s="38" t="s">
        <v>117</v>
      </c>
      <c r="J168" s="6" t="s">
        <v>113</v>
      </c>
      <c r="K168" s="6">
        <v>1</v>
      </c>
      <c r="L168" s="6">
        <v>1</v>
      </c>
      <c r="M168" s="6" t="s">
        <v>153</v>
      </c>
      <c r="N168" s="6"/>
      <c r="O168" s="6"/>
      <c r="P168" s="4"/>
      <c r="Q168" s="92"/>
      <c r="R168" s="95"/>
      <c r="S168" s="83"/>
      <c r="T168" s="83"/>
      <c r="U168" s="83"/>
      <c r="V168" s="55"/>
    </row>
    <row r="169" spans="1:23" x14ac:dyDescent="0.2">
      <c r="A169" s="83"/>
      <c r="B169" s="83"/>
      <c r="C169" s="83"/>
      <c r="D169" s="83"/>
      <c r="E169" s="105"/>
      <c r="F169" s="83"/>
      <c r="G169" s="83"/>
      <c r="H169" s="6" t="s">
        <v>188</v>
      </c>
      <c r="I169" s="38" t="s">
        <v>124</v>
      </c>
      <c r="J169" s="6" t="s">
        <v>113</v>
      </c>
      <c r="K169" s="6">
        <v>1</v>
      </c>
      <c r="L169" s="6">
        <v>1</v>
      </c>
      <c r="M169" s="6" t="s">
        <v>153</v>
      </c>
      <c r="N169" s="6"/>
      <c r="O169" s="6"/>
      <c r="P169" s="4"/>
      <c r="Q169" s="92"/>
      <c r="R169" s="95"/>
      <c r="S169" s="83"/>
      <c r="T169" s="83"/>
      <c r="U169" s="83"/>
      <c r="V169" s="55"/>
    </row>
    <row r="170" spans="1:23" x14ac:dyDescent="0.2">
      <c r="A170" s="84"/>
      <c r="B170" s="84"/>
      <c r="C170" s="84"/>
      <c r="D170" s="84"/>
      <c r="E170" s="106"/>
      <c r="F170" s="84"/>
      <c r="G170" s="84"/>
      <c r="H170" s="6" t="s">
        <v>203</v>
      </c>
      <c r="I170" s="38" t="s">
        <v>185</v>
      </c>
      <c r="J170" s="6" t="s">
        <v>118</v>
      </c>
      <c r="K170" s="6">
        <v>1</v>
      </c>
      <c r="L170" s="6">
        <v>1</v>
      </c>
      <c r="M170" s="6" t="s">
        <v>155</v>
      </c>
      <c r="N170" s="6"/>
      <c r="O170" s="6"/>
      <c r="P170" s="4"/>
      <c r="Q170" s="93"/>
      <c r="R170" s="96"/>
      <c r="S170" s="84"/>
      <c r="T170" s="84"/>
      <c r="U170" s="84"/>
      <c r="V170" s="55"/>
    </row>
    <row r="171" spans="1:23" s="10" customFormat="1" x14ac:dyDescent="0.2">
      <c r="A171" s="110">
        <v>38</v>
      </c>
      <c r="B171" s="110" t="s">
        <v>58</v>
      </c>
      <c r="C171" s="110" t="s">
        <v>8</v>
      </c>
      <c r="D171" s="110" t="s">
        <v>85</v>
      </c>
      <c r="E171" s="113" t="s">
        <v>100</v>
      </c>
      <c r="F171" s="110" t="s">
        <v>108</v>
      </c>
      <c r="G171" s="110">
        <v>2</v>
      </c>
      <c r="H171" s="8" t="s">
        <v>169</v>
      </c>
      <c r="I171" s="39" t="s">
        <v>117</v>
      </c>
      <c r="J171" s="8" t="s">
        <v>116</v>
      </c>
      <c r="K171" s="8">
        <v>0.15</v>
      </c>
      <c r="L171" s="8">
        <v>1</v>
      </c>
      <c r="M171" s="8" t="s">
        <v>155</v>
      </c>
      <c r="N171" s="8">
        <v>2</v>
      </c>
      <c r="O171" s="8">
        <f t="shared" si="1"/>
        <v>100000</v>
      </c>
      <c r="P171" s="9" t="s">
        <v>97</v>
      </c>
      <c r="Q171" s="91">
        <f>VLOOKUP(D171,[1]荣威!$B$4:$AJ$138,35,0)</f>
        <v>10.485289999999999</v>
      </c>
      <c r="R171" s="91"/>
      <c r="S171" s="85">
        <v>9.7168141592920403</v>
      </c>
      <c r="T171" s="82">
        <v>13.5</v>
      </c>
      <c r="U171" s="82"/>
      <c r="V171" s="55"/>
    </row>
    <row r="172" spans="1:23" s="10" customFormat="1" x14ac:dyDescent="0.2">
      <c r="A172" s="111"/>
      <c r="B172" s="111"/>
      <c r="C172" s="111"/>
      <c r="D172" s="111"/>
      <c r="E172" s="114"/>
      <c r="F172" s="111"/>
      <c r="G172" s="111"/>
      <c r="H172" s="8" t="s">
        <v>170</v>
      </c>
      <c r="I172" s="39" t="s">
        <v>197</v>
      </c>
      <c r="J172" s="8" t="s">
        <v>116</v>
      </c>
      <c r="K172" s="8">
        <v>0.15</v>
      </c>
      <c r="L172" s="8">
        <v>1</v>
      </c>
      <c r="M172" s="8" t="s">
        <v>153</v>
      </c>
      <c r="N172" s="8"/>
      <c r="O172" s="8"/>
      <c r="P172" s="9"/>
      <c r="Q172" s="92"/>
      <c r="R172" s="92"/>
      <c r="S172" s="86"/>
      <c r="T172" s="83"/>
      <c r="U172" s="83"/>
      <c r="V172" s="55"/>
    </row>
    <row r="173" spans="1:23" s="10" customFormat="1" x14ac:dyDescent="0.2">
      <c r="A173" s="111"/>
      <c r="B173" s="111"/>
      <c r="C173" s="111"/>
      <c r="D173" s="111"/>
      <c r="E173" s="114"/>
      <c r="F173" s="111"/>
      <c r="G173" s="111"/>
      <c r="H173" s="8" t="s">
        <v>160</v>
      </c>
      <c r="I173" s="39" t="s">
        <v>117</v>
      </c>
      <c r="J173" s="8" t="s">
        <v>116</v>
      </c>
      <c r="K173" s="8">
        <v>0.15</v>
      </c>
      <c r="L173" s="8">
        <v>1</v>
      </c>
      <c r="M173" s="8" t="s">
        <v>155</v>
      </c>
      <c r="N173" s="8"/>
      <c r="O173" s="8"/>
      <c r="P173" s="9"/>
      <c r="Q173" s="92"/>
      <c r="R173" s="92"/>
      <c r="S173" s="86"/>
      <c r="T173" s="83"/>
      <c r="U173" s="83"/>
      <c r="V173" s="55"/>
    </row>
    <row r="174" spans="1:23" s="10" customFormat="1" x14ac:dyDescent="0.2">
      <c r="A174" s="111"/>
      <c r="B174" s="111"/>
      <c r="C174" s="111"/>
      <c r="D174" s="111"/>
      <c r="E174" s="114"/>
      <c r="F174" s="111"/>
      <c r="G174" s="111"/>
      <c r="H174" s="8" t="s">
        <v>171</v>
      </c>
      <c r="I174" s="39" t="s">
        <v>124</v>
      </c>
      <c r="J174" s="8" t="s">
        <v>115</v>
      </c>
      <c r="K174" s="8">
        <v>0.05</v>
      </c>
      <c r="L174" s="8">
        <v>1</v>
      </c>
      <c r="M174" s="8" t="s">
        <v>155</v>
      </c>
      <c r="N174" s="8"/>
      <c r="O174" s="8"/>
      <c r="P174" s="9"/>
      <c r="Q174" s="92"/>
      <c r="R174" s="92"/>
      <c r="S174" s="86"/>
      <c r="T174" s="83"/>
      <c r="U174" s="83"/>
      <c r="V174" s="55"/>
    </row>
    <row r="175" spans="1:23" s="10" customFormat="1" x14ac:dyDescent="0.2">
      <c r="A175" s="112"/>
      <c r="B175" s="112"/>
      <c r="C175" s="112"/>
      <c r="D175" s="112"/>
      <c r="E175" s="115"/>
      <c r="F175" s="112"/>
      <c r="G175" s="112"/>
      <c r="H175" s="37" t="s">
        <v>149</v>
      </c>
      <c r="I175" s="41" t="s">
        <v>185</v>
      </c>
      <c r="J175" s="37"/>
      <c r="K175" s="37"/>
      <c r="L175" s="37"/>
      <c r="M175" s="37"/>
      <c r="N175" s="8"/>
      <c r="O175" s="8"/>
      <c r="P175" s="9"/>
      <c r="Q175" s="93"/>
      <c r="R175" s="93"/>
      <c r="S175" s="87"/>
      <c r="T175" s="84"/>
      <c r="U175" s="84"/>
      <c r="V175" s="55"/>
      <c r="W175" s="10" t="s">
        <v>149</v>
      </c>
    </row>
    <row r="176" spans="1:23" s="10" customFormat="1" x14ac:dyDescent="0.2">
      <c r="A176" s="110">
        <v>39</v>
      </c>
      <c r="B176" s="110" t="s">
        <v>58</v>
      </c>
      <c r="C176" s="110" t="s">
        <v>8</v>
      </c>
      <c r="D176" s="110" t="s">
        <v>98</v>
      </c>
      <c r="E176" s="113" t="s">
        <v>99</v>
      </c>
      <c r="F176" s="110" t="s">
        <v>108</v>
      </c>
      <c r="G176" s="110">
        <v>2</v>
      </c>
      <c r="H176" s="8" t="s">
        <v>170</v>
      </c>
      <c r="I176" s="39" t="s">
        <v>117</v>
      </c>
      <c r="J176" s="8" t="s">
        <v>113</v>
      </c>
      <c r="K176" s="8">
        <v>0</v>
      </c>
      <c r="L176" s="8">
        <v>1</v>
      </c>
      <c r="M176" s="8" t="s">
        <v>155</v>
      </c>
      <c r="N176" s="8">
        <v>2</v>
      </c>
      <c r="O176" s="8">
        <f t="shared" si="1"/>
        <v>100000</v>
      </c>
      <c r="P176" s="9" t="s">
        <v>101</v>
      </c>
      <c r="Q176" s="50"/>
      <c r="R176" s="91"/>
      <c r="S176" s="88" t="s">
        <v>215</v>
      </c>
      <c r="T176" s="82"/>
      <c r="U176" s="82"/>
      <c r="V176" s="55"/>
    </row>
    <row r="177" spans="1:23" s="10" customFormat="1" x14ac:dyDescent="0.2">
      <c r="A177" s="111"/>
      <c r="B177" s="111"/>
      <c r="C177" s="111"/>
      <c r="D177" s="111"/>
      <c r="E177" s="114"/>
      <c r="F177" s="111"/>
      <c r="G177" s="111"/>
      <c r="H177" s="8" t="s">
        <v>160</v>
      </c>
      <c r="I177" s="39" t="s">
        <v>197</v>
      </c>
      <c r="J177" s="8" t="s">
        <v>116</v>
      </c>
      <c r="K177" s="8">
        <v>1</v>
      </c>
      <c r="L177" s="8">
        <v>1</v>
      </c>
      <c r="M177" s="8" t="s">
        <v>153</v>
      </c>
      <c r="N177" s="8"/>
      <c r="O177" s="8"/>
      <c r="P177" s="9"/>
      <c r="Q177" s="50"/>
      <c r="R177" s="92"/>
      <c r="S177" s="89"/>
      <c r="T177" s="83"/>
      <c r="U177" s="83"/>
      <c r="V177" s="55"/>
    </row>
    <row r="178" spans="1:23" s="10" customFormat="1" x14ac:dyDescent="0.2">
      <c r="A178" s="111"/>
      <c r="B178" s="111"/>
      <c r="C178" s="111"/>
      <c r="D178" s="111"/>
      <c r="E178" s="114"/>
      <c r="F178" s="111"/>
      <c r="G178" s="111"/>
      <c r="H178" s="8" t="s">
        <v>171</v>
      </c>
      <c r="I178" s="39" t="s">
        <v>117</v>
      </c>
      <c r="J178" s="8" t="s">
        <v>116</v>
      </c>
      <c r="K178" s="8">
        <v>0</v>
      </c>
      <c r="L178" s="8">
        <v>1</v>
      </c>
      <c r="M178" s="8" t="s">
        <v>155</v>
      </c>
      <c r="N178" s="8"/>
      <c r="O178" s="8"/>
      <c r="P178" s="9"/>
      <c r="Q178" s="50"/>
      <c r="R178" s="92"/>
      <c r="S178" s="89"/>
      <c r="T178" s="83"/>
      <c r="U178" s="83"/>
      <c r="V178" s="55"/>
    </row>
    <row r="179" spans="1:23" s="10" customFormat="1" x14ac:dyDescent="0.2">
      <c r="A179" s="112"/>
      <c r="B179" s="112"/>
      <c r="C179" s="112"/>
      <c r="D179" s="112"/>
      <c r="E179" s="115"/>
      <c r="F179" s="112"/>
      <c r="G179" s="112"/>
      <c r="H179" s="8" t="s">
        <v>173</v>
      </c>
      <c r="I179" s="39" t="s">
        <v>124</v>
      </c>
      <c r="J179" s="8" t="s">
        <v>115</v>
      </c>
      <c r="K179" s="8">
        <v>0</v>
      </c>
      <c r="L179" s="8">
        <v>1</v>
      </c>
      <c r="M179" s="8" t="s">
        <v>155</v>
      </c>
      <c r="N179" s="8"/>
      <c r="O179" s="8"/>
      <c r="P179" s="9"/>
      <c r="Q179" s="50"/>
      <c r="R179" s="93"/>
      <c r="S179" s="90"/>
      <c r="T179" s="84"/>
      <c r="U179" s="84"/>
      <c r="V179" s="55"/>
    </row>
    <row r="180" spans="1:23" s="10" customFormat="1" x14ac:dyDescent="0.2">
      <c r="A180" s="110">
        <v>40</v>
      </c>
      <c r="B180" s="110" t="s">
        <v>58</v>
      </c>
      <c r="C180" s="110" t="s">
        <v>8</v>
      </c>
      <c r="D180" s="110" t="s">
        <v>86</v>
      </c>
      <c r="E180" s="113" t="s">
        <v>102</v>
      </c>
      <c r="F180" s="110" t="s">
        <v>108</v>
      </c>
      <c r="G180" s="110">
        <v>2.5</v>
      </c>
      <c r="H180" s="8" t="s">
        <v>169</v>
      </c>
      <c r="I180" s="39" t="s">
        <v>123</v>
      </c>
      <c r="J180" s="8" t="s">
        <v>116</v>
      </c>
      <c r="K180" s="8">
        <v>1</v>
      </c>
      <c r="L180" s="8">
        <v>1</v>
      </c>
      <c r="M180" s="8" t="s">
        <v>153</v>
      </c>
      <c r="N180" s="8">
        <v>1</v>
      </c>
      <c r="O180" s="8">
        <f t="shared" si="1"/>
        <v>50000</v>
      </c>
      <c r="P180" s="9" t="s">
        <v>87</v>
      </c>
      <c r="Q180" s="91">
        <f>VLOOKUP(D180,[1]荣威!$B$4:$AJ$138,35,0)</f>
        <v>7.1480124999999992</v>
      </c>
      <c r="R180" s="94">
        <v>7.0796460176991198</v>
      </c>
      <c r="S180" s="82">
        <v>7.123893805309736</v>
      </c>
      <c r="T180" s="82">
        <v>10.5</v>
      </c>
      <c r="U180" s="82"/>
      <c r="V180" s="55"/>
    </row>
    <row r="181" spans="1:23" s="10" customFormat="1" x14ac:dyDescent="0.2">
      <c r="A181" s="111"/>
      <c r="B181" s="111"/>
      <c r="C181" s="111"/>
      <c r="D181" s="111"/>
      <c r="E181" s="114"/>
      <c r="F181" s="111"/>
      <c r="G181" s="111"/>
      <c r="H181" s="8" t="s">
        <v>170</v>
      </c>
      <c r="I181" s="39" t="s">
        <v>124</v>
      </c>
      <c r="J181" s="8" t="s">
        <v>115</v>
      </c>
      <c r="K181" s="8">
        <v>1</v>
      </c>
      <c r="L181" s="8">
        <v>1</v>
      </c>
      <c r="M181" s="8" t="s">
        <v>153</v>
      </c>
      <c r="N181" s="8"/>
      <c r="O181" s="8"/>
      <c r="P181" s="9"/>
      <c r="Q181" s="92"/>
      <c r="R181" s="95"/>
      <c r="S181" s="83"/>
      <c r="T181" s="83"/>
      <c r="U181" s="83"/>
      <c r="V181" s="55"/>
    </row>
    <row r="182" spans="1:23" s="10" customFormat="1" x14ac:dyDescent="0.2">
      <c r="A182" s="111"/>
      <c r="B182" s="111"/>
      <c r="C182" s="111"/>
      <c r="D182" s="111"/>
      <c r="E182" s="114"/>
      <c r="F182" s="111"/>
      <c r="G182" s="111"/>
      <c r="H182" s="8" t="s">
        <v>160</v>
      </c>
      <c r="I182" s="39" t="s">
        <v>117</v>
      </c>
      <c r="J182" s="8" t="s">
        <v>119</v>
      </c>
      <c r="K182" s="8">
        <v>1</v>
      </c>
      <c r="L182" s="8">
        <v>1</v>
      </c>
      <c r="M182" s="8" t="s">
        <v>153</v>
      </c>
      <c r="N182" s="8"/>
      <c r="O182" s="8"/>
      <c r="P182" s="9"/>
      <c r="Q182" s="92"/>
      <c r="R182" s="95"/>
      <c r="S182" s="83"/>
      <c r="T182" s="83"/>
      <c r="U182" s="83"/>
      <c r="V182" s="55"/>
    </row>
    <row r="183" spans="1:23" s="10" customFormat="1" x14ac:dyDescent="0.2">
      <c r="A183" s="111"/>
      <c r="B183" s="111"/>
      <c r="C183" s="111"/>
      <c r="D183" s="111"/>
      <c r="E183" s="114"/>
      <c r="F183" s="111"/>
      <c r="G183" s="111"/>
      <c r="H183" s="37" t="s">
        <v>149</v>
      </c>
      <c r="I183" s="41" t="s">
        <v>205</v>
      </c>
      <c r="J183" s="8"/>
      <c r="K183" s="8"/>
      <c r="L183" s="8"/>
      <c r="M183" s="8"/>
      <c r="N183" s="8"/>
      <c r="O183" s="8"/>
      <c r="P183" s="9"/>
      <c r="Q183" s="92"/>
      <c r="R183" s="95"/>
      <c r="S183" s="83"/>
      <c r="T183" s="83"/>
      <c r="U183" s="83"/>
      <c r="V183" s="55"/>
      <c r="W183" s="10" t="s">
        <v>149</v>
      </c>
    </row>
    <row r="184" spans="1:23" s="10" customFormat="1" x14ac:dyDescent="0.2">
      <c r="A184" s="112"/>
      <c r="B184" s="112"/>
      <c r="C184" s="112"/>
      <c r="D184" s="112"/>
      <c r="E184" s="115"/>
      <c r="F184" s="112"/>
      <c r="G184" s="112"/>
      <c r="H184" s="37" t="s">
        <v>149</v>
      </c>
      <c r="I184" s="41" t="s">
        <v>130</v>
      </c>
      <c r="J184" s="8"/>
      <c r="K184" s="8"/>
      <c r="L184" s="8"/>
      <c r="M184" s="8"/>
      <c r="N184" s="8"/>
      <c r="O184" s="8"/>
      <c r="P184" s="9"/>
      <c r="Q184" s="93"/>
      <c r="R184" s="96"/>
      <c r="S184" s="84"/>
      <c r="T184" s="84"/>
      <c r="U184" s="84"/>
      <c r="V184" s="55"/>
      <c r="W184" s="10" t="s">
        <v>149</v>
      </c>
    </row>
    <row r="185" spans="1:23" x14ac:dyDescent="0.2">
      <c r="A185" s="82">
        <v>41</v>
      </c>
      <c r="B185" s="82" t="s">
        <v>58</v>
      </c>
      <c r="C185" s="82" t="s">
        <v>8</v>
      </c>
      <c r="D185" s="82" t="s">
        <v>88</v>
      </c>
      <c r="E185" s="104" t="s">
        <v>89</v>
      </c>
      <c r="F185" s="82" t="s">
        <v>108</v>
      </c>
      <c r="G185" s="82">
        <v>2.5</v>
      </c>
      <c r="H185" s="6" t="s">
        <v>169</v>
      </c>
      <c r="I185" s="38" t="s">
        <v>123</v>
      </c>
      <c r="J185" s="6" t="s">
        <v>116</v>
      </c>
      <c r="K185" s="6">
        <v>1</v>
      </c>
      <c r="L185" s="6">
        <v>1</v>
      </c>
      <c r="M185" s="6" t="s">
        <v>152</v>
      </c>
      <c r="N185" s="6">
        <v>2</v>
      </c>
      <c r="O185" s="6">
        <f t="shared" si="1"/>
        <v>100000</v>
      </c>
      <c r="P185" s="4"/>
      <c r="Q185" s="91">
        <f>VLOOKUP(D185,[1]荣威!$B$4:$AJ$138,35,0)</f>
        <v>6.9380124999999992</v>
      </c>
      <c r="R185" s="91">
        <v>6.5486725663716827</v>
      </c>
      <c r="S185" s="85">
        <v>6.4955752212389397</v>
      </c>
      <c r="T185" s="82">
        <v>9.6999999999999993</v>
      </c>
      <c r="U185" s="82">
        <v>7.6</v>
      </c>
      <c r="V185" s="55"/>
    </row>
    <row r="186" spans="1:23" x14ac:dyDescent="0.2">
      <c r="A186" s="83"/>
      <c r="B186" s="83"/>
      <c r="C186" s="83"/>
      <c r="D186" s="83"/>
      <c r="E186" s="105"/>
      <c r="F186" s="83"/>
      <c r="G186" s="83"/>
      <c r="H186" s="6" t="s">
        <v>170</v>
      </c>
      <c r="I186" s="38" t="s">
        <v>124</v>
      </c>
      <c r="J186" s="6" t="s">
        <v>115</v>
      </c>
      <c r="K186" s="6">
        <v>1</v>
      </c>
      <c r="L186" s="6">
        <v>1</v>
      </c>
      <c r="M186" s="6" t="s">
        <v>152</v>
      </c>
      <c r="N186" s="6"/>
      <c r="O186" s="6"/>
      <c r="P186" s="4"/>
      <c r="Q186" s="92"/>
      <c r="R186" s="92"/>
      <c r="S186" s="86"/>
      <c r="T186" s="83"/>
      <c r="U186" s="83"/>
      <c r="V186" s="55"/>
    </row>
    <row r="187" spans="1:23" x14ac:dyDescent="0.2">
      <c r="A187" s="83"/>
      <c r="B187" s="83"/>
      <c r="C187" s="83"/>
      <c r="D187" s="83"/>
      <c r="E187" s="105"/>
      <c r="F187" s="83"/>
      <c r="G187" s="83"/>
      <c r="H187" s="6" t="s">
        <v>160</v>
      </c>
      <c r="I187" s="38" t="s">
        <v>117</v>
      </c>
      <c r="J187" s="6" t="s">
        <v>119</v>
      </c>
      <c r="K187" s="6">
        <v>1</v>
      </c>
      <c r="L187" s="6">
        <v>1</v>
      </c>
      <c r="M187" s="6" t="s">
        <v>152</v>
      </c>
      <c r="N187" s="6"/>
      <c r="O187" s="6"/>
      <c r="P187" s="4"/>
      <c r="Q187" s="92"/>
      <c r="R187" s="92"/>
      <c r="S187" s="86"/>
      <c r="T187" s="83"/>
      <c r="U187" s="83"/>
      <c r="V187" s="55"/>
    </row>
    <row r="188" spans="1:23" x14ac:dyDescent="0.2">
      <c r="A188" s="83"/>
      <c r="B188" s="83"/>
      <c r="C188" s="83"/>
      <c r="D188" s="83"/>
      <c r="E188" s="105"/>
      <c r="F188" s="83"/>
      <c r="G188" s="83"/>
      <c r="H188" s="35" t="s">
        <v>200</v>
      </c>
      <c r="I188" s="33" t="s">
        <v>204</v>
      </c>
      <c r="J188" s="6"/>
      <c r="K188" s="6"/>
      <c r="L188" s="6"/>
      <c r="M188" s="6"/>
      <c r="N188" s="6"/>
      <c r="O188" s="6"/>
      <c r="P188" s="4"/>
      <c r="Q188" s="92"/>
      <c r="R188" s="92"/>
      <c r="S188" s="86"/>
      <c r="T188" s="83"/>
      <c r="U188" s="83"/>
      <c r="V188" s="55"/>
      <c r="W188" s="25" t="s">
        <v>149</v>
      </c>
    </row>
    <row r="189" spans="1:23" x14ac:dyDescent="0.2">
      <c r="A189" s="84"/>
      <c r="B189" s="84"/>
      <c r="C189" s="84"/>
      <c r="D189" s="84"/>
      <c r="E189" s="106"/>
      <c r="F189" s="84"/>
      <c r="G189" s="84"/>
      <c r="H189" s="35" t="s">
        <v>200</v>
      </c>
      <c r="I189" s="33" t="s">
        <v>198</v>
      </c>
      <c r="J189" s="6"/>
      <c r="K189" s="6"/>
      <c r="L189" s="6"/>
      <c r="M189" s="6"/>
      <c r="N189" s="6"/>
      <c r="O189" s="6"/>
      <c r="P189" s="4"/>
      <c r="Q189" s="93"/>
      <c r="R189" s="93"/>
      <c r="S189" s="87"/>
      <c r="T189" s="84"/>
      <c r="U189" s="84"/>
      <c r="V189" s="55"/>
      <c r="W189" s="25" t="s">
        <v>149</v>
      </c>
    </row>
    <row r="190" spans="1:23" x14ac:dyDescent="0.2">
      <c r="A190" s="4">
        <v>42</v>
      </c>
      <c r="B190" s="5" t="s">
        <v>58</v>
      </c>
      <c r="C190" s="5" t="s">
        <v>8</v>
      </c>
      <c r="D190" s="11" t="s">
        <v>90</v>
      </c>
      <c r="E190" s="43" t="s">
        <v>91</v>
      </c>
      <c r="F190" s="5" t="s">
        <v>111</v>
      </c>
      <c r="G190" s="29">
        <v>1.5</v>
      </c>
      <c r="H190" s="6" t="s">
        <v>169</v>
      </c>
      <c r="I190" s="38" t="s">
        <v>123</v>
      </c>
      <c r="J190" s="6" t="s">
        <v>115</v>
      </c>
      <c r="K190" s="6">
        <v>1</v>
      </c>
      <c r="L190" s="6">
        <v>1</v>
      </c>
      <c r="M190" s="6" t="s">
        <v>152</v>
      </c>
      <c r="N190" s="6">
        <v>1</v>
      </c>
      <c r="O190" s="6">
        <f t="shared" si="1"/>
        <v>50000</v>
      </c>
      <c r="P190" s="4"/>
      <c r="Q190" s="53">
        <v>1.4182459677419399</v>
      </c>
      <c r="R190" s="49"/>
      <c r="S190" s="52"/>
      <c r="T190" s="4">
        <v>1.5</v>
      </c>
      <c r="U190" s="4"/>
      <c r="V190" s="55"/>
    </row>
    <row r="191" spans="1:23" x14ac:dyDescent="0.2">
      <c r="A191" s="82">
        <v>43</v>
      </c>
      <c r="B191" s="82" t="s">
        <v>58</v>
      </c>
      <c r="C191" s="82" t="s">
        <v>8</v>
      </c>
      <c r="D191" s="82" t="s">
        <v>92</v>
      </c>
      <c r="E191" s="104" t="s">
        <v>93</v>
      </c>
      <c r="F191" s="82" t="s">
        <v>110</v>
      </c>
      <c r="G191" s="82">
        <v>2.5</v>
      </c>
      <c r="H191" s="6" t="s">
        <v>169</v>
      </c>
      <c r="I191" s="38" t="s">
        <v>123</v>
      </c>
      <c r="J191" s="6" t="s">
        <v>119</v>
      </c>
      <c r="K191" s="6">
        <v>1</v>
      </c>
      <c r="L191" s="6">
        <v>1</v>
      </c>
      <c r="M191" s="6" t="s">
        <v>152</v>
      </c>
      <c r="N191" s="6">
        <v>1</v>
      </c>
      <c r="O191" s="6">
        <f t="shared" si="1"/>
        <v>50000</v>
      </c>
      <c r="P191" s="4"/>
      <c r="Q191" s="91">
        <f>VLOOKUP(D191,[1]荣威!$B$4:$AJ$138,35,0)</f>
        <v>7.1824609375000001</v>
      </c>
      <c r="R191" s="94">
        <v>6.25663716814159</v>
      </c>
      <c r="S191" s="82"/>
      <c r="T191" s="82">
        <v>9.6999999999999993</v>
      </c>
      <c r="U191" s="82">
        <v>9.1999999999999993</v>
      </c>
      <c r="V191" s="55"/>
    </row>
    <row r="192" spans="1:23" x14ac:dyDescent="0.2">
      <c r="A192" s="84"/>
      <c r="B192" s="84"/>
      <c r="C192" s="84"/>
      <c r="D192" s="84"/>
      <c r="E192" s="106"/>
      <c r="F192" s="84"/>
      <c r="G192" s="84"/>
      <c r="H192" s="6" t="s">
        <v>170</v>
      </c>
      <c r="I192" s="38" t="s">
        <v>117</v>
      </c>
      <c r="J192" s="6" t="s">
        <v>119</v>
      </c>
      <c r="K192" s="6">
        <v>1</v>
      </c>
      <c r="L192" s="6">
        <v>1</v>
      </c>
      <c r="M192" s="6" t="s">
        <v>152</v>
      </c>
      <c r="N192" s="6"/>
      <c r="O192" s="6"/>
      <c r="P192" s="4"/>
      <c r="Q192" s="93"/>
      <c r="R192" s="96"/>
      <c r="S192" s="84"/>
      <c r="T192" s="84"/>
      <c r="U192" s="84"/>
      <c r="V192" s="55"/>
    </row>
    <row r="193" spans="1:22" x14ac:dyDescent="0.2">
      <c r="A193" s="82">
        <v>44</v>
      </c>
      <c r="B193" s="82" t="s">
        <v>58</v>
      </c>
      <c r="C193" s="82" t="s">
        <v>8</v>
      </c>
      <c r="D193" s="82" t="s">
        <v>94</v>
      </c>
      <c r="E193" s="104" t="s">
        <v>95</v>
      </c>
      <c r="F193" s="82" t="s">
        <v>110</v>
      </c>
      <c r="G193" s="82">
        <v>2.5</v>
      </c>
      <c r="H193" s="6" t="s">
        <v>169</v>
      </c>
      <c r="I193" s="38" t="s">
        <v>123</v>
      </c>
      <c r="J193" s="6" t="s">
        <v>206</v>
      </c>
      <c r="K193" s="6">
        <v>1</v>
      </c>
      <c r="L193" s="6">
        <v>1</v>
      </c>
      <c r="M193" s="6" t="s">
        <v>152</v>
      </c>
      <c r="N193" s="6">
        <v>1</v>
      </c>
      <c r="O193" s="6">
        <f t="shared" si="1"/>
        <v>50000</v>
      </c>
      <c r="P193" s="4"/>
      <c r="Q193" s="100">
        <f>VLOOKUP(D193,[1]荣威!$B$4:$AJ$138,35,0)</f>
        <v>7.3924609374999992</v>
      </c>
      <c r="R193" s="94">
        <v>6.8141592920354004</v>
      </c>
      <c r="S193" s="82"/>
      <c r="T193" s="82">
        <v>9.5</v>
      </c>
      <c r="U193" s="82">
        <v>10</v>
      </c>
      <c r="V193" s="55"/>
    </row>
    <row r="194" spans="1:22" x14ac:dyDescent="0.2">
      <c r="A194" s="83"/>
      <c r="B194" s="83"/>
      <c r="C194" s="83"/>
      <c r="D194" s="83"/>
      <c r="E194" s="105"/>
      <c r="F194" s="83"/>
      <c r="G194" s="83"/>
      <c r="H194" s="6" t="s">
        <v>170</v>
      </c>
      <c r="I194" s="38" t="s">
        <v>117</v>
      </c>
      <c r="J194" s="6" t="s">
        <v>206</v>
      </c>
      <c r="K194" s="6">
        <v>1</v>
      </c>
      <c r="L194" s="6">
        <v>1</v>
      </c>
      <c r="M194" s="6" t="s">
        <v>152</v>
      </c>
      <c r="N194" s="6"/>
      <c r="O194" s="6"/>
      <c r="P194" s="4"/>
      <c r="Q194" s="100"/>
      <c r="R194" s="95"/>
      <c r="S194" s="83"/>
      <c r="T194" s="83"/>
      <c r="U194" s="83"/>
      <c r="V194" s="55"/>
    </row>
    <row r="195" spans="1:22" x14ac:dyDescent="0.2">
      <c r="A195" s="84"/>
      <c r="B195" s="84"/>
      <c r="C195" s="84"/>
      <c r="D195" s="84"/>
      <c r="E195" s="106"/>
      <c r="F195" s="84"/>
      <c r="G195" s="84"/>
      <c r="H195" s="6" t="s">
        <v>160</v>
      </c>
      <c r="I195" s="38" t="s">
        <v>207</v>
      </c>
      <c r="J195" s="6" t="s">
        <v>195</v>
      </c>
      <c r="K195" s="6">
        <v>1</v>
      </c>
      <c r="L195" s="6">
        <v>1</v>
      </c>
      <c r="M195" s="6" t="s">
        <v>152</v>
      </c>
      <c r="N195" s="6"/>
      <c r="O195" s="6"/>
      <c r="P195" s="4"/>
      <c r="Q195" s="100"/>
      <c r="R195" s="96"/>
      <c r="S195" s="84"/>
      <c r="T195" s="84"/>
      <c r="U195" s="84"/>
      <c r="V195" s="55"/>
    </row>
    <row r="196" spans="1:22" ht="15.6" customHeight="1" x14ac:dyDescent="0.2">
      <c r="A196" s="12"/>
      <c r="B196" s="13"/>
      <c r="C196" s="13"/>
      <c r="D196" s="14"/>
      <c r="E196" s="44"/>
      <c r="F196" s="26"/>
      <c r="G196" s="26"/>
      <c r="H196" s="15"/>
      <c r="I196" s="16"/>
      <c r="J196" s="15"/>
      <c r="K196" s="15"/>
      <c r="L196" s="15"/>
      <c r="M196" s="15"/>
      <c r="N196" s="15"/>
      <c r="O196" s="15"/>
      <c r="P196" s="16"/>
      <c r="Q196" s="51"/>
      <c r="R196" s="47"/>
      <c r="S196" s="47"/>
      <c r="T196" s="47"/>
      <c r="U196" s="51"/>
      <c r="V196" s="47"/>
    </row>
    <row r="197" spans="1:22" ht="15.6" customHeight="1" x14ac:dyDescent="0.2">
      <c r="A197" s="17"/>
      <c r="B197" s="18"/>
      <c r="C197" s="18"/>
      <c r="D197" s="19"/>
      <c r="E197" s="45"/>
      <c r="F197" s="27"/>
      <c r="G197" s="27"/>
      <c r="H197" s="20"/>
      <c r="I197" s="21"/>
      <c r="J197" s="20"/>
      <c r="K197" s="20"/>
      <c r="L197" s="20"/>
      <c r="M197" s="20"/>
      <c r="N197" s="20"/>
      <c r="O197" s="20"/>
      <c r="P197" s="21"/>
      <c r="Q197" s="20"/>
      <c r="R197" s="21"/>
      <c r="S197" s="21"/>
      <c r="T197" s="21"/>
      <c r="U197" s="20"/>
      <c r="V197" s="21"/>
    </row>
  </sheetData>
  <autoFilter ref="A1:X1"/>
  <mergeCells count="515">
    <mergeCell ref="U166:U170"/>
    <mergeCell ref="U171:U175"/>
    <mergeCell ref="U176:U179"/>
    <mergeCell ref="U180:U184"/>
    <mergeCell ref="U185:U189"/>
    <mergeCell ref="U191:U192"/>
    <mergeCell ref="U193:U195"/>
    <mergeCell ref="U122:U125"/>
    <mergeCell ref="U126:U130"/>
    <mergeCell ref="U131:U135"/>
    <mergeCell ref="U136:U141"/>
    <mergeCell ref="U142:U146"/>
    <mergeCell ref="U147:U150"/>
    <mergeCell ref="U151:U155"/>
    <mergeCell ref="U156:U160"/>
    <mergeCell ref="U161:U165"/>
    <mergeCell ref="U78:U81"/>
    <mergeCell ref="U82:U86"/>
    <mergeCell ref="U87:U92"/>
    <mergeCell ref="U93:U96"/>
    <mergeCell ref="U97:U100"/>
    <mergeCell ref="U101:U104"/>
    <mergeCell ref="U105:U107"/>
    <mergeCell ref="U108:U113"/>
    <mergeCell ref="U114:U121"/>
    <mergeCell ref="U49:U51"/>
    <mergeCell ref="U52:U54"/>
    <mergeCell ref="U55:U57"/>
    <mergeCell ref="U58:U60"/>
    <mergeCell ref="U61:U63"/>
    <mergeCell ref="U64:U67"/>
    <mergeCell ref="U68:U71"/>
    <mergeCell ref="U72:U74"/>
    <mergeCell ref="U75:U77"/>
    <mergeCell ref="U2:U6"/>
    <mergeCell ref="U7:U11"/>
    <mergeCell ref="U12:U14"/>
    <mergeCell ref="U15:U17"/>
    <mergeCell ref="U18:U23"/>
    <mergeCell ref="U24:U29"/>
    <mergeCell ref="U30:U37"/>
    <mergeCell ref="U38:U45"/>
    <mergeCell ref="U46:U48"/>
    <mergeCell ref="G193:G195"/>
    <mergeCell ref="A193:A195"/>
    <mergeCell ref="B193:B195"/>
    <mergeCell ref="C193:C195"/>
    <mergeCell ref="D193:D195"/>
    <mergeCell ref="E193:E195"/>
    <mergeCell ref="F193:F195"/>
    <mergeCell ref="G185:G189"/>
    <mergeCell ref="A191:A192"/>
    <mergeCell ref="B191:B192"/>
    <mergeCell ref="C191:C192"/>
    <mergeCell ref="D191:D192"/>
    <mergeCell ref="E191:E192"/>
    <mergeCell ref="F191:F192"/>
    <mergeCell ref="G191:G192"/>
    <mergeCell ref="A185:A189"/>
    <mergeCell ref="B185:B189"/>
    <mergeCell ref="C185:C189"/>
    <mergeCell ref="D185:D189"/>
    <mergeCell ref="E185:E189"/>
    <mergeCell ref="F185:F189"/>
    <mergeCell ref="G176:G179"/>
    <mergeCell ref="A180:A184"/>
    <mergeCell ref="B180:B184"/>
    <mergeCell ref="C180:C184"/>
    <mergeCell ref="D180:D184"/>
    <mergeCell ref="E180:E184"/>
    <mergeCell ref="F180:F184"/>
    <mergeCell ref="G180:G184"/>
    <mergeCell ref="A176:A179"/>
    <mergeCell ref="B176:B179"/>
    <mergeCell ref="C176:C179"/>
    <mergeCell ref="D176:D179"/>
    <mergeCell ref="E176:E179"/>
    <mergeCell ref="F176:F179"/>
    <mergeCell ref="G166:G170"/>
    <mergeCell ref="A171:A175"/>
    <mergeCell ref="B171:B175"/>
    <mergeCell ref="C171:C175"/>
    <mergeCell ref="D171:D175"/>
    <mergeCell ref="E171:E175"/>
    <mergeCell ref="F171:F175"/>
    <mergeCell ref="G171:G175"/>
    <mergeCell ref="A166:A170"/>
    <mergeCell ref="B166:B170"/>
    <mergeCell ref="C166:C170"/>
    <mergeCell ref="D166:D170"/>
    <mergeCell ref="E166:E170"/>
    <mergeCell ref="F166:F170"/>
    <mergeCell ref="G156:G160"/>
    <mergeCell ref="A161:A165"/>
    <mergeCell ref="B161:B165"/>
    <mergeCell ref="C161:C165"/>
    <mergeCell ref="D161:D165"/>
    <mergeCell ref="E161:E165"/>
    <mergeCell ref="F161:F165"/>
    <mergeCell ref="G161:G165"/>
    <mergeCell ref="A156:A160"/>
    <mergeCell ref="B156:B160"/>
    <mergeCell ref="C156:C160"/>
    <mergeCell ref="D156:D160"/>
    <mergeCell ref="E156:E160"/>
    <mergeCell ref="F156:F160"/>
    <mergeCell ref="G147:G150"/>
    <mergeCell ref="A151:A155"/>
    <mergeCell ref="B151:B155"/>
    <mergeCell ref="C151:C155"/>
    <mergeCell ref="D151:D155"/>
    <mergeCell ref="E151:E155"/>
    <mergeCell ref="F151:F155"/>
    <mergeCell ref="G151:G155"/>
    <mergeCell ref="A147:A150"/>
    <mergeCell ref="B147:B150"/>
    <mergeCell ref="C147:C150"/>
    <mergeCell ref="D147:D150"/>
    <mergeCell ref="E147:E150"/>
    <mergeCell ref="F147:F150"/>
    <mergeCell ref="G136:G141"/>
    <mergeCell ref="A142:A146"/>
    <mergeCell ref="B142:B146"/>
    <mergeCell ref="C142:C146"/>
    <mergeCell ref="D142:D146"/>
    <mergeCell ref="E142:E146"/>
    <mergeCell ref="F142:F146"/>
    <mergeCell ref="G142:G146"/>
    <mergeCell ref="A136:A141"/>
    <mergeCell ref="B136:B141"/>
    <mergeCell ref="C136:C141"/>
    <mergeCell ref="D136:D141"/>
    <mergeCell ref="E136:E141"/>
    <mergeCell ref="F136:F141"/>
    <mergeCell ref="G126:G130"/>
    <mergeCell ref="A131:A135"/>
    <mergeCell ref="B131:B135"/>
    <mergeCell ref="C131:C135"/>
    <mergeCell ref="D131:D135"/>
    <mergeCell ref="E131:E135"/>
    <mergeCell ref="F131:F135"/>
    <mergeCell ref="G131:G135"/>
    <mergeCell ref="A126:A130"/>
    <mergeCell ref="B126:B130"/>
    <mergeCell ref="C126:C130"/>
    <mergeCell ref="D126:D130"/>
    <mergeCell ref="E126:E130"/>
    <mergeCell ref="F126:F130"/>
    <mergeCell ref="G114:G121"/>
    <mergeCell ref="A122:A125"/>
    <mergeCell ref="B122:B125"/>
    <mergeCell ref="C122:C125"/>
    <mergeCell ref="D122:D125"/>
    <mergeCell ref="E122:E125"/>
    <mergeCell ref="F122:F125"/>
    <mergeCell ref="G122:G125"/>
    <mergeCell ref="A114:A121"/>
    <mergeCell ref="B114:B121"/>
    <mergeCell ref="C114:C121"/>
    <mergeCell ref="D114:D121"/>
    <mergeCell ref="E114:E121"/>
    <mergeCell ref="F114:F121"/>
    <mergeCell ref="G105:G107"/>
    <mergeCell ref="A108:A113"/>
    <mergeCell ref="B108:B113"/>
    <mergeCell ref="C108:C113"/>
    <mergeCell ref="D108:D113"/>
    <mergeCell ref="E108:E113"/>
    <mergeCell ref="F108:F113"/>
    <mergeCell ref="G108:G113"/>
    <mergeCell ref="A105:A107"/>
    <mergeCell ref="B105:B107"/>
    <mergeCell ref="C105:C107"/>
    <mergeCell ref="D105:D107"/>
    <mergeCell ref="E105:E107"/>
    <mergeCell ref="F105:F107"/>
    <mergeCell ref="G97:G100"/>
    <mergeCell ref="A101:A104"/>
    <mergeCell ref="B101:B104"/>
    <mergeCell ref="C101:C104"/>
    <mergeCell ref="D101:D104"/>
    <mergeCell ref="E101:E104"/>
    <mergeCell ref="F101:F104"/>
    <mergeCell ref="G101:G104"/>
    <mergeCell ref="A97:A100"/>
    <mergeCell ref="B97:B100"/>
    <mergeCell ref="C97:C100"/>
    <mergeCell ref="D97:D100"/>
    <mergeCell ref="E97:E100"/>
    <mergeCell ref="F97:F100"/>
    <mergeCell ref="G87:G92"/>
    <mergeCell ref="A93:A96"/>
    <mergeCell ref="B93:B96"/>
    <mergeCell ref="C93:C96"/>
    <mergeCell ref="D93:D96"/>
    <mergeCell ref="E93:E96"/>
    <mergeCell ref="F93:F96"/>
    <mergeCell ref="G93:G96"/>
    <mergeCell ref="A87:A92"/>
    <mergeCell ref="B87:B92"/>
    <mergeCell ref="C87:C92"/>
    <mergeCell ref="D87:D92"/>
    <mergeCell ref="E87:E92"/>
    <mergeCell ref="F87:F92"/>
    <mergeCell ref="G78:G81"/>
    <mergeCell ref="A82:A86"/>
    <mergeCell ref="B82:B86"/>
    <mergeCell ref="C82:C86"/>
    <mergeCell ref="D82:D86"/>
    <mergeCell ref="E82:E86"/>
    <mergeCell ref="F82:F86"/>
    <mergeCell ref="G82:G86"/>
    <mergeCell ref="A78:A81"/>
    <mergeCell ref="B78:B81"/>
    <mergeCell ref="C78:C81"/>
    <mergeCell ref="D78:D81"/>
    <mergeCell ref="E78:E81"/>
    <mergeCell ref="F78:F81"/>
    <mergeCell ref="G72:G74"/>
    <mergeCell ref="A75:A77"/>
    <mergeCell ref="B75:B77"/>
    <mergeCell ref="C75:C77"/>
    <mergeCell ref="D75:D77"/>
    <mergeCell ref="E75:E77"/>
    <mergeCell ref="F75:F77"/>
    <mergeCell ref="G75:G77"/>
    <mergeCell ref="A72:A74"/>
    <mergeCell ref="B72:B74"/>
    <mergeCell ref="C72:C74"/>
    <mergeCell ref="D72:D74"/>
    <mergeCell ref="E72:E74"/>
    <mergeCell ref="F72:F74"/>
    <mergeCell ref="G64:G67"/>
    <mergeCell ref="A68:A71"/>
    <mergeCell ref="B68:B71"/>
    <mergeCell ref="C68:C71"/>
    <mergeCell ref="D68:D71"/>
    <mergeCell ref="E68:E71"/>
    <mergeCell ref="F68:F71"/>
    <mergeCell ref="G68:G71"/>
    <mergeCell ref="A64:A67"/>
    <mergeCell ref="B64:B67"/>
    <mergeCell ref="C64:C67"/>
    <mergeCell ref="D64:D67"/>
    <mergeCell ref="E64:E67"/>
    <mergeCell ref="F64:F67"/>
    <mergeCell ref="G58:G60"/>
    <mergeCell ref="A61:A63"/>
    <mergeCell ref="B61:B63"/>
    <mergeCell ref="C61:C63"/>
    <mergeCell ref="D61:D63"/>
    <mergeCell ref="E61:E63"/>
    <mergeCell ref="F61:F63"/>
    <mergeCell ref="G61:G63"/>
    <mergeCell ref="A58:A60"/>
    <mergeCell ref="B58:B60"/>
    <mergeCell ref="C58:C60"/>
    <mergeCell ref="D58:D60"/>
    <mergeCell ref="E58:E60"/>
    <mergeCell ref="F58:F60"/>
    <mergeCell ref="G52:G54"/>
    <mergeCell ref="A55:A57"/>
    <mergeCell ref="B55:B57"/>
    <mergeCell ref="C55:C57"/>
    <mergeCell ref="D55:D57"/>
    <mergeCell ref="E55:E57"/>
    <mergeCell ref="F55:F57"/>
    <mergeCell ref="G55:G57"/>
    <mergeCell ref="A52:A54"/>
    <mergeCell ref="B52:B54"/>
    <mergeCell ref="C52:C54"/>
    <mergeCell ref="D52:D54"/>
    <mergeCell ref="E52:E54"/>
    <mergeCell ref="F52:F54"/>
    <mergeCell ref="G46:G48"/>
    <mergeCell ref="A49:A51"/>
    <mergeCell ref="B49:B51"/>
    <mergeCell ref="C49:C51"/>
    <mergeCell ref="D49:D51"/>
    <mergeCell ref="E49:E51"/>
    <mergeCell ref="F49:F51"/>
    <mergeCell ref="G49:G51"/>
    <mergeCell ref="A46:A48"/>
    <mergeCell ref="B46:B48"/>
    <mergeCell ref="C46:C48"/>
    <mergeCell ref="D46:D48"/>
    <mergeCell ref="E46:E48"/>
    <mergeCell ref="F46:F48"/>
    <mergeCell ref="G30:G37"/>
    <mergeCell ref="A38:A45"/>
    <mergeCell ref="B38:B45"/>
    <mergeCell ref="C38:C45"/>
    <mergeCell ref="D38:D45"/>
    <mergeCell ref="E38:E45"/>
    <mergeCell ref="F38:F45"/>
    <mergeCell ref="G38:G45"/>
    <mergeCell ref="A30:A37"/>
    <mergeCell ref="B30:B37"/>
    <mergeCell ref="C30:C37"/>
    <mergeCell ref="D30:D37"/>
    <mergeCell ref="E30:E37"/>
    <mergeCell ref="F30:F37"/>
    <mergeCell ref="G18:G23"/>
    <mergeCell ref="A24:A29"/>
    <mergeCell ref="B24:B29"/>
    <mergeCell ref="C24:C29"/>
    <mergeCell ref="D24:D29"/>
    <mergeCell ref="E24:E29"/>
    <mergeCell ref="F24:F29"/>
    <mergeCell ref="G24:G29"/>
    <mergeCell ref="A18:A23"/>
    <mergeCell ref="B18:B23"/>
    <mergeCell ref="C18:C23"/>
    <mergeCell ref="D18:D23"/>
    <mergeCell ref="E18:E23"/>
    <mergeCell ref="F18:F23"/>
    <mergeCell ref="G12:G14"/>
    <mergeCell ref="A15:A17"/>
    <mergeCell ref="B15:B17"/>
    <mergeCell ref="C15:C17"/>
    <mergeCell ref="D15:D17"/>
    <mergeCell ref="E15:E17"/>
    <mergeCell ref="F15:F17"/>
    <mergeCell ref="G15:G17"/>
    <mergeCell ref="A12:A14"/>
    <mergeCell ref="B12:B14"/>
    <mergeCell ref="C12:C14"/>
    <mergeCell ref="D12:D14"/>
    <mergeCell ref="E12:E14"/>
    <mergeCell ref="F12:F14"/>
    <mergeCell ref="G2:G6"/>
    <mergeCell ref="A7:A11"/>
    <mergeCell ref="B7:B11"/>
    <mergeCell ref="C7:C11"/>
    <mergeCell ref="D7:D11"/>
    <mergeCell ref="E7:E11"/>
    <mergeCell ref="F7:F11"/>
    <mergeCell ref="G7:G11"/>
    <mergeCell ref="B2:B6"/>
    <mergeCell ref="A2:A6"/>
    <mergeCell ref="C2:C6"/>
    <mergeCell ref="D2:D6"/>
    <mergeCell ref="E2:E6"/>
    <mergeCell ref="F2:F6"/>
    <mergeCell ref="Q93:Q96"/>
    <mergeCell ref="Q97:Q100"/>
    <mergeCell ref="Q101:Q104"/>
    <mergeCell ref="Q105:Q107"/>
    <mergeCell ref="Q108:Q113"/>
    <mergeCell ref="Q114:Q121"/>
    <mergeCell ref="Q122:Q125"/>
    <mergeCell ref="Q126:Q130"/>
    <mergeCell ref="Q131:Q135"/>
    <mergeCell ref="Q180:Q184"/>
    <mergeCell ref="Q185:Q189"/>
    <mergeCell ref="Q191:Q192"/>
    <mergeCell ref="Q193:Q195"/>
    <mergeCell ref="Q136:Q141"/>
    <mergeCell ref="Q142:Q146"/>
    <mergeCell ref="Q147:Q150"/>
    <mergeCell ref="Q151:Q155"/>
    <mergeCell ref="Q156:Q160"/>
    <mergeCell ref="Q161:Q165"/>
    <mergeCell ref="Q166:Q170"/>
    <mergeCell ref="Q171:Q175"/>
    <mergeCell ref="Q78:Q81"/>
    <mergeCell ref="Q75:Q77"/>
    <mergeCell ref="Q82:Q86"/>
    <mergeCell ref="Q2:Q6"/>
    <mergeCell ref="Q12:Q14"/>
    <mergeCell ref="Q15:Q17"/>
    <mergeCell ref="Q24:Q29"/>
    <mergeCell ref="Q30:Q37"/>
    <mergeCell ref="Q38:Q45"/>
    <mergeCell ref="Q46:Q48"/>
    <mergeCell ref="Q52:Q54"/>
    <mergeCell ref="Q58:Q60"/>
    <mergeCell ref="Q61:Q63"/>
    <mergeCell ref="Q87:Q92"/>
    <mergeCell ref="Q55:Q57"/>
    <mergeCell ref="Q18:Q23"/>
    <mergeCell ref="Q7:Q11"/>
    <mergeCell ref="Q49:Q51"/>
    <mergeCell ref="R2:R6"/>
    <mergeCell ref="R7:R11"/>
    <mergeCell ref="R12:R14"/>
    <mergeCell ref="R15:R17"/>
    <mergeCell ref="R18:R23"/>
    <mergeCell ref="R24:R29"/>
    <mergeCell ref="R30:R37"/>
    <mergeCell ref="R38:R45"/>
    <mergeCell ref="R46:R48"/>
    <mergeCell ref="R49:R51"/>
    <mergeCell ref="R52:R54"/>
    <mergeCell ref="R55:R57"/>
    <mergeCell ref="R58:R60"/>
    <mergeCell ref="R61:R63"/>
    <mergeCell ref="R64:R67"/>
    <mergeCell ref="R68:R71"/>
    <mergeCell ref="Q64:Q67"/>
    <mergeCell ref="Q68:Q71"/>
    <mergeCell ref="Q72:Q74"/>
    <mergeCell ref="R72:R74"/>
    <mergeCell ref="R75:R77"/>
    <mergeCell ref="R78:R81"/>
    <mergeCell ref="R82:R86"/>
    <mergeCell ref="R87:R92"/>
    <mergeCell ref="R93:R96"/>
    <mergeCell ref="R97:R100"/>
    <mergeCell ref="R101:R104"/>
    <mergeCell ref="R105:R107"/>
    <mergeCell ref="R108:R113"/>
    <mergeCell ref="R114:R121"/>
    <mergeCell ref="R122:R125"/>
    <mergeCell ref="R126:R130"/>
    <mergeCell ref="R131:R135"/>
    <mergeCell ref="R136:R141"/>
    <mergeCell ref="R142:R146"/>
    <mergeCell ref="R147:R150"/>
    <mergeCell ref="R151:R155"/>
    <mergeCell ref="R156:R160"/>
    <mergeCell ref="R161:R165"/>
    <mergeCell ref="R166:R170"/>
    <mergeCell ref="R171:R175"/>
    <mergeCell ref="R176:R179"/>
    <mergeCell ref="R180:R184"/>
    <mergeCell ref="R185:R189"/>
    <mergeCell ref="R191:R192"/>
    <mergeCell ref="R193:R195"/>
    <mergeCell ref="T2:T6"/>
    <mergeCell ref="T7:T11"/>
    <mergeCell ref="T12:T14"/>
    <mergeCell ref="T15:T17"/>
    <mergeCell ref="T18:T23"/>
    <mergeCell ref="T24:T29"/>
    <mergeCell ref="T30:T37"/>
    <mergeCell ref="T38:T45"/>
    <mergeCell ref="T46:T48"/>
    <mergeCell ref="T49:T51"/>
    <mergeCell ref="T52:T54"/>
    <mergeCell ref="T55:T57"/>
    <mergeCell ref="T58:T60"/>
    <mergeCell ref="T61:T63"/>
    <mergeCell ref="T64:T67"/>
    <mergeCell ref="T68:T71"/>
    <mergeCell ref="T72:T74"/>
    <mergeCell ref="T75:T77"/>
    <mergeCell ref="T78:T81"/>
    <mergeCell ref="T82:T86"/>
    <mergeCell ref="T87:T92"/>
    <mergeCell ref="T93:T96"/>
    <mergeCell ref="T97:T100"/>
    <mergeCell ref="T101:T104"/>
    <mergeCell ref="T105:T107"/>
    <mergeCell ref="T108:T113"/>
    <mergeCell ref="T114:T121"/>
    <mergeCell ref="T122:T125"/>
    <mergeCell ref="T126:T130"/>
    <mergeCell ref="T131:T135"/>
    <mergeCell ref="T136:T141"/>
    <mergeCell ref="T142:T146"/>
    <mergeCell ref="T147:T150"/>
    <mergeCell ref="T151:T155"/>
    <mergeCell ref="T156:T160"/>
    <mergeCell ref="T161:T165"/>
    <mergeCell ref="T166:T170"/>
    <mergeCell ref="T171:T175"/>
    <mergeCell ref="T176:T179"/>
    <mergeCell ref="T180:T184"/>
    <mergeCell ref="T185:T189"/>
    <mergeCell ref="T191:T192"/>
    <mergeCell ref="T193:T195"/>
    <mergeCell ref="S2:S6"/>
    <mergeCell ref="S7:S11"/>
    <mergeCell ref="S12:S14"/>
    <mergeCell ref="S15:S17"/>
    <mergeCell ref="S18:S23"/>
    <mergeCell ref="S24:S29"/>
    <mergeCell ref="S30:S37"/>
    <mergeCell ref="S38:S45"/>
    <mergeCell ref="S46:S48"/>
    <mergeCell ref="S49:S51"/>
    <mergeCell ref="S52:S54"/>
    <mergeCell ref="S55:S57"/>
    <mergeCell ref="S58:S60"/>
    <mergeCell ref="S61:S63"/>
    <mergeCell ref="S64:S67"/>
    <mergeCell ref="S68:S71"/>
    <mergeCell ref="S72:S74"/>
    <mergeCell ref="S75:S77"/>
    <mergeCell ref="S78:S81"/>
    <mergeCell ref="S82:S86"/>
    <mergeCell ref="S87:S92"/>
    <mergeCell ref="S93:S96"/>
    <mergeCell ref="S97:S100"/>
    <mergeCell ref="S101:S104"/>
    <mergeCell ref="S105:S107"/>
    <mergeCell ref="S108:S113"/>
    <mergeCell ref="S161:S165"/>
    <mergeCell ref="S166:S170"/>
    <mergeCell ref="S171:S175"/>
    <mergeCell ref="S176:S179"/>
    <mergeCell ref="S180:S184"/>
    <mergeCell ref="S185:S189"/>
    <mergeCell ref="S191:S192"/>
    <mergeCell ref="S193:S195"/>
    <mergeCell ref="S114:S121"/>
    <mergeCell ref="S122:S125"/>
    <mergeCell ref="S126:S130"/>
    <mergeCell ref="S131:S135"/>
    <mergeCell ref="S136:S141"/>
    <mergeCell ref="S142:S146"/>
    <mergeCell ref="S147:S150"/>
    <mergeCell ref="S151:S155"/>
    <mergeCell ref="S156:S160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tabSelected="1" workbookViewId="0">
      <pane xSplit="5" ySplit="1" topLeftCell="F35" activePane="bottomRight" state="frozen"/>
      <selection pane="topRight" activeCell="F1" sqref="F1"/>
      <selection pane="bottomLeft" activeCell="A2" sqref="A2"/>
      <selection pane="bottomRight" activeCell="B29" sqref="B29:B30"/>
    </sheetView>
  </sheetViews>
  <sheetFormatPr defaultRowHeight="14.25" x14ac:dyDescent="0.2"/>
  <cols>
    <col min="1" max="1" width="6.25" customWidth="1"/>
    <col min="2" max="2" width="10.875" style="63" customWidth="1"/>
    <col min="3" max="3" width="14.375" customWidth="1"/>
    <col min="4" max="4" width="31.25" customWidth="1"/>
    <col min="5" max="5" width="9" customWidth="1"/>
    <col min="6" max="8" width="9.25" customWidth="1"/>
    <col min="10" max="10" width="8.375" customWidth="1"/>
    <col min="11" max="11" width="7.5" customWidth="1"/>
    <col min="14" max="14" width="8" customWidth="1"/>
    <col min="15" max="15" width="7.375" customWidth="1"/>
  </cols>
  <sheetData>
    <row r="1" spans="1:15" s="69" customFormat="1" ht="28.5" customHeight="1" x14ac:dyDescent="0.2">
      <c r="A1" s="70" t="s">
        <v>218</v>
      </c>
      <c r="B1" s="70" t="s">
        <v>216</v>
      </c>
      <c r="C1" s="70" t="s">
        <v>254</v>
      </c>
      <c r="D1" s="70" t="s">
        <v>217</v>
      </c>
      <c r="E1" s="70" t="s">
        <v>219</v>
      </c>
      <c r="F1" s="70" t="s">
        <v>308</v>
      </c>
      <c r="G1" s="70" t="s">
        <v>309</v>
      </c>
      <c r="H1" s="70" t="s">
        <v>307</v>
      </c>
      <c r="I1" s="70" t="s">
        <v>302</v>
      </c>
      <c r="J1" s="70" t="s">
        <v>299</v>
      </c>
      <c r="K1" s="70" t="s">
        <v>300</v>
      </c>
      <c r="M1" s="70" t="s">
        <v>303</v>
      </c>
      <c r="N1" s="70" t="s">
        <v>305</v>
      </c>
      <c r="O1" s="70" t="s">
        <v>306</v>
      </c>
    </row>
    <row r="2" spans="1:15" x14ac:dyDescent="0.2">
      <c r="A2" s="65">
        <v>11</v>
      </c>
      <c r="B2" s="28" t="s">
        <v>294</v>
      </c>
      <c r="C2" s="66" t="s">
        <v>265</v>
      </c>
      <c r="D2" s="64" t="s">
        <v>230</v>
      </c>
      <c r="E2" s="81">
        <v>0.64601769911504403</v>
      </c>
      <c r="F2" s="76"/>
      <c r="G2" s="77" t="e">
        <f t="shared" ref="G2:G45" si="0">E2/F2</f>
        <v>#DIV/0!</v>
      </c>
      <c r="H2" s="66" t="s">
        <v>296</v>
      </c>
      <c r="I2" s="74">
        <v>0</v>
      </c>
      <c r="J2" s="71">
        <f t="shared" ref="J2:J45" si="1">E2-I2</f>
        <v>0.64601769911504403</v>
      </c>
      <c r="K2" s="72">
        <f t="shared" ref="K2:K45" si="2">J2/E2</f>
        <v>1</v>
      </c>
      <c r="L2" t="s">
        <v>301</v>
      </c>
      <c r="M2" s="64">
        <f>I2/1.2*1.15</f>
        <v>0</v>
      </c>
      <c r="N2" s="71">
        <f t="shared" ref="N2:N45" si="3">E2-M2</f>
        <v>0.64601769911504403</v>
      </c>
      <c r="O2" s="72">
        <f t="shared" ref="O2:O45" si="4">N2/E2</f>
        <v>1</v>
      </c>
    </row>
    <row r="3" spans="1:15" x14ac:dyDescent="0.2">
      <c r="A3" s="65">
        <v>14</v>
      </c>
      <c r="B3" s="28" t="s">
        <v>294</v>
      </c>
      <c r="C3" s="66" t="s">
        <v>268</v>
      </c>
      <c r="D3" s="64" t="s">
        <v>233</v>
      </c>
      <c r="E3" s="68">
        <v>5.5221238938053103</v>
      </c>
      <c r="F3" s="76">
        <v>0.629</v>
      </c>
      <c r="G3" s="77">
        <f t="shared" si="0"/>
        <v>8.779211277909873</v>
      </c>
      <c r="H3" s="66" t="s">
        <v>296</v>
      </c>
      <c r="I3" s="64">
        <v>5.591303182079999</v>
      </c>
      <c r="J3" s="71">
        <f t="shared" si="1"/>
        <v>-6.9179288274688666E-2</v>
      </c>
      <c r="K3" s="72">
        <f t="shared" si="2"/>
        <v>-1.2527659575384325E-2</v>
      </c>
      <c r="M3" s="64">
        <f t="shared" ref="M3:M45" si="5">I3/1.2*1.15</f>
        <v>5.3583322161599991</v>
      </c>
      <c r="N3" s="71">
        <f t="shared" si="3"/>
        <v>0.16379167764531122</v>
      </c>
      <c r="O3" s="72">
        <f t="shared" si="4"/>
        <v>2.9660992906923343E-2</v>
      </c>
    </row>
    <row r="4" spans="1:15" x14ac:dyDescent="0.2">
      <c r="A4" s="65">
        <v>15</v>
      </c>
      <c r="B4" s="28" t="s">
        <v>294</v>
      </c>
      <c r="C4" s="66" t="s">
        <v>269</v>
      </c>
      <c r="D4" s="64" t="s">
        <v>234</v>
      </c>
      <c r="E4" s="68">
        <v>2.3097345132743401</v>
      </c>
      <c r="F4" s="76">
        <v>0.2157</v>
      </c>
      <c r="G4" s="77">
        <f t="shared" si="0"/>
        <v>10.708087683237553</v>
      </c>
      <c r="H4" s="66" t="s">
        <v>296</v>
      </c>
      <c r="I4" s="64">
        <v>2.6328047155199998</v>
      </c>
      <c r="J4" s="71">
        <f t="shared" si="1"/>
        <v>-0.32307020224565974</v>
      </c>
      <c r="K4" s="72">
        <f t="shared" si="2"/>
        <v>-0.13987330595310149</v>
      </c>
      <c r="M4" s="64">
        <f t="shared" si="5"/>
        <v>2.5231045190399999</v>
      </c>
      <c r="N4" s="71">
        <f t="shared" si="3"/>
        <v>-0.21337000576565979</v>
      </c>
      <c r="O4" s="72">
        <f t="shared" si="4"/>
        <v>-9.2378584871722277E-2</v>
      </c>
    </row>
    <row r="5" spans="1:15" x14ac:dyDescent="0.2">
      <c r="A5" s="65">
        <v>16</v>
      </c>
      <c r="B5" s="28" t="s">
        <v>294</v>
      </c>
      <c r="C5" s="66" t="s">
        <v>270</v>
      </c>
      <c r="D5" s="64" t="s">
        <v>235</v>
      </c>
      <c r="E5" s="68">
        <v>2.3097345132743401</v>
      </c>
      <c r="F5" s="76">
        <v>0.2157</v>
      </c>
      <c r="G5" s="77">
        <f t="shared" si="0"/>
        <v>10.708087683237553</v>
      </c>
      <c r="H5" s="66" t="s">
        <v>296</v>
      </c>
      <c r="I5" s="64">
        <v>2.6328047155199998</v>
      </c>
      <c r="J5" s="71">
        <f t="shared" si="1"/>
        <v>-0.32307020224565974</v>
      </c>
      <c r="K5" s="72">
        <f t="shared" si="2"/>
        <v>-0.13987330595310149</v>
      </c>
      <c r="M5" s="64">
        <f t="shared" si="5"/>
        <v>2.5231045190399999</v>
      </c>
      <c r="N5" s="71">
        <f t="shared" si="3"/>
        <v>-0.21337000576565979</v>
      </c>
      <c r="O5" s="72">
        <f t="shared" si="4"/>
        <v>-9.2378584871722277E-2</v>
      </c>
    </row>
    <row r="6" spans="1:15" x14ac:dyDescent="0.2">
      <c r="A6" s="65">
        <v>22</v>
      </c>
      <c r="B6" s="28" t="s">
        <v>294</v>
      </c>
      <c r="C6" s="66" t="s">
        <v>276</v>
      </c>
      <c r="D6" s="64" t="s">
        <v>241</v>
      </c>
      <c r="E6" s="68">
        <v>5.3362831858407098</v>
      </c>
      <c r="F6" s="76">
        <v>0.6119</v>
      </c>
      <c r="G6" s="77">
        <f t="shared" si="0"/>
        <v>8.7208419445018954</v>
      </c>
      <c r="H6" s="66" t="s">
        <v>296</v>
      </c>
      <c r="I6" s="75">
        <v>8.5</v>
      </c>
      <c r="J6" s="71">
        <f t="shared" si="1"/>
        <v>-3.1637168141592902</v>
      </c>
      <c r="K6" s="72">
        <f t="shared" si="2"/>
        <v>-0.59286898839137592</v>
      </c>
      <c r="M6" s="64">
        <f t="shared" si="5"/>
        <v>8.1458333333333339</v>
      </c>
      <c r="N6" s="71">
        <f t="shared" si="3"/>
        <v>-2.8095501474926241</v>
      </c>
      <c r="O6" s="72">
        <f t="shared" si="4"/>
        <v>-0.52649944720840203</v>
      </c>
    </row>
    <row r="7" spans="1:15" x14ac:dyDescent="0.2">
      <c r="A7" s="65">
        <v>23</v>
      </c>
      <c r="B7" s="28" t="s">
        <v>294</v>
      </c>
      <c r="C7" s="66" t="s">
        <v>277</v>
      </c>
      <c r="D7" s="64" t="s">
        <v>242</v>
      </c>
      <c r="E7" s="68">
        <v>1.19469026548673</v>
      </c>
      <c r="F7" s="76">
        <v>7.9000000000000001E-2</v>
      </c>
      <c r="G7" s="77">
        <f t="shared" si="0"/>
        <v>15.12266158843962</v>
      </c>
      <c r="H7" s="66" t="s">
        <v>296</v>
      </c>
      <c r="I7" s="64">
        <v>1.1060566848</v>
      </c>
      <c r="J7" s="71">
        <f t="shared" si="1"/>
        <v>8.8633580686729996E-2</v>
      </c>
      <c r="K7" s="72">
        <f t="shared" si="2"/>
        <v>7.4189589760003366E-2</v>
      </c>
      <c r="M7" s="64">
        <f t="shared" si="5"/>
        <v>1.0599709895999998</v>
      </c>
      <c r="N7" s="71">
        <f t="shared" si="3"/>
        <v>0.13471927588673016</v>
      </c>
      <c r="O7" s="72">
        <f t="shared" si="4"/>
        <v>0.11276502352000335</v>
      </c>
    </row>
    <row r="8" spans="1:15" x14ac:dyDescent="0.2">
      <c r="A8" s="65">
        <v>24</v>
      </c>
      <c r="B8" s="28" t="s">
        <v>294</v>
      </c>
      <c r="C8" s="66" t="s">
        <v>278</v>
      </c>
      <c r="D8" s="64" t="s">
        <v>243</v>
      </c>
      <c r="E8" s="68">
        <v>1.19469026548673</v>
      </c>
      <c r="F8" s="76">
        <v>7.9000000000000001E-2</v>
      </c>
      <c r="G8" s="77">
        <f t="shared" si="0"/>
        <v>15.12266158843962</v>
      </c>
      <c r="H8" s="66" t="s">
        <v>296</v>
      </c>
      <c r="I8" s="64">
        <v>1.1060566848</v>
      </c>
      <c r="J8" s="71">
        <f t="shared" si="1"/>
        <v>8.8633580686729996E-2</v>
      </c>
      <c r="K8" s="72">
        <f t="shared" si="2"/>
        <v>7.4189589760003366E-2</v>
      </c>
      <c r="M8" s="64">
        <f t="shared" si="5"/>
        <v>1.0599709895999998</v>
      </c>
      <c r="N8" s="71">
        <f t="shared" si="3"/>
        <v>0.13471927588673016</v>
      </c>
      <c r="O8" s="72">
        <f t="shared" si="4"/>
        <v>0.11276502352000335</v>
      </c>
    </row>
    <row r="9" spans="1:15" x14ac:dyDescent="0.2">
      <c r="A9" s="65">
        <v>36</v>
      </c>
      <c r="B9" s="28" t="s">
        <v>294</v>
      </c>
      <c r="C9" s="66" t="s">
        <v>288</v>
      </c>
      <c r="D9" s="64" t="s">
        <v>250</v>
      </c>
      <c r="E9" s="68">
        <v>4.5132743362831897</v>
      </c>
      <c r="F9" s="76">
        <v>0.36799999999999999</v>
      </c>
      <c r="G9" s="77">
        <f t="shared" si="0"/>
        <v>12.264332435552147</v>
      </c>
      <c r="H9" s="65" t="s">
        <v>298</v>
      </c>
      <c r="I9" s="75">
        <v>5</v>
      </c>
      <c r="J9" s="71">
        <f t="shared" si="1"/>
        <v>-0.48672566371681025</v>
      </c>
      <c r="K9" s="72">
        <f t="shared" si="2"/>
        <v>-0.10784313725490101</v>
      </c>
      <c r="M9" s="64">
        <f t="shared" si="5"/>
        <v>4.791666666666667</v>
      </c>
      <c r="N9" s="71">
        <f t="shared" si="3"/>
        <v>-0.27839233038347722</v>
      </c>
      <c r="O9" s="72">
        <f t="shared" si="4"/>
        <v>-6.1683006535946862E-2</v>
      </c>
    </row>
    <row r="10" spans="1:15" x14ac:dyDescent="0.2">
      <c r="A10" s="65">
        <v>37</v>
      </c>
      <c r="B10" s="28" t="s">
        <v>294</v>
      </c>
      <c r="C10" s="66" t="s">
        <v>83</v>
      </c>
      <c r="D10" s="64" t="s">
        <v>84</v>
      </c>
      <c r="E10" s="68">
        <v>4.5132743362831897</v>
      </c>
      <c r="F10" s="76">
        <v>0.36799999999999999</v>
      </c>
      <c r="G10" s="77">
        <f t="shared" si="0"/>
        <v>12.264332435552147</v>
      </c>
      <c r="H10" s="65" t="s">
        <v>298</v>
      </c>
      <c r="I10" s="75">
        <v>5</v>
      </c>
      <c r="J10" s="71">
        <f t="shared" si="1"/>
        <v>-0.48672566371681025</v>
      </c>
      <c r="K10" s="72">
        <f t="shared" si="2"/>
        <v>-0.10784313725490101</v>
      </c>
      <c r="M10" s="64">
        <f t="shared" si="5"/>
        <v>4.791666666666667</v>
      </c>
      <c r="N10" s="71">
        <f t="shared" si="3"/>
        <v>-0.27839233038347722</v>
      </c>
      <c r="O10" s="72">
        <f t="shared" si="4"/>
        <v>-6.1683006535946862E-2</v>
      </c>
    </row>
    <row r="11" spans="1:15" x14ac:dyDescent="0.2">
      <c r="A11" s="65">
        <v>40</v>
      </c>
      <c r="B11" s="28" t="s">
        <v>294</v>
      </c>
      <c r="C11" s="66" t="s">
        <v>86</v>
      </c>
      <c r="D11" s="64" t="s">
        <v>253</v>
      </c>
      <c r="E11" s="68">
        <v>7.0796460176991198</v>
      </c>
      <c r="F11" s="76">
        <v>0.66059999999999997</v>
      </c>
      <c r="G11" s="77">
        <f t="shared" si="0"/>
        <v>10.716993668935999</v>
      </c>
      <c r="H11" s="65" t="s">
        <v>298</v>
      </c>
      <c r="I11" s="74">
        <v>5.8116489444000008</v>
      </c>
      <c r="J11" s="71">
        <f t="shared" si="1"/>
        <v>1.267997073299119</v>
      </c>
      <c r="K11" s="72">
        <f t="shared" si="2"/>
        <v>0.17910458660350045</v>
      </c>
      <c r="M11" s="64">
        <f t="shared" si="5"/>
        <v>5.5694969050500003</v>
      </c>
      <c r="N11" s="71">
        <f t="shared" si="3"/>
        <v>1.5101491126491196</v>
      </c>
      <c r="O11" s="72">
        <f t="shared" si="4"/>
        <v>0.213308562161688</v>
      </c>
    </row>
    <row r="12" spans="1:15" x14ac:dyDescent="0.2">
      <c r="A12" s="65">
        <v>43</v>
      </c>
      <c r="B12" s="28" t="s">
        <v>294</v>
      </c>
      <c r="C12" s="66" t="s">
        <v>291</v>
      </c>
      <c r="D12" s="64" t="s">
        <v>93</v>
      </c>
      <c r="E12" s="68">
        <v>6.25663716814159</v>
      </c>
      <c r="F12" s="76">
        <v>0.75560000000000005</v>
      </c>
      <c r="G12" s="77">
        <f t="shared" si="0"/>
        <v>8.2803562309973398</v>
      </c>
      <c r="H12" s="65" t="s">
        <v>298</v>
      </c>
      <c r="I12" s="64">
        <v>6.5590156295999993</v>
      </c>
      <c r="J12" s="71">
        <f t="shared" si="1"/>
        <v>-0.3023784614584093</v>
      </c>
      <c r="K12" s="72">
        <f t="shared" si="2"/>
        <v>-4.8329230756436019E-2</v>
      </c>
      <c r="M12" s="64">
        <f t="shared" si="5"/>
        <v>6.2857233116999991</v>
      </c>
      <c r="N12" s="71">
        <f t="shared" si="3"/>
        <v>-2.9086143558409105E-2</v>
      </c>
      <c r="O12" s="72">
        <f t="shared" si="4"/>
        <v>-4.6488461415844845E-3</v>
      </c>
    </row>
    <row r="13" spans="1:15" x14ac:dyDescent="0.2">
      <c r="A13" s="65">
        <v>44</v>
      </c>
      <c r="B13" s="28" t="s">
        <v>294</v>
      </c>
      <c r="C13" s="66" t="s">
        <v>94</v>
      </c>
      <c r="D13" s="64" t="s">
        <v>95</v>
      </c>
      <c r="E13" s="68">
        <v>6.8141592920354004</v>
      </c>
      <c r="F13" s="76">
        <v>0.82310000000000005</v>
      </c>
      <c r="G13" s="77">
        <f t="shared" si="0"/>
        <v>8.2786530093978854</v>
      </c>
      <c r="H13" s="65" t="s">
        <v>298</v>
      </c>
      <c r="I13" s="64">
        <v>7.2929054015999988</v>
      </c>
      <c r="J13" s="71">
        <f t="shared" si="1"/>
        <v>-0.4787461095645984</v>
      </c>
      <c r="K13" s="72">
        <f t="shared" si="2"/>
        <v>-7.0257545949090394E-2</v>
      </c>
      <c r="M13" s="64">
        <f t="shared" si="5"/>
        <v>6.9890343431999984</v>
      </c>
      <c r="N13" s="71">
        <f t="shared" si="3"/>
        <v>-0.17487505116459801</v>
      </c>
      <c r="O13" s="72">
        <f t="shared" si="4"/>
        <v>-2.5663481534544893E-2</v>
      </c>
    </row>
    <row r="14" spans="1:15" x14ac:dyDescent="0.2">
      <c r="A14" s="65">
        <v>2</v>
      </c>
      <c r="B14" s="78" t="s">
        <v>295</v>
      </c>
      <c r="C14" s="28" t="s">
        <v>256</v>
      </c>
      <c r="D14" s="80" t="s">
        <v>221</v>
      </c>
      <c r="E14" s="73">
        <v>9.6499464285714307</v>
      </c>
      <c r="F14" s="76">
        <v>0.71709999999999996</v>
      </c>
      <c r="G14" s="77">
        <f t="shared" si="0"/>
        <v>13.456904795107281</v>
      </c>
      <c r="H14" s="66" t="s">
        <v>296</v>
      </c>
      <c r="I14" s="74">
        <v>7.8302381414399989</v>
      </c>
      <c r="J14" s="71">
        <f t="shared" si="1"/>
        <v>1.8197082871314318</v>
      </c>
      <c r="K14" s="72">
        <f t="shared" si="2"/>
        <v>0.18857185380259359</v>
      </c>
      <c r="M14" s="64">
        <f t="shared" si="5"/>
        <v>7.5039782188799986</v>
      </c>
      <c r="N14" s="71">
        <f t="shared" si="3"/>
        <v>2.1459682096914321</v>
      </c>
      <c r="O14" s="72">
        <f t="shared" si="4"/>
        <v>0.2223813598941522</v>
      </c>
    </row>
    <row r="15" spans="1:15" x14ac:dyDescent="0.2">
      <c r="A15" s="65">
        <v>3</v>
      </c>
      <c r="B15" s="78" t="s">
        <v>295</v>
      </c>
      <c r="C15" s="28" t="s">
        <v>257</v>
      </c>
      <c r="D15" s="64" t="s">
        <v>222</v>
      </c>
      <c r="E15" s="68">
        <v>1.460029</v>
      </c>
      <c r="F15" s="76">
        <v>7.6899999999999996E-2</v>
      </c>
      <c r="G15" s="77">
        <f t="shared" si="0"/>
        <v>18.986072821846555</v>
      </c>
      <c r="H15" s="66" t="s">
        <v>296</v>
      </c>
      <c r="I15" s="74">
        <v>0.83678063039999995</v>
      </c>
      <c r="J15" s="71">
        <f t="shared" si="1"/>
        <v>0.62324836960000007</v>
      </c>
      <c r="K15" s="72">
        <f t="shared" si="2"/>
        <v>0.42687396592807408</v>
      </c>
      <c r="M15" s="64">
        <f t="shared" si="5"/>
        <v>0.80191477079999995</v>
      </c>
      <c r="N15" s="71">
        <f t="shared" si="3"/>
        <v>0.65811422920000007</v>
      </c>
      <c r="O15" s="72">
        <f t="shared" si="4"/>
        <v>0.45075421734773763</v>
      </c>
    </row>
    <row r="16" spans="1:15" x14ac:dyDescent="0.2">
      <c r="A16" s="65">
        <v>4</v>
      </c>
      <c r="B16" s="78" t="s">
        <v>295</v>
      </c>
      <c r="C16" s="28" t="s">
        <v>258</v>
      </c>
      <c r="D16" s="64" t="s">
        <v>223</v>
      </c>
      <c r="E16" s="68">
        <v>1.460029</v>
      </c>
      <c r="F16" s="76">
        <v>7.6899999999999996E-2</v>
      </c>
      <c r="G16" s="77">
        <f t="shared" si="0"/>
        <v>18.986072821846555</v>
      </c>
      <c r="H16" s="66" t="s">
        <v>296</v>
      </c>
      <c r="I16" s="74">
        <v>0.83678063039999995</v>
      </c>
      <c r="J16" s="71">
        <f t="shared" si="1"/>
        <v>0.62324836960000007</v>
      </c>
      <c r="K16" s="72">
        <f t="shared" si="2"/>
        <v>0.42687396592807408</v>
      </c>
      <c r="M16" s="64">
        <f t="shared" si="5"/>
        <v>0.80191477079999995</v>
      </c>
      <c r="N16" s="71">
        <f t="shared" si="3"/>
        <v>0.65811422920000007</v>
      </c>
      <c r="O16" s="72">
        <f t="shared" si="4"/>
        <v>0.45075421734773763</v>
      </c>
    </row>
    <row r="17" spans="1:15" x14ac:dyDescent="0.2">
      <c r="A17" s="65">
        <v>6</v>
      </c>
      <c r="B17" s="78" t="s">
        <v>295</v>
      </c>
      <c r="C17" s="1" t="s">
        <v>260</v>
      </c>
      <c r="D17" s="64" t="s">
        <v>225</v>
      </c>
      <c r="E17" s="68">
        <v>8.1913</v>
      </c>
      <c r="F17" s="76">
        <v>0.51780000000000004</v>
      </c>
      <c r="G17" s="77">
        <f t="shared" si="0"/>
        <v>15.81942835071456</v>
      </c>
      <c r="H17" s="66" t="s">
        <v>296</v>
      </c>
      <c r="I17" s="74">
        <v>5.5508753663999997</v>
      </c>
      <c r="J17" s="71">
        <f t="shared" si="1"/>
        <v>2.6404246336000003</v>
      </c>
      <c r="K17" s="72">
        <f t="shared" si="2"/>
        <v>0.32234500428503415</v>
      </c>
      <c r="M17" s="64">
        <f t="shared" si="5"/>
        <v>5.3195888927999997</v>
      </c>
      <c r="N17" s="71">
        <f t="shared" si="3"/>
        <v>2.8717111072000003</v>
      </c>
      <c r="O17" s="72">
        <f t="shared" si="4"/>
        <v>0.35058062910649107</v>
      </c>
    </row>
    <row r="18" spans="1:15" x14ac:dyDescent="0.2">
      <c r="A18" s="65">
        <v>9</v>
      </c>
      <c r="B18" s="78" t="s">
        <v>295</v>
      </c>
      <c r="C18" s="66" t="s">
        <v>263</v>
      </c>
      <c r="D18" s="64" t="s">
        <v>228</v>
      </c>
      <c r="E18" s="68">
        <v>4.0758749999999999</v>
      </c>
      <c r="F18" s="76">
        <v>0.33139999999999997</v>
      </c>
      <c r="G18" s="77">
        <f t="shared" si="0"/>
        <v>12.298958961979482</v>
      </c>
      <c r="H18" s="66" t="s">
        <v>296</v>
      </c>
      <c r="I18" s="74">
        <v>2.6190844375221238</v>
      </c>
      <c r="J18" s="71">
        <f t="shared" si="1"/>
        <v>1.4567905624778761</v>
      </c>
      <c r="K18" s="72">
        <f t="shared" si="2"/>
        <v>0.35741787039049927</v>
      </c>
      <c r="M18" s="64">
        <f t="shared" si="5"/>
        <v>2.5099559192920351</v>
      </c>
      <c r="N18" s="71">
        <f t="shared" si="3"/>
        <v>1.5659190807079648</v>
      </c>
      <c r="O18" s="72">
        <f t="shared" si="4"/>
        <v>0.38419212579089518</v>
      </c>
    </row>
    <row r="19" spans="1:15" x14ac:dyDescent="0.2">
      <c r="A19" s="65">
        <v>10</v>
      </c>
      <c r="B19" s="78" t="s">
        <v>295</v>
      </c>
      <c r="C19" s="66" t="s">
        <v>264</v>
      </c>
      <c r="D19" s="64" t="s">
        <v>229</v>
      </c>
      <c r="E19" s="68">
        <v>4.0758749999999999</v>
      </c>
      <c r="F19" s="76">
        <v>0.33139999999999997</v>
      </c>
      <c r="G19" s="77">
        <f t="shared" si="0"/>
        <v>12.298958961979482</v>
      </c>
      <c r="H19" s="66" t="s">
        <v>296</v>
      </c>
      <c r="I19" s="74">
        <v>2.6190844375221238</v>
      </c>
      <c r="J19" s="71">
        <f t="shared" si="1"/>
        <v>1.4567905624778761</v>
      </c>
      <c r="K19" s="72">
        <f t="shared" si="2"/>
        <v>0.35741787039049927</v>
      </c>
      <c r="M19" s="64">
        <f t="shared" si="5"/>
        <v>2.5099559192920351</v>
      </c>
      <c r="N19" s="71">
        <f t="shared" si="3"/>
        <v>1.5659190807079648</v>
      </c>
      <c r="O19" s="72">
        <f t="shared" si="4"/>
        <v>0.38419212579089518</v>
      </c>
    </row>
    <row r="20" spans="1:15" x14ac:dyDescent="0.2">
      <c r="A20" s="65">
        <v>12</v>
      </c>
      <c r="B20" s="78" t="s">
        <v>295</v>
      </c>
      <c r="C20" s="66" t="s">
        <v>266</v>
      </c>
      <c r="D20" s="64" t="s">
        <v>231</v>
      </c>
      <c r="E20" s="68">
        <v>1.6857625000000001</v>
      </c>
      <c r="F20" s="76">
        <v>7.0000000000000007E-2</v>
      </c>
      <c r="G20" s="77">
        <f t="shared" si="0"/>
        <v>24.082321428571426</v>
      </c>
      <c r="H20" s="66" t="s">
        <v>296</v>
      </c>
      <c r="I20" s="74">
        <v>0.92059700428800006</v>
      </c>
      <c r="J20" s="71">
        <f t="shared" si="1"/>
        <v>0.76516549571199999</v>
      </c>
      <c r="K20" s="72">
        <f t="shared" si="2"/>
        <v>0.45389875247076616</v>
      </c>
      <c r="M20" s="64">
        <f t="shared" si="5"/>
        <v>0.88223879577599995</v>
      </c>
      <c r="N20" s="71">
        <f t="shared" si="3"/>
        <v>0.8035237042240001</v>
      </c>
      <c r="O20" s="72">
        <f t="shared" si="4"/>
        <v>0.47665297111781763</v>
      </c>
    </row>
    <row r="21" spans="1:15" x14ac:dyDescent="0.2">
      <c r="A21" s="65">
        <v>13</v>
      </c>
      <c r="B21" s="78" t="s">
        <v>295</v>
      </c>
      <c r="C21" s="66" t="s">
        <v>267</v>
      </c>
      <c r="D21" s="64" t="s">
        <v>232</v>
      </c>
      <c r="E21" s="68">
        <v>1.6857625000000001</v>
      </c>
      <c r="F21" s="76">
        <v>7.0000000000000007E-2</v>
      </c>
      <c r="G21" s="77">
        <f t="shared" si="0"/>
        <v>24.082321428571426</v>
      </c>
      <c r="H21" s="66" t="s">
        <v>296</v>
      </c>
      <c r="I21" s="74">
        <v>0.92059700428800006</v>
      </c>
      <c r="J21" s="71">
        <f t="shared" si="1"/>
        <v>0.76516549571199999</v>
      </c>
      <c r="K21" s="72">
        <f t="shared" si="2"/>
        <v>0.45389875247076616</v>
      </c>
      <c r="M21" s="64">
        <f t="shared" si="5"/>
        <v>0.88223879577599995</v>
      </c>
      <c r="N21" s="71">
        <f t="shared" si="3"/>
        <v>0.8035237042240001</v>
      </c>
      <c r="O21" s="72">
        <f t="shared" si="4"/>
        <v>0.47665297111781763</v>
      </c>
    </row>
    <row r="22" spans="1:15" x14ac:dyDescent="0.2">
      <c r="A22" s="65">
        <v>17</v>
      </c>
      <c r="B22" s="78" t="s">
        <v>295</v>
      </c>
      <c r="C22" s="66" t="s">
        <v>271</v>
      </c>
      <c r="D22" s="64" t="s">
        <v>236</v>
      </c>
      <c r="E22" s="68">
        <v>2.4005624999999999</v>
      </c>
      <c r="F22" s="76">
        <v>0.18790000000000001</v>
      </c>
      <c r="G22" s="77">
        <f t="shared" si="0"/>
        <v>12.775745077168706</v>
      </c>
      <c r="H22" s="66" t="s">
        <v>296</v>
      </c>
      <c r="I22" s="74">
        <v>2.04410304</v>
      </c>
      <c r="J22" s="71">
        <f t="shared" si="1"/>
        <v>0.35645945999999995</v>
      </c>
      <c r="K22" s="72">
        <f t="shared" si="2"/>
        <v>0.14848997266265718</v>
      </c>
      <c r="M22" s="64">
        <f t="shared" si="5"/>
        <v>1.9589320800000001</v>
      </c>
      <c r="N22" s="71">
        <f t="shared" si="3"/>
        <v>0.44163041999999986</v>
      </c>
      <c r="O22" s="72">
        <f t="shared" si="4"/>
        <v>0.18396955713504642</v>
      </c>
    </row>
    <row r="23" spans="1:15" x14ac:dyDescent="0.2">
      <c r="A23" s="65">
        <v>18</v>
      </c>
      <c r="B23" s="78" t="s">
        <v>295</v>
      </c>
      <c r="C23" s="66" t="s">
        <v>272</v>
      </c>
      <c r="D23" s="64" t="s">
        <v>237</v>
      </c>
      <c r="E23" s="68">
        <v>3.3621875000000001</v>
      </c>
      <c r="F23" s="76">
        <v>0.2349</v>
      </c>
      <c r="G23" s="77">
        <f t="shared" si="0"/>
        <v>14.313271604938272</v>
      </c>
      <c r="H23" s="66" t="s">
        <v>296</v>
      </c>
      <c r="I23" s="64">
        <v>3.6453170879999992</v>
      </c>
      <c r="J23" s="71">
        <f t="shared" si="1"/>
        <v>-0.2831295879999991</v>
      </c>
      <c r="K23" s="72">
        <f t="shared" si="2"/>
        <v>-8.4209934157449304E-2</v>
      </c>
      <c r="M23" s="64">
        <f t="shared" si="5"/>
        <v>3.4934288759999994</v>
      </c>
      <c r="N23" s="71">
        <f t="shared" si="3"/>
        <v>-0.1312413759999993</v>
      </c>
      <c r="O23" s="72">
        <f t="shared" si="4"/>
        <v>-3.9034520234222304E-2</v>
      </c>
    </row>
    <row r="24" spans="1:15" x14ac:dyDescent="0.2">
      <c r="A24" s="65">
        <v>19</v>
      </c>
      <c r="B24" s="78" t="s">
        <v>295</v>
      </c>
      <c r="C24" s="66" t="s">
        <v>273</v>
      </c>
      <c r="D24" s="64" t="s">
        <v>238</v>
      </c>
      <c r="E24" s="68">
        <v>7.8778312499999998</v>
      </c>
      <c r="F24" s="76">
        <v>0.5907</v>
      </c>
      <c r="G24" s="77">
        <f t="shared" si="0"/>
        <v>13.33643346876587</v>
      </c>
      <c r="H24" s="66" t="s">
        <v>296</v>
      </c>
      <c r="I24" s="74">
        <v>6.2672102999999995</v>
      </c>
      <c r="J24" s="71">
        <f t="shared" si="1"/>
        <v>1.6106209500000004</v>
      </c>
      <c r="K24" s="72">
        <f t="shared" si="2"/>
        <v>0.20444979067049709</v>
      </c>
      <c r="M24" s="64">
        <f t="shared" si="5"/>
        <v>6.0060765374999994</v>
      </c>
      <c r="N24" s="71">
        <f t="shared" si="3"/>
        <v>1.8717547125000005</v>
      </c>
      <c r="O24" s="72">
        <f t="shared" si="4"/>
        <v>0.23759771605922639</v>
      </c>
    </row>
    <row r="25" spans="1:15" x14ac:dyDescent="0.2">
      <c r="A25" s="65">
        <v>25</v>
      </c>
      <c r="B25" s="78" t="s">
        <v>295</v>
      </c>
      <c r="C25" s="66" t="s">
        <v>279</v>
      </c>
      <c r="D25" s="64" t="s">
        <v>244</v>
      </c>
      <c r="E25" s="68">
        <v>2.2016607142857101</v>
      </c>
      <c r="F25" s="76">
        <v>0.14399999999999999</v>
      </c>
      <c r="G25" s="77">
        <f t="shared" si="0"/>
        <v>15.289310515872987</v>
      </c>
      <c r="H25" s="65" t="s">
        <v>298</v>
      </c>
      <c r="I25" s="74">
        <v>1.5746690044800002</v>
      </c>
      <c r="J25" s="71">
        <f t="shared" si="1"/>
        <v>0.62699170980570984</v>
      </c>
      <c r="K25" s="72">
        <f t="shared" si="2"/>
        <v>0.2847812588640054</v>
      </c>
      <c r="M25" s="64">
        <f t="shared" si="5"/>
        <v>1.50905779596</v>
      </c>
      <c r="N25" s="71">
        <f t="shared" si="3"/>
        <v>0.69260291832571008</v>
      </c>
      <c r="O25" s="72">
        <f t="shared" si="4"/>
        <v>0.31458203974467197</v>
      </c>
    </row>
    <row r="26" spans="1:15" x14ac:dyDescent="0.2">
      <c r="A26" s="65">
        <v>26</v>
      </c>
      <c r="B26" s="78" t="s">
        <v>295</v>
      </c>
      <c r="C26" s="66" t="s">
        <v>280</v>
      </c>
      <c r="D26" s="64" t="s">
        <v>62</v>
      </c>
      <c r="E26" s="68">
        <v>3.2605249999999999</v>
      </c>
      <c r="F26" s="76">
        <v>0.14410000000000001</v>
      </c>
      <c r="G26" s="77">
        <f t="shared" si="0"/>
        <v>22.626821651630809</v>
      </c>
      <c r="H26" s="65" t="s">
        <v>298</v>
      </c>
      <c r="I26" s="74">
        <v>1.7097064957440002</v>
      </c>
      <c r="J26" s="71">
        <f t="shared" si="1"/>
        <v>1.5508185042559997</v>
      </c>
      <c r="K26" s="72">
        <f t="shared" si="2"/>
        <v>0.47563460002790953</v>
      </c>
      <c r="M26" s="64">
        <f t="shared" si="5"/>
        <v>1.6384687250880001</v>
      </c>
      <c r="N26" s="71">
        <f t="shared" si="3"/>
        <v>1.6220562749119998</v>
      </c>
      <c r="O26" s="72">
        <f t="shared" si="4"/>
        <v>0.49748315836008</v>
      </c>
    </row>
    <row r="27" spans="1:15" x14ac:dyDescent="0.2">
      <c r="A27" s="65">
        <v>27</v>
      </c>
      <c r="B27" s="78" t="s">
        <v>295</v>
      </c>
      <c r="C27" s="66" t="s">
        <v>281</v>
      </c>
      <c r="D27" s="64" t="s">
        <v>245</v>
      </c>
      <c r="E27" s="68">
        <v>4.1972304687499999</v>
      </c>
      <c r="F27" s="76">
        <v>0.1426</v>
      </c>
      <c r="G27" s="77">
        <f t="shared" si="0"/>
        <v>29.43359375</v>
      </c>
      <c r="H27" s="65" t="s">
        <v>298</v>
      </c>
      <c r="I27" s="74">
        <v>2.1360876767999994</v>
      </c>
      <c r="J27" s="71">
        <f t="shared" si="1"/>
        <v>2.0611427919500005</v>
      </c>
      <c r="K27" s="72">
        <f t="shared" si="2"/>
        <v>0.4910721027344111</v>
      </c>
      <c r="M27" s="64">
        <f t="shared" si="5"/>
        <v>2.0470840235999992</v>
      </c>
      <c r="N27" s="71">
        <f t="shared" si="3"/>
        <v>2.1501464451500008</v>
      </c>
      <c r="O27" s="72">
        <f t="shared" si="4"/>
        <v>0.51227743178714402</v>
      </c>
    </row>
    <row r="28" spans="1:15" x14ac:dyDescent="0.2">
      <c r="A28" s="65">
        <v>28</v>
      </c>
      <c r="B28" s="78" t="s">
        <v>295</v>
      </c>
      <c r="C28" s="66" t="s">
        <v>282</v>
      </c>
      <c r="D28" s="64" t="s">
        <v>66</v>
      </c>
      <c r="E28" s="68">
        <v>3.29326315789474</v>
      </c>
      <c r="F28" s="76">
        <v>0.12690000000000001</v>
      </c>
      <c r="G28" s="77">
        <f t="shared" si="0"/>
        <v>25.951640330139792</v>
      </c>
      <c r="H28" s="65" t="s">
        <v>298</v>
      </c>
      <c r="I28" s="74">
        <v>1.8545976540000002</v>
      </c>
      <c r="J28" s="71">
        <f t="shared" si="1"/>
        <v>1.4386655038947398</v>
      </c>
      <c r="K28" s="72">
        <f t="shared" si="2"/>
        <v>0.43685106076200264</v>
      </c>
      <c r="M28" s="64">
        <f t="shared" si="5"/>
        <v>1.7773227517500001</v>
      </c>
      <c r="N28" s="71">
        <f t="shared" si="3"/>
        <v>1.5159404061447399</v>
      </c>
      <c r="O28" s="72">
        <f t="shared" si="4"/>
        <v>0.46031559989691923</v>
      </c>
    </row>
    <row r="29" spans="1:15" x14ac:dyDescent="0.2">
      <c r="A29" s="65">
        <v>34</v>
      </c>
      <c r="B29" s="78" t="s">
        <v>295</v>
      </c>
      <c r="C29" s="66" t="s">
        <v>286</v>
      </c>
      <c r="D29" s="64" t="s">
        <v>248</v>
      </c>
      <c r="E29" s="68">
        <v>9.3152899999999992</v>
      </c>
      <c r="F29" s="76">
        <v>0.79469999999999996</v>
      </c>
      <c r="G29" s="77">
        <f t="shared" si="0"/>
        <v>11.721769221089719</v>
      </c>
      <c r="H29" s="65" t="s">
        <v>298</v>
      </c>
      <c r="I29" s="75">
        <v>8.3505174479999997</v>
      </c>
      <c r="J29" s="71">
        <f t="shared" si="1"/>
        <v>0.96477255199999945</v>
      </c>
      <c r="K29" s="72">
        <f t="shared" si="2"/>
        <v>0.10356870822057064</v>
      </c>
      <c r="M29" s="64">
        <f t="shared" si="5"/>
        <v>8.0025792209999995</v>
      </c>
      <c r="N29" s="71">
        <f t="shared" si="3"/>
        <v>1.3127107789999997</v>
      </c>
      <c r="O29" s="72">
        <f t="shared" si="4"/>
        <v>0.14092001204471355</v>
      </c>
    </row>
    <row r="30" spans="1:15" x14ac:dyDescent="0.2">
      <c r="A30" s="65">
        <v>35</v>
      </c>
      <c r="B30" s="78" t="s">
        <v>295</v>
      </c>
      <c r="C30" s="66" t="s">
        <v>287</v>
      </c>
      <c r="D30" s="64" t="s">
        <v>249</v>
      </c>
      <c r="E30" s="68">
        <v>9.3152899999999992</v>
      </c>
      <c r="F30" s="76">
        <v>0.79469999999999996</v>
      </c>
      <c r="G30" s="77">
        <f t="shared" si="0"/>
        <v>11.721769221089719</v>
      </c>
      <c r="H30" s="65" t="s">
        <v>298</v>
      </c>
      <c r="I30" s="75">
        <v>8.3505174479999997</v>
      </c>
      <c r="J30" s="71">
        <f t="shared" si="1"/>
        <v>0.96477255199999945</v>
      </c>
      <c r="K30" s="72">
        <f t="shared" si="2"/>
        <v>0.10356870822057064</v>
      </c>
      <c r="M30" s="64">
        <f t="shared" si="5"/>
        <v>8.0025792209999995</v>
      </c>
      <c r="N30" s="71">
        <f t="shared" si="3"/>
        <v>1.3127107789999997</v>
      </c>
      <c r="O30" s="72">
        <f t="shared" si="4"/>
        <v>0.14092001204471355</v>
      </c>
    </row>
    <row r="31" spans="1:15" x14ac:dyDescent="0.2">
      <c r="A31" s="65">
        <v>42</v>
      </c>
      <c r="B31" s="78" t="s">
        <v>295</v>
      </c>
      <c r="C31" s="66" t="s">
        <v>90</v>
      </c>
      <c r="D31" s="64" t="s">
        <v>91</v>
      </c>
      <c r="E31" s="68">
        <v>1.4182459677419399</v>
      </c>
      <c r="F31" s="76">
        <v>0.1181</v>
      </c>
      <c r="G31" s="77">
        <f t="shared" si="0"/>
        <v>12.0088566277895</v>
      </c>
      <c r="H31" s="65" t="s">
        <v>298</v>
      </c>
      <c r="I31" s="74">
        <v>1.1247936000000001</v>
      </c>
      <c r="J31" s="71">
        <f t="shared" si="1"/>
        <v>0.29345236774193983</v>
      </c>
      <c r="K31" s="72">
        <f t="shared" si="2"/>
        <v>0.20691218196034075</v>
      </c>
      <c r="M31" s="64">
        <f t="shared" si="5"/>
        <v>1.0779272</v>
      </c>
      <c r="N31" s="71">
        <f t="shared" si="3"/>
        <v>0.34031876774193992</v>
      </c>
      <c r="O31" s="72">
        <f t="shared" si="4"/>
        <v>0.23995750771199328</v>
      </c>
    </row>
    <row r="32" spans="1:15" x14ac:dyDescent="0.2">
      <c r="A32" s="65">
        <v>31</v>
      </c>
      <c r="B32" s="78" t="s">
        <v>292</v>
      </c>
      <c r="C32" s="66" t="s">
        <v>284</v>
      </c>
      <c r="D32" s="64" t="s">
        <v>72</v>
      </c>
      <c r="E32" s="68">
        <v>4.2</v>
      </c>
      <c r="F32" s="76">
        <v>0.21490000000000001</v>
      </c>
      <c r="G32" s="77">
        <f t="shared" si="0"/>
        <v>19.54397394136808</v>
      </c>
      <c r="H32" s="65" t="s">
        <v>298</v>
      </c>
      <c r="I32" s="74">
        <v>2.2910988239999996</v>
      </c>
      <c r="J32" s="71">
        <f t="shared" si="1"/>
        <v>1.9089011760000005</v>
      </c>
      <c r="K32" s="72">
        <f t="shared" si="2"/>
        <v>0.45450028000000009</v>
      </c>
      <c r="M32" s="64">
        <f t="shared" si="5"/>
        <v>2.1956363729999997</v>
      </c>
      <c r="N32" s="71">
        <f t="shared" si="3"/>
        <v>2.0043636270000005</v>
      </c>
      <c r="O32" s="72">
        <f t="shared" si="4"/>
        <v>0.47722943500000009</v>
      </c>
    </row>
    <row r="33" spans="1:15" x14ac:dyDescent="0.2">
      <c r="A33" s="65">
        <v>1</v>
      </c>
      <c r="B33" s="79" t="s">
        <v>214</v>
      </c>
      <c r="C33" s="1" t="s">
        <v>255</v>
      </c>
      <c r="D33" s="80" t="s">
        <v>220</v>
      </c>
      <c r="E33" s="73">
        <v>7.9</v>
      </c>
      <c r="F33" s="76">
        <v>0.71709999999999996</v>
      </c>
      <c r="G33" s="77">
        <f t="shared" si="0"/>
        <v>11.016594617208201</v>
      </c>
      <c r="H33" s="66" t="s">
        <v>296</v>
      </c>
      <c r="I33" s="64">
        <v>7.8302381414399989</v>
      </c>
      <c r="J33" s="71">
        <f t="shared" si="1"/>
        <v>6.97618585600015E-2</v>
      </c>
      <c r="K33" s="72">
        <f t="shared" si="2"/>
        <v>8.8306150075951259E-3</v>
      </c>
      <c r="M33" s="64">
        <f t="shared" si="5"/>
        <v>7.5039782188799986</v>
      </c>
      <c r="N33" s="71">
        <f t="shared" si="3"/>
        <v>0.39602178112000175</v>
      </c>
      <c r="O33" s="72">
        <f t="shared" si="4"/>
        <v>5.0129339382278697E-2</v>
      </c>
    </row>
    <row r="34" spans="1:15" x14ac:dyDescent="0.2">
      <c r="A34" s="65">
        <v>5</v>
      </c>
      <c r="B34" s="79" t="s">
        <v>214</v>
      </c>
      <c r="C34" s="1" t="s">
        <v>259</v>
      </c>
      <c r="D34" s="64" t="s">
        <v>224</v>
      </c>
      <c r="E34" s="68">
        <v>6.7</v>
      </c>
      <c r="F34" s="76">
        <v>0.40649999999999997</v>
      </c>
      <c r="G34" s="77">
        <f t="shared" si="0"/>
        <v>16.482164821648219</v>
      </c>
      <c r="H34" s="66" t="s">
        <v>296</v>
      </c>
      <c r="I34" s="64">
        <v>6.5691198293759996</v>
      </c>
      <c r="J34" s="71">
        <f t="shared" si="1"/>
        <v>0.13088017062400059</v>
      </c>
      <c r="K34" s="72">
        <f t="shared" si="2"/>
        <v>1.9534353824477699E-2</v>
      </c>
      <c r="M34" s="64">
        <f t="shared" si="5"/>
        <v>6.2954065031519999</v>
      </c>
      <c r="N34" s="71">
        <f t="shared" si="3"/>
        <v>0.40459349684800028</v>
      </c>
      <c r="O34" s="72">
        <f t="shared" si="4"/>
        <v>6.0387089081791086E-2</v>
      </c>
    </row>
    <row r="35" spans="1:15" x14ac:dyDescent="0.2">
      <c r="A35" s="65">
        <v>7</v>
      </c>
      <c r="B35" s="79" t="s">
        <v>214</v>
      </c>
      <c r="C35" s="66" t="s">
        <v>261</v>
      </c>
      <c r="D35" s="64" t="s">
        <v>226</v>
      </c>
      <c r="E35" s="68">
        <v>6.4</v>
      </c>
      <c r="F35" s="76">
        <v>0.44340000000000002</v>
      </c>
      <c r="G35" s="77">
        <f t="shared" si="0"/>
        <v>14.433919711321606</v>
      </c>
      <c r="H35" s="66" t="s">
        <v>296</v>
      </c>
      <c r="I35" s="64">
        <v>6.2073908582400001</v>
      </c>
      <c r="J35" s="71">
        <f t="shared" si="1"/>
        <v>0.19260914176000021</v>
      </c>
      <c r="K35" s="72">
        <f t="shared" si="2"/>
        <v>3.0095178400000033E-2</v>
      </c>
      <c r="M35" s="64">
        <f t="shared" si="5"/>
        <v>5.9487495724799997</v>
      </c>
      <c r="N35" s="71">
        <f t="shared" si="3"/>
        <v>0.45125042752000066</v>
      </c>
      <c r="O35" s="72">
        <f t="shared" si="4"/>
        <v>7.0507879300000104E-2</v>
      </c>
    </row>
    <row r="36" spans="1:15" x14ac:dyDescent="0.2">
      <c r="A36" s="65">
        <v>8</v>
      </c>
      <c r="B36" s="79" t="s">
        <v>214</v>
      </c>
      <c r="C36" s="66" t="s">
        <v>262</v>
      </c>
      <c r="D36" s="64" t="s">
        <v>227</v>
      </c>
      <c r="E36" s="68">
        <v>6.4</v>
      </c>
      <c r="F36" s="76">
        <v>0.44340000000000002</v>
      </c>
      <c r="G36" s="77">
        <f t="shared" si="0"/>
        <v>14.433919711321606</v>
      </c>
      <c r="H36" s="66" t="s">
        <v>296</v>
      </c>
      <c r="I36" s="64">
        <v>6.2073908582400001</v>
      </c>
      <c r="J36" s="71">
        <f t="shared" si="1"/>
        <v>0.19260914176000021</v>
      </c>
      <c r="K36" s="72">
        <f t="shared" si="2"/>
        <v>3.0095178400000033E-2</v>
      </c>
      <c r="M36" s="64">
        <f t="shared" si="5"/>
        <v>5.9487495724799997</v>
      </c>
      <c r="N36" s="71">
        <f t="shared" si="3"/>
        <v>0.45125042752000066</v>
      </c>
      <c r="O36" s="72">
        <f t="shared" si="4"/>
        <v>7.0507879300000104E-2</v>
      </c>
    </row>
    <row r="37" spans="1:15" x14ac:dyDescent="0.2">
      <c r="A37" s="65">
        <v>20</v>
      </c>
      <c r="B37" s="79" t="s">
        <v>214</v>
      </c>
      <c r="C37" s="66" t="s">
        <v>274</v>
      </c>
      <c r="D37" s="64" t="s">
        <v>239</v>
      </c>
      <c r="E37" s="68">
        <v>9.8000000000000007</v>
      </c>
      <c r="F37" s="76">
        <v>0.51229999999999998</v>
      </c>
      <c r="G37" s="77">
        <f t="shared" si="0"/>
        <v>19.12941635760297</v>
      </c>
      <c r="H37" s="66" t="s">
        <v>296</v>
      </c>
      <c r="I37" s="64">
        <v>8.48</v>
      </c>
      <c r="J37" s="71">
        <f t="shared" si="1"/>
        <v>1.3200000000000003</v>
      </c>
      <c r="K37" s="72">
        <f t="shared" si="2"/>
        <v>0.13469387755102044</v>
      </c>
      <c r="M37" s="64">
        <f t="shared" si="5"/>
        <v>8.1266666666666669</v>
      </c>
      <c r="N37" s="71">
        <f t="shared" si="3"/>
        <v>1.6733333333333338</v>
      </c>
      <c r="O37" s="72">
        <f t="shared" si="4"/>
        <v>0.17074829931972793</v>
      </c>
    </row>
    <row r="38" spans="1:15" x14ac:dyDescent="0.2">
      <c r="A38" s="65">
        <v>21</v>
      </c>
      <c r="B38" s="79" t="s">
        <v>214</v>
      </c>
      <c r="C38" s="66" t="s">
        <v>275</v>
      </c>
      <c r="D38" s="64" t="s">
        <v>240</v>
      </c>
      <c r="E38" s="68">
        <v>14.2</v>
      </c>
      <c r="F38" s="76">
        <v>1.0903</v>
      </c>
      <c r="G38" s="77">
        <f>E38/F38</f>
        <v>13.023938365587451</v>
      </c>
      <c r="H38" s="66" t="s">
        <v>296</v>
      </c>
      <c r="I38" s="74">
        <v>10.577322100799998</v>
      </c>
      <c r="J38" s="71">
        <f t="shared" si="1"/>
        <v>3.6226778992000011</v>
      </c>
      <c r="K38" s="72">
        <f t="shared" si="2"/>
        <v>0.25511816191549302</v>
      </c>
      <c r="M38" s="64">
        <f t="shared" si="5"/>
        <v>10.136600346599998</v>
      </c>
      <c r="N38" s="71">
        <f t="shared" si="3"/>
        <v>4.0633996534000012</v>
      </c>
      <c r="O38" s="72">
        <f t="shared" si="4"/>
        <v>0.28615490516901421</v>
      </c>
    </row>
    <row r="39" spans="1:15" x14ac:dyDescent="0.2">
      <c r="A39" s="65">
        <v>29</v>
      </c>
      <c r="B39" s="79" t="s">
        <v>214</v>
      </c>
      <c r="C39" s="66" t="s">
        <v>283</v>
      </c>
      <c r="D39" s="64" t="s">
        <v>246</v>
      </c>
      <c r="E39" s="68">
        <v>3.6</v>
      </c>
      <c r="F39" s="76">
        <v>0.27300000000000002</v>
      </c>
      <c r="G39" s="77">
        <f t="shared" si="0"/>
        <v>13.186813186813186</v>
      </c>
      <c r="H39" s="65" t="s">
        <v>298</v>
      </c>
      <c r="I39" s="74">
        <v>2.7799801343999992</v>
      </c>
      <c r="J39" s="71">
        <f t="shared" si="1"/>
        <v>0.82001986560000084</v>
      </c>
      <c r="K39" s="72">
        <f t="shared" si="2"/>
        <v>0.22778329600000022</v>
      </c>
      <c r="M39" s="64">
        <f t="shared" si="5"/>
        <v>2.6641476287999994</v>
      </c>
      <c r="N39" s="71">
        <f t="shared" si="3"/>
        <v>0.93585237120000064</v>
      </c>
      <c r="O39" s="72">
        <f t="shared" si="4"/>
        <v>0.25995899200000017</v>
      </c>
    </row>
    <row r="40" spans="1:15" x14ac:dyDescent="0.2">
      <c r="A40" s="65">
        <v>30</v>
      </c>
      <c r="B40" s="79" t="s">
        <v>214</v>
      </c>
      <c r="C40" s="66" t="s">
        <v>69</v>
      </c>
      <c r="D40" s="64" t="s">
        <v>70</v>
      </c>
      <c r="E40" s="68">
        <v>3.6</v>
      </c>
      <c r="F40" s="76">
        <v>0.27300000000000002</v>
      </c>
      <c r="G40" s="77">
        <f t="shared" si="0"/>
        <v>13.186813186813186</v>
      </c>
      <c r="H40" s="65" t="s">
        <v>298</v>
      </c>
      <c r="I40" s="74">
        <v>2.7799801343999992</v>
      </c>
      <c r="J40" s="71">
        <f t="shared" si="1"/>
        <v>0.82001986560000084</v>
      </c>
      <c r="K40" s="72">
        <f t="shared" si="2"/>
        <v>0.22778329600000022</v>
      </c>
      <c r="M40" s="64">
        <f t="shared" si="5"/>
        <v>2.6641476287999994</v>
      </c>
      <c r="N40" s="71">
        <f t="shared" si="3"/>
        <v>0.93585237120000064</v>
      </c>
      <c r="O40" s="72">
        <f t="shared" si="4"/>
        <v>0.25995899200000017</v>
      </c>
    </row>
    <row r="41" spans="1:15" x14ac:dyDescent="0.2">
      <c r="A41" s="65">
        <v>32</v>
      </c>
      <c r="B41" s="79" t="s">
        <v>214</v>
      </c>
      <c r="C41" s="66" t="s">
        <v>285</v>
      </c>
      <c r="D41" s="64" t="s">
        <v>247</v>
      </c>
      <c r="E41" s="68">
        <v>3.3</v>
      </c>
      <c r="F41" s="76">
        <v>0.24460000000000001</v>
      </c>
      <c r="G41" s="77">
        <f t="shared" si="0"/>
        <v>13.491414554374488</v>
      </c>
      <c r="H41" s="65" t="s">
        <v>298</v>
      </c>
      <c r="I41" s="74">
        <v>2.9486028648959999</v>
      </c>
      <c r="J41" s="71">
        <f t="shared" si="1"/>
        <v>0.35139713510399995</v>
      </c>
      <c r="K41" s="72">
        <f t="shared" si="2"/>
        <v>0.10648398033454544</v>
      </c>
      <c r="M41" s="64">
        <f t="shared" si="5"/>
        <v>2.8257444121919999</v>
      </c>
      <c r="N41" s="71">
        <f t="shared" si="3"/>
        <v>0.47425558780799992</v>
      </c>
      <c r="O41" s="72">
        <f t="shared" si="4"/>
        <v>0.14371381448727272</v>
      </c>
    </row>
    <row r="42" spans="1:15" x14ac:dyDescent="0.2">
      <c r="A42" s="65">
        <v>33</v>
      </c>
      <c r="B42" s="79" t="s">
        <v>214</v>
      </c>
      <c r="C42" s="66" t="s">
        <v>76</v>
      </c>
      <c r="D42" s="64" t="s">
        <v>77</v>
      </c>
      <c r="E42" s="68">
        <v>3.3</v>
      </c>
      <c r="F42" s="76">
        <v>0.24460000000000001</v>
      </c>
      <c r="G42" s="77">
        <f t="shared" si="0"/>
        <v>13.491414554374488</v>
      </c>
      <c r="H42" s="65" t="s">
        <v>298</v>
      </c>
      <c r="I42" s="74">
        <v>2.9486028648959999</v>
      </c>
      <c r="J42" s="71">
        <f t="shared" si="1"/>
        <v>0.35139713510399995</v>
      </c>
      <c r="K42" s="72">
        <f t="shared" si="2"/>
        <v>0.10648398033454544</v>
      </c>
      <c r="M42" s="64">
        <f t="shared" si="5"/>
        <v>2.8257444121919999</v>
      </c>
      <c r="N42" s="71">
        <f t="shared" si="3"/>
        <v>0.47425558780799992</v>
      </c>
      <c r="O42" s="72">
        <f t="shared" si="4"/>
        <v>0.14371381448727272</v>
      </c>
    </row>
    <row r="43" spans="1:15" x14ac:dyDescent="0.2">
      <c r="A43" s="65">
        <v>38</v>
      </c>
      <c r="B43" s="67" t="s">
        <v>293</v>
      </c>
      <c r="C43" s="66" t="s">
        <v>289</v>
      </c>
      <c r="D43" s="64" t="s">
        <v>251</v>
      </c>
      <c r="E43" s="68">
        <v>9.7168141592920403</v>
      </c>
      <c r="F43" s="76">
        <v>0.81840000000000002</v>
      </c>
      <c r="G43" s="77">
        <f t="shared" si="0"/>
        <v>11.872940077336315</v>
      </c>
      <c r="H43" s="65" t="s">
        <v>298</v>
      </c>
      <c r="I43" s="75">
        <v>8.9019166953600006</v>
      </c>
      <c r="J43" s="71">
        <f t="shared" si="1"/>
        <v>0.81489746393203966</v>
      </c>
      <c r="K43" s="72">
        <f t="shared" si="2"/>
        <v>8.3864675249836457E-2</v>
      </c>
      <c r="M43" s="64">
        <f t="shared" si="5"/>
        <v>8.5310034997200006</v>
      </c>
      <c r="N43" s="71">
        <f t="shared" si="3"/>
        <v>1.1858106595720397</v>
      </c>
      <c r="O43" s="72">
        <f t="shared" si="4"/>
        <v>0.12203698044775994</v>
      </c>
    </row>
    <row r="44" spans="1:15" x14ac:dyDescent="0.2">
      <c r="A44" s="65">
        <v>39</v>
      </c>
      <c r="B44" s="67" t="s">
        <v>293</v>
      </c>
      <c r="C44" s="66" t="s">
        <v>290</v>
      </c>
      <c r="D44" s="64" t="s">
        <v>252</v>
      </c>
      <c r="E44" s="68">
        <v>9.7168141592920403</v>
      </c>
      <c r="F44" s="76">
        <v>0.80500000000000005</v>
      </c>
      <c r="G44" s="77">
        <f t="shared" si="0"/>
        <v>12.070576595393838</v>
      </c>
      <c r="H44" s="65" t="s">
        <v>298</v>
      </c>
      <c r="I44" s="74">
        <v>5.902260000000001</v>
      </c>
      <c r="J44" s="71">
        <f t="shared" si="1"/>
        <v>3.8145541592920393</v>
      </c>
      <c r="K44" s="72">
        <f t="shared" si="2"/>
        <v>0.39257251366120238</v>
      </c>
      <c r="M44" s="64">
        <f t="shared" si="5"/>
        <v>5.6563325000000004</v>
      </c>
      <c r="N44" s="71">
        <f t="shared" si="3"/>
        <v>4.0604816592920399</v>
      </c>
      <c r="O44" s="72">
        <f t="shared" si="4"/>
        <v>0.41788199225865236</v>
      </c>
    </row>
    <row r="45" spans="1:15" x14ac:dyDescent="0.2">
      <c r="A45" s="65">
        <v>41</v>
      </c>
      <c r="B45" s="67" t="s">
        <v>293</v>
      </c>
      <c r="C45" s="66" t="s">
        <v>88</v>
      </c>
      <c r="D45" s="64" t="s">
        <v>89</v>
      </c>
      <c r="E45" s="68">
        <v>6.4955752212389397</v>
      </c>
      <c r="F45" s="76">
        <v>0.58750000000000002</v>
      </c>
      <c r="G45" s="77">
        <f t="shared" si="0"/>
        <v>11.056298248917344</v>
      </c>
      <c r="H45" s="65" t="s">
        <v>298</v>
      </c>
      <c r="I45" s="74">
        <v>5.3565198102</v>
      </c>
      <c r="J45" s="71">
        <f t="shared" si="1"/>
        <v>1.1390554110389397</v>
      </c>
      <c r="K45" s="72">
        <f t="shared" si="2"/>
        <v>0.17535866682207105</v>
      </c>
      <c r="M45" s="64">
        <f t="shared" si="5"/>
        <v>5.1333314847749998</v>
      </c>
      <c r="N45" s="71">
        <f t="shared" si="3"/>
        <v>1.3622437364639399</v>
      </c>
      <c r="O45" s="72">
        <f t="shared" si="4"/>
        <v>0.20971872237115147</v>
      </c>
    </row>
    <row r="46" spans="1:15" x14ac:dyDescent="0.2">
      <c r="A46" s="64"/>
      <c r="B46" s="65"/>
      <c r="C46" s="64"/>
      <c r="D46" s="75" t="s">
        <v>304</v>
      </c>
      <c r="E46" s="68">
        <f>SUM(E2:E45)</f>
        <v>221.94613501379254</v>
      </c>
      <c r="F46" s="68"/>
      <c r="G46" s="68"/>
      <c r="H46" s="68"/>
      <c r="I46" s="68">
        <f>SUM(I2:I45)</f>
        <v>190.20457648185226</v>
      </c>
      <c r="J46" s="68">
        <f>SUM(J2:J45)</f>
        <v>31.741558531940303</v>
      </c>
      <c r="K46" s="64"/>
      <c r="M46" s="68">
        <f t="shared" ref="M46" si="6">SUM(M2:M45)</f>
        <v>182.27938579510842</v>
      </c>
      <c r="N46" s="68">
        <f t="shared" ref="N46" si="7">SUM(N2:N45)</f>
        <v>39.666749218684146</v>
      </c>
      <c r="O46" s="64"/>
    </row>
  </sheetData>
  <autoFilter ref="A1:L1">
    <sortState ref="A2:L46">
      <sortCondition ref="B1"/>
    </sortState>
  </autoFilter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4"/>
  <sheetViews>
    <sheetView workbookViewId="0">
      <selection activeCell="B19" sqref="B19"/>
    </sheetView>
  </sheetViews>
  <sheetFormatPr defaultRowHeight="14.25" x14ac:dyDescent="0.2"/>
  <cols>
    <col min="1" max="1" width="18.625" customWidth="1"/>
    <col min="2" max="2" width="40.125" customWidth="1"/>
  </cols>
  <sheetData>
    <row r="1" spans="1:2" x14ac:dyDescent="0.2">
      <c r="A1" s="60" t="s">
        <v>9</v>
      </c>
      <c r="B1" s="60" t="s">
        <v>10</v>
      </c>
    </row>
    <row r="2" spans="1:2" x14ac:dyDescent="0.2">
      <c r="A2" s="56" t="s">
        <v>11</v>
      </c>
      <c r="B2" s="57" t="s">
        <v>12</v>
      </c>
    </row>
    <row r="3" spans="1:2" x14ac:dyDescent="0.2">
      <c r="A3" s="56" t="s">
        <v>13</v>
      </c>
      <c r="B3" s="57" t="s">
        <v>114</v>
      </c>
    </row>
    <row r="4" spans="1:2" ht="13.9" customHeight="1" x14ac:dyDescent="0.2">
      <c r="A4" s="56" t="s">
        <v>14</v>
      </c>
      <c r="B4" s="57" t="s">
        <v>15</v>
      </c>
    </row>
    <row r="5" spans="1:2" x14ac:dyDescent="0.2">
      <c r="A5" s="56" t="s">
        <v>16</v>
      </c>
      <c r="B5" s="57" t="s">
        <v>17</v>
      </c>
    </row>
    <row r="6" spans="1:2" x14ac:dyDescent="0.2">
      <c r="A6" s="56" t="s">
        <v>18</v>
      </c>
      <c r="B6" s="57" t="s">
        <v>19</v>
      </c>
    </row>
    <row r="7" spans="1:2" x14ac:dyDescent="0.2">
      <c r="A7" s="56" t="s">
        <v>20</v>
      </c>
      <c r="B7" s="57" t="s">
        <v>21</v>
      </c>
    </row>
    <row r="8" spans="1:2" x14ac:dyDescent="0.2">
      <c r="A8" s="56" t="s">
        <v>22</v>
      </c>
      <c r="B8" s="57" t="s">
        <v>23</v>
      </c>
    </row>
    <row r="9" spans="1:2" x14ac:dyDescent="0.2">
      <c r="A9" s="56" t="s">
        <v>24</v>
      </c>
      <c r="B9" s="57" t="s">
        <v>25</v>
      </c>
    </row>
    <row r="10" spans="1:2" x14ac:dyDescent="0.2">
      <c r="A10" s="56" t="s">
        <v>26</v>
      </c>
      <c r="B10" s="57" t="s">
        <v>27</v>
      </c>
    </row>
    <row r="11" spans="1:2" x14ac:dyDescent="0.2">
      <c r="A11" s="56" t="s">
        <v>28</v>
      </c>
      <c r="B11" s="57" t="s">
        <v>29</v>
      </c>
    </row>
    <row r="12" spans="1:2" x14ac:dyDescent="0.2">
      <c r="A12" s="61" t="s">
        <v>30</v>
      </c>
      <c r="B12" s="58" t="s">
        <v>31</v>
      </c>
    </row>
    <row r="13" spans="1:2" x14ac:dyDescent="0.2">
      <c r="A13" s="61" t="s">
        <v>33</v>
      </c>
      <c r="B13" s="58" t="s">
        <v>34</v>
      </c>
    </row>
    <row r="14" spans="1:2" x14ac:dyDescent="0.2">
      <c r="A14" s="56" t="s">
        <v>35</v>
      </c>
      <c r="B14" s="57" t="s">
        <v>36</v>
      </c>
    </row>
    <row r="15" spans="1:2" x14ac:dyDescent="0.2">
      <c r="A15" s="56" t="s">
        <v>37</v>
      </c>
      <c r="B15" s="57" t="s">
        <v>38</v>
      </c>
    </row>
    <row r="16" spans="1:2" x14ac:dyDescent="0.2">
      <c r="A16" s="56" t="s">
        <v>39</v>
      </c>
      <c r="B16" s="57" t="s">
        <v>40</v>
      </c>
    </row>
    <row r="17" spans="1:2" x14ac:dyDescent="0.2">
      <c r="A17" s="61" t="s">
        <v>41</v>
      </c>
      <c r="B17" s="58" t="s">
        <v>42</v>
      </c>
    </row>
    <row r="18" spans="1:2" x14ac:dyDescent="0.2">
      <c r="A18" s="61" t="s">
        <v>44</v>
      </c>
      <c r="B18" s="58" t="s">
        <v>45</v>
      </c>
    </row>
    <row r="19" spans="1:2" x14ac:dyDescent="0.2">
      <c r="A19" s="56" t="s">
        <v>46</v>
      </c>
      <c r="B19" s="57" t="s">
        <v>47</v>
      </c>
    </row>
    <row r="20" spans="1:2" x14ac:dyDescent="0.2">
      <c r="A20" s="61" t="s">
        <v>48</v>
      </c>
      <c r="B20" s="58" t="s">
        <v>49</v>
      </c>
    </row>
    <row r="21" spans="1:2" x14ac:dyDescent="0.2">
      <c r="A21" s="56" t="s">
        <v>50</v>
      </c>
      <c r="B21" s="57" t="s">
        <v>51</v>
      </c>
    </row>
    <row r="22" spans="1:2" x14ac:dyDescent="0.2">
      <c r="A22" s="56" t="s">
        <v>52</v>
      </c>
      <c r="B22" s="57" t="s">
        <v>53</v>
      </c>
    </row>
    <row r="23" spans="1:2" x14ac:dyDescent="0.2">
      <c r="A23" s="56" t="s">
        <v>54</v>
      </c>
      <c r="B23" s="57" t="s">
        <v>55</v>
      </c>
    </row>
    <row r="24" spans="1:2" x14ac:dyDescent="0.2">
      <c r="A24" s="56" t="s">
        <v>56</v>
      </c>
      <c r="B24" s="57" t="s">
        <v>57</v>
      </c>
    </row>
    <row r="25" spans="1:2" x14ac:dyDescent="0.2">
      <c r="A25" s="62" t="s">
        <v>59</v>
      </c>
      <c r="B25" s="59" t="s">
        <v>60</v>
      </c>
    </row>
    <row r="26" spans="1:2" x14ac:dyDescent="0.2">
      <c r="A26" s="56" t="s">
        <v>61</v>
      </c>
      <c r="B26" s="57" t="s">
        <v>62</v>
      </c>
    </row>
    <row r="27" spans="1:2" x14ac:dyDescent="0.2">
      <c r="A27" s="61" t="s">
        <v>63</v>
      </c>
      <c r="B27" s="58" t="s">
        <v>103</v>
      </c>
    </row>
    <row r="28" spans="1:2" x14ac:dyDescent="0.2">
      <c r="A28" s="56" t="s">
        <v>65</v>
      </c>
      <c r="B28" s="57" t="s">
        <v>66</v>
      </c>
    </row>
    <row r="29" spans="1:2" x14ac:dyDescent="0.2">
      <c r="A29" s="56" t="s">
        <v>67</v>
      </c>
      <c r="B29" s="57" t="s">
        <v>68</v>
      </c>
    </row>
    <row r="30" spans="1:2" x14ac:dyDescent="0.2">
      <c r="A30" s="56" t="s">
        <v>69</v>
      </c>
      <c r="B30" s="57" t="s">
        <v>70</v>
      </c>
    </row>
    <row r="31" spans="1:2" x14ac:dyDescent="0.2">
      <c r="A31" s="56" t="s">
        <v>71</v>
      </c>
      <c r="B31" s="57" t="s">
        <v>72</v>
      </c>
    </row>
    <row r="32" spans="1:2" x14ac:dyDescent="0.2">
      <c r="A32" s="56" t="s">
        <v>74</v>
      </c>
      <c r="B32" s="57" t="s">
        <v>75</v>
      </c>
    </row>
    <row r="33" spans="1:2" x14ac:dyDescent="0.2">
      <c r="A33" s="56" t="s">
        <v>76</v>
      </c>
      <c r="B33" s="57" t="s">
        <v>77</v>
      </c>
    </row>
    <row r="34" spans="1:2" x14ac:dyDescent="0.2">
      <c r="A34" s="61" t="s">
        <v>78</v>
      </c>
      <c r="B34" s="58" t="s">
        <v>104</v>
      </c>
    </row>
    <row r="35" spans="1:2" x14ac:dyDescent="0.2">
      <c r="A35" s="61" t="s">
        <v>80</v>
      </c>
      <c r="B35" s="58" t="s">
        <v>105</v>
      </c>
    </row>
    <row r="36" spans="1:2" x14ac:dyDescent="0.2">
      <c r="A36" s="56" t="s">
        <v>81</v>
      </c>
      <c r="B36" s="57" t="s">
        <v>82</v>
      </c>
    </row>
    <row r="37" spans="1:2" x14ac:dyDescent="0.2">
      <c r="A37" s="56" t="s">
        <v>83</v>
      </c>
      <c r="B37" s="57" t="s">
        <v>84</v>
      </c>
    </row>
    <row r="38" spans="1:2" x14ac:dyDescent="0.2">
      <c r="A38" s="61" t="s">
        <v>85</v>
      </c>
      <c r="B38" s="58" t="s">
        <v>100</v>
      </c>
    </row>
    <row r="39" spans="1:2" x14ac:dyDescent="0.2">
      <c r="A39" s="61" t="s">
        <v>98</v>
      </c>
      <c r="B39" s="58" t="s">
        <v>99</v>
      </c>
    </row>
    <row r="40" spans="1:2" x14ac:dyDescent="0.2">
      <c r="A40" s="61" t="s">
        <v>86</v>
      </c>
      <c r="B40" s="58" t="s">
        <v>102</v>
      </c>
    </row>
    <row r="41" spans="1:2" x14ac:dyDescent="0.2">
      <c r="A41" s="56" t="s">
        <v>88</v>
      </c>
      <c r="B41" s="57" t="s">
        <v>89</v>
      </c>
    </row>
    <row r="42" spans="1:2" ht="24" customHeight="1" x14ac:dyDescent="0.2">
      <c r="A42" s="11" t="s">
        <v>90</v>
      </c>
      <c r="B42" s="43" t="s">
        <v>91</v>
      </c>
    </row>
    <row r="43" spans="1:2" x14ac:dyDescent="0.2">
      <c r="A43" s="56" t="s">
        <v>92</v>
      </c>
      <c r="B43" s="57" t="s">
        <v>93</v>
      </c>
    </row>
    <row r="44" spans="1:2" x14ac:dyDescent="0.2">
      <c r="A44" s="56" t="s">
        <v>94</v>
      </c>
      <c r="B44" s="57" t="s">
        <v>95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4"/>
  <sheetViews>
    <sheetView topLeftCell="A3" workbookViewId="0">
      <selection sqref="A1:A44"/>
    </sheetView>
  </sheetViews>
  <sheetFormatPr defaultRowHeight="14.25" x14ac:dyDescent="0.2"/>
  <cols>
    <col min="1" max="1" width="21.875" customWidth="1"/>
  </cols>
  <sheetData>
    <row r="1" spans="1:1" x14ac:dyDescent="0.2">
      <c r="A1" s="60" t="s">
        <v>9</v>
      </c>
    </row>
    <row r="2" spans="1:1" x14ac:dyDescent="0.2">
      <c r="A2" s="56" t="s">
        <v>11</v>
      </c>
    </row>
    <row r="3" spans="1:1" x14ac:dyDescent="0.2">
      <c r="A3" s="56" t="s">
        <v>13</v>
      </c>
    </row>
    <row r="4" spans="1:1" x14ac:dyDescent="0.2">
      <c r="A4" s="56" t="s">
        <v>14</v>
      </c>
    </row>
    <row r="5" spans="1:1" x14ac:dyDescent="0.2">
      <c r="A5" s="56" t="s">
        <v>16</v>
      </c>
    </row>
    <row r="6" spans="1:1" x14ac:dyDescent="0.2">
      <c r="A6" s="56" t="s">
        <v>18</v>
      </c>
    </row>
    <row r="7" spans="1:1" x14ac:dyDescent="0.2">
      <c r="A7" s="56" t="s">
        <v>20</v>
      </c>
    </row>
    <row r="8" spans="1:1" x14ac:dyDescent="0.2">
      <c r="A8" s="56" t="s">
        <v>22</v>
      </c>
    </row>
    <row r="9" spans="1:1" x14ac:dyDescent="0.2">
      <c r="A9" s="56" t="s">
        <v>24</v>
      </c>
    </row>
    <row r="10" spans="1:1" x14ac:dyDescent="0.2">
      <c r="A10" s="56" t="s">
        <v>26</v>
      </c>
    </row>
    <row r="11" spans="1:1" x14ac:dyDescent="0.2">
      <c r="A11" s="56" t="s">
        <v>28</v>
      </c>
    </row>
    <row r="12" spans="1:1" x14ac:dyDescent="0.2">
      <c r="A12" s="61" t="s">
        <v>30</v>
      </c>
    </row>
    <row r="13" spans="1:1" x14ac:dyDescent="0.2">
      <c r="A13" s="61" t="s">
        <v>33</v>
      </c>
    </row>
    <row r="14" spans="1:1" x14ac:dyDescent="0.2">
      <c r="A14" s="56" t="s">
        <v>35</v>
      </c>
    </row>
    <row r="15" spans="1:1" x14ac:dyDescent="0.2">
      <c r="A15" s="56" t="s">
        <v>37</v>
      </c>
    </row>
    <row r="16" spans="1:1" x14ac:dyDescent="0.2">
      <c r="A16" s="56" t="s">
        <v>39</v>
      </c>
    </row>
    <row r="17" spans="1:1" x14ac:dyDescent="0.2">
      <c r="A17" s="61" t="s">
        <v>41</v>
      </c>
    </row>
    <row r="18" spans="1:1" x14ac:dyDescent="0.2">
      <c r="A18" s="61" t="s">
        <v>44</v>
      </c>
    </row>
    <row r="19" spans="1:1" x14ac:dyDescent="0.2">
      <c r="A19" s="56" t="s">
        <v>46</v>
      </c>
    </row>
    <row r="20" spans="1:1" x14ac:dyDescent="0.2">
      <c r="A20" s="61" t="s">
        <v>48</v>
      </c>
    </row>
    <row r="21" spans="1:1" x14ac:dyDescent="0.2">
      <c r="A21" s="56" t="s">
        <v>50</v>
      </c>
    </row>
    <row r="22" spans="1:1" x14ac:dyDescent="0.2">
      <c r="A22" s="56" t="s">
        <v>52</v>
      </c>
    </row>
    <row r="23" spans="1:1" x14ac:dyDescent="0.2">
      <c r="A23" s="56" t="s">
        <v>54</v>
      </c>
    </row>
    <row r="24" spans="1:1" x14ac:dyDescent="0.2">
      <c r="A24" s="56" t="s">
        <v>56</v>
      </c>
    </row>
    <row r="25" spans="1:1" x14ac:dyDescent="0.2">
      <c r="A25" s="62" t="s">
        <v>59</v>
      </c>
    </row>
    <row r="26" spans="1:1" x14ac:dyDescent="0.2">
      <c r="A26" s="56" t="s">
        <v>61</v>
      </c>
    </row>
    <row r="27" spans="1:1" x14ac:dyDescent="0.2">
      <c r="A27" s="61" t="s">
        <v>63</v>
      </c>
    </row>
    <row r="28" spans="1:1" x14ac:dyDescent="0.2">
      <c r="A28" s="56" t="s">
        <v>65</v>
      </c>
    </row>
    <row r="29" spans="1:1" x14ac:dyDescent="0.2">
      <c r="A29" s="56" t="s">
        <v>67</v>
      </c>
    </row>
    <row r="30" spans="1:1" x14ac:dyDescent="0.2">
      <c r="A30" s="56" t="s">
        <v>69</v>
      </c>
    </row>
    <row r="31" spans="1:1" x14ac:dyDescent="0.2">
      <c r="A31" s="56" t="s">
        <v>71</v>
      </c>
    </row>
    <row r="32" spans="1:1" x14ac:dyDescent="0.2">
      <c r="A32" s="56" t="s">
        <v>74</v>
      </c>
    </row>
    <row r="33" spans="1:1" x14ac:dyDescent="0.2">
      <c r="A33" s="56" t="s">
        <v>76</v>
      </c>
    </row>
    <row r="34" spans="1:1" x14ac:dyDescent="0.2">
      <c r="A34" s="61" t="s">
        <v>78</v>
      </c>
    </row>
    <row r="35" spans="1:1" x14ac:dyDescent="0.2">
      <c r="A35" s="61" t="s">
        <v>80</v>
      </c>
    </row>
    <row r="36" spans="1:1" x14ac:dyDescent="0.2">
      <c r="A36" s="56" t="s">
        <v>81</v>
      </c>
    </row>
    <row r="37" spans="1:1" x14ac:dyDescent="0.2">
      <c r="A37" s="56" t="s">
        <v>83</v>
      </c>
    </row>
    <row r="38" spans="1:1" x14ac:dyDescent="0.2">
      <c r="A38" s="61" t="s">
        <v>85</v>
      </c>
    </row>
    <row r="39" spans="1:1" x14ac:dyDescent="0.2">
      <c r="A39" s="61" t="s">
        <v>98</v>
      </c>
    </row>
    <row r="40" spans="1:1" x14ac:dyDescent="0.2">
      <c r="A40" s="61" t="s">
        <v>86</v>
      </c>
    </row>
    <row r="41" spans="1:1" x14ac:dyDescent="0.2">
      <c r="A41" s="56" t="s">
        <v>88</v>
      </c>
    </row>
    <row r="42" spans="1:1" ht="24" customHeight="1" x14ac:dyDescent="0.2">
      <c r="A42" s="11" t="s">
        <v>90</v>
      </c>
    </row>
    <row r="43" spans="1:1" x14ac:dyDescent="0.2">
      <c r="A43" s="56" t="s">
        <v>92</v>
      </c>
    </row>
    <row r="44" spans="1:1" x14ac:dyDescent="0.2">
      <c r="A44" s="56" t="s">
        <v>94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H6委外模具汇总</vt:lpstr>
      <vt:lpstr>H6委外模具汇总 (厂家承接产品)</vt:lpstr>
      <vt:lpstr>Sheet4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zzf</cp:lastModifiedBy>
  <cp:lastPrinted>2022-02-23T03:14:33Z</cp:lastPrinted>
  <dcterms:created xsi:type="dcterms:W3CDTF">2015-06-05T18:19:34Z</dcterms:created>
  <dcterms:modified xsi:type="dcterms:W3CDTF">2022-03-25T07:28:07Z</dcterms:modified>
</cp:coreProperties>
</file>