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报价\坐椅\长城HT01卧铺\报价单\"/>
    </mc:Choice>
  </mc:AlternateContent>
  <bookViews>
    <workbookView xWindow="0" yWindow="0" windowWidth="20490" windowHeight="7230" tabRatio="850" activeTab="2"/>
  </bookViews>
  <sheets>
    <sheet name="1.说明" sheetId="18" r:id="rId1"/>
    <sheet name="2.汇总表" sheetId="31" r:id="rId2"/>
    <sheet name="附表1-出厂价明细" sheetId="32" r:id="rId3"/>
    <sheet name="附表2-开发费" sheetId="22" r:id="rId4"/>
    <sheet name="附表3-模具费" sheetId="23" r:id="rId5"/>
    <sheet name="附表4包装运输仓储费" sheetId="34" r:id="rId6"/>
    <sheet name="附表5-设备清单" sheetId="33" r:id="rId7"/>
  </sheets>
  <definedNames>
    <definedName name="_xlnm.Print_Area" localSheetId="0">'1.说明'!$A$1:$I$27</definedName>
    <definedName name="_xlnm.Print_Area" localSheetId="1">'2.汇总表'!$A$1:$F$36</definedName>
    <definedName name="_xlnm.Print_Area" localSheetId="4">'附表3-模具费'!$A$1:$N$19</definedName>
    <definedName name="_xlnm.Print_Area" localSheetId="5">附表4包装运输仓储费!$A$1:$CW$87</definedName>
    <definedName name="_xlnm.Print_Titles" localSheetId="4">'附表3-模具费'!$1:$3</definedName>
  </definedNames>
  <calcPr calcId="162913"/>
</workbook>
</file>

<file path=xl/calcChain.xml><?xml version="1.0" encoding="utf-8"?>
<calcChain xmlns="http://schemas.openxmlformats.org/spreadsheetml/2006/main">
  <c r="R6" i="32" l="1"/>
  <c r="H34" i="32" l="1"/>
  <c r="Q34" i="32" s="1"/>
  <c r="K35" i="32"/>
  <c r="K36" i="32"/>
  <c r="H35" i="32"/>
  <c r="H36" i="32"/>
  <c r="Q36" i="32" s="1"/>
  <c r="V23" i="32"/>
  <c r="V24" i="32"/>
  <c r="V25" i="32"/>
  <c r="V26" i="32"/>
  <c r="V19" i="32"/>
  <c r="V20" i="32"/>
  <c r="V21" i="32"/>
  <c r="V22" i="32"/>
  <c r="U35" i="32" l="1"/>
  <c r="Q35" i="32"/>
  <c r="R35" i="32" s="1"/>
  <c r="S35" i="32" s="1"/>
  <c r="V35" i="32" s="1"/>
  <c r="U36" i="32"/>
  <c r="T36" i="32"/>
  <c r="T35" i="32"/>
  <c r="R36" i="32"/>
  <c r="S36" i="32" s="1"/>
  <c r="V36" i="32" s="1"/>
  <c r="V12" i="32" l="1"/>
  <c r="V13" i="32"/>
  <c r="V14" i="32"/>
  <c r="V15" i="32"/>
  <c r="V16" i="32"/>
  <c r="V17" i="32"/>
  <c r="V18" i="32"/>
  <c r="V27" i="32"/>
  <c r="T6" i="32" l="1"/>
  <c r="U6" i="32" s="1"/>
  <c r="T5" i="32"/>
  <c r="U5" i="32" s="1"/>
  <c r="R5" i="32"/>
  <c r="V6" i="32" l="1"/>
  <c r="V5" i="32"/>
  <c r="CP40" i="34" l="1"/>
  <c r="B60" i="34" s="1"/>
  <c r="AH28" i="34"/>
  <c r="AH27" i="34"/>
  <c r="AH29" i="34" s="1"/>
  <c r="AH23" i="34"/>
  <c r="CK20" i="34"/>
  <c r="AH18" i="34"/>
  <c r="AH21" i="34" s="1"/>
  <c r="CK22" i="34" s="1"/>
  <c r="AH30" i="34" s="1"/>
  <c r="AH17" i="34"/>
  <c r="A12" i="34"/>
  <c r="K34" i="32" l="1"/>
  <c r="F14" i="31" l="1"/>
  <c r="F19" i="31" l="1"/>
  <c r="F18" i="31"/>
  <c r="C4" i="33"/>
  <c r="B4" i="33"/>
  <c r="A4" i="33"/>
  <c r="F6" i="22"/>
  <c r="F10" i="22" s="1"/>
  <c r="E26" i="31" s="1"/>
  <c r="N6" i="23"/>
  <c r="N19" i="23" s="1"/>
  <c r="E28" i="31" s="1"/>
  <c r="I13" i="22"/>
  <c r="I20" i="22" s="1"/>
  <c r="E27" i="31" s="1"/>
  <c r="V11" i="32"/>
  <c r="V31" i="32" s="1"/>
  <c r="T4" i="32"/>
  <c r="U4" i="32" s="1"/>
  <c r="R4" i="32"/>
  <c r="Q44" i="32" l="1"/>
  <c r="R34" i="32"/>
  <c r="V4" i="32"/>
  <c r="V8" i="32" s="1"/>
  <c r="T34" i="32"/>
  <c r="T44" i="32" s="1"/>
  <c r="U34" i="32"/>
  <c r="U44" i="32" s="1"/>
  <c r="D21" i="31"/>
  <c r="D28" i="31"/>
  <c r="D27" i="31"/>
  <c r="D26" i="31"/>
  <c r="R44" i="32" l="1"/>
  <c r="S34" i="32"/>
  <c r="S44" i="32" s="1"/>
  <c r="D14" i="31" s="1"/>
  <c r="D25" i="31"/>
  <c r="D16" i="31"/>
  <c r="D15" i="31"/>
  <c r="D13" i="31"/>
  <c r="D12" i="31"/>
  <c r="D10" i="31"/>
  <c r="D9" i="31"/>
  <c r="V34" i="32" l="1"/>
  <c r="V44" i="32" s="1"/>
  <c r="D11" i="31"/>
  <c r="D8" i="31"/>
  <c r="E48" i="32" l="1"/>
  <c r="D19" i="31" s="1"/>
  <c r="E47" i="32"/>
  <c r="D18" i="31" s="1"/>
  <c r="D17" i="31" l="1"/>
  <c r="D20" i="31" s="1"/>
  <c r="D29" i="31" s="1"/>
</calcChain>
</file>

<file path=xl/comments1.xml><?xml version="1.0" encoding="utf-8"?>
<comments xmlns="http://schemas.openxmlformats.org/spreadsheetml/2006/main">
  <authors>
    <author>周荣华</author>
  </authors>
  <commentList>
    <comment ref="D9" authorId="0" shapeId="0">
      <text>
        <r>
          <rPr>
            <b/>
            <sz val="9"/>
            <color indexed="81"/>
            <rFont val="宋体"/>
            <family val="3"/>
            <charset val="134"/>
          </rPr>
          <t>周荣华:
附表引用，保留2位小数</t>
        </r>
      </text>
    </comment>
    <comment ref="E18" authorId="0" shapeId="0">
      <text>
        <r>
          <rPr>
            <b/>
            <sz val="9"/>
            <color indexed="81"/>
            <rFont val="宋体"/>
            <family val="3"/>
            <charset val="134"/>
          </rPr>
          <t>周荣华:</t>
        </r>
        <r>
          <rPr>
            <sz val="9"/>
            <color indexed="81"/>
            <rFont val="宋体"/>
            <family val="3"/>
            <charset val="134"/>
          </rPr>
          <t xml:space="preserve">
附表1引用</t>
        </r>
      </text>
    </comment>
    <comment ref="E19" authorId="0" shapeId="0">
      <text>
        <r>
          <rPr>
            <b/>
            <sz val="9"/>
            <color indexed="81"/>
            <rFont val="宋体"/>
            <family val="3"/>
            <charset val="134"/>
          </rPr>
          <t>周荣华:</t>
        </r>
        <r>
          <rPr>
            <sz val="9"/>
            <color indexed="81"/>
            <rFont val="宋体"/>
            <family val="3"/>
            <charset val="134"/>
          </rPr>
          <t xml:space="preserve">
附表1引用</t>
        </r>
      </text>
    </comment>
    <comment ref="D26" authorId="0" shapeId="0">
      <text>
        <r>
          <rPr>
            <b/>
            <sz val="9"/>
            <color indexed="81"/>
            <rFont val="宋体"/>
            <family val="3"/>
            <charset val="134"/>
          </rPr>
          <t>周荣华:</t>
        </r>
        <r>
          <rPr>
            <sz val="9"/>
            <color indexed="81"/>
            <rFont val="宋体"/>
            <family val="3"/>
            <charset val="134"/>
          </rPr>
          <t xml:space="preserve">
=总金额/摊销量</t>
        </r>
      </text>
    </comment>
    <comment ref="E26" authorId="0" shapeId="0">
      <text>
        <r>
          <rPr>
            <b/>
            <sz val="9"/>
            <color indexed="81"/>
            <rFont val="宋体"/>
            <family val="3"/>
            <charset val="134"/>
          </rPr>
          <t>周荣华:</t>
        </r>
        <r>
          <rPr>
            <sz val="9"/>
            <color indexed="81"/>
            <rFont val="宋体"/>
            <family val="3"/>
            <charset val="134"/>
          </rPr>
          <t xml:space="preserve">
附表引用</t>
        </r>
      </text>
    </comment>
    <comment ref="F26" authorId="0" shapeId="0">
      <text>
        <r>
          <rPr>
            <b/>
            <sz val="9"/>
            <color indexed="81"/>
            <rFont val="宋体"/>
            <family val="3"/>
            <charset val="134"/>
          </rPr>
          <t>周荣华:</t>
        </r>
        <r>
          <rPr>
            <sz val="9"/>
            <color indexed="81"/>
            <rFont val="宋体"/>
            <family val="3"/>
            <charset val="134"/>
          </rPr>
          <t xml:space="preserve">
输入 - 数量，整数</t>
        </r>
      </text>
    </comment>
    <comment ref="F27" authorId="0" shapeId="0">
      <text>
        <r>
          <rPr>
            <b/>
            <sz val="9"/>
            <color indexed="81"/>
            <rFont val="宋体"/>
            <family val="3"/>
            <charset val="134"/>
          </rPr>
          <t>周荣华:</t>
        </r>
        <r>
          <rPr>
            <sz val="9"/>
            <color indexed="81"/>
            <rFont val="宋体"/>
            <family val="3"/>
            <charset val="134"/>
          </rPr>
          <t xml:space="preserve">
输入 - 数量，整数</t>
        </r>
      </text>
    </comment>
    <comment ref="F28" authorId="0" shapeId="0">
      <text>
        <r>
          <rPr>
            <b/>
            <sz val="9"/>
            <color indexed="81"/>
            <rFont val="宋体"/>
            <family val="3"/>
            <charset val="134"/>
          </rPr>
          <t>周荣华:</t>
        </r>
        <r>
          <rPr>
            <sz val="9"/>
            <color indexed="81"/>
            <rFont val="宋体"/>
            <family val="3"/>
            <charset val="134"/>
          </rPr>
          <t xml:space="preserve">
输入 - 数量，整数</t>
        </r>
      </text>
    </comment>
  </commentList>
</comments>
</file>

<file path=xl/comments2.xml><?xml version="1.0" encoding="utf-8"?>
<comments xmlns="http://schemas.openxmlformats.org/spreadsheetml/2006/main">
  <authors>
    <author>周荣华</author>
  </authors>
  <commentList>
    <comment ref="A3" authorId="0" shapeId="0">
      <text>
        <r>
          <rPr>
            <b/>
            <sz val="9"/>
            <color indexed="81"/>
            <rFont val="宋体"/>
            <family val="3"/>
            <charset val="134"/>
          </rPr>
          <t>周荣华:</t>
        </r>
        <r>
          <rPr>
            <sz val="9"/>
            <color indexed="81"/>
            <rFont val="宋体"/>
            <family val="3"/>
            <charset val="134"/>
          </rPr>
          <t xml:space="preserve">
必填，文本</t>
        </r>
      </text>
    </comment>
    <comment ref="C3" authorId="0" shapeId="0">
      <text>
        <r>
          <rPr>
            <b/>
            <sz val="9"/>
            <color indexed="81"/>
            <rFont val="宋体"/>
            <family val="3"/>
            <charset val="134"/>
          </rPr>
          <t>周荣华:</t>
        </r>
        <r>
          <rPr>
            <sz val="9"/>
            <color indexed="81"/>
            <rFont val="宋体"/>
            <family val="3"/>
            <charset val="134"/>
          </rPr>
          <t xml:space="preserve">
必填，文本</t>
        </r>
      </text>
    </comment>
    <comment ref="E3" authorId="0" shapeId="0">
      <text>
        <r>
          <rPr>
            <b/>
            <sz val="9"/>
            <color indexed="81"/>
            <rFont val="宋体"/>
            <family val="3"/>
            <charset val="134"/>
          </rPr>
          <t>周荣华:</t>
        </r>
        <r>
          <rPr>
            <sz val="9"/>
            <color indexed="81"/>
            <rFont val="宋体"/>
            <family val="3"/>
            <charset val="134"/>
          </rPr>
          <t xml:space="preserve">
必填，文本</t>
        </r>
      </text>
    </comment>
    <comment ref="G3" authorId="0" shapeId="0">
      <text>
        <r>
          <rPr>
            <b/>
            <sz val="9"/>
            <color indexed="81"/>
            <rFont val="宋体"/>
            <family val="3"/>
            <charset val="134"/>
          </rPr>
          <t>周荣华:</t>
        </r>
        <r>
          <rPr>
            <sz val="9"/>
            <color indexed="81"/>
            <rFont val="宋体"/>
            <family val="3"/>
            <charset val="134"/>
          </rPr>
          <t xml:space="preserve">
必填，文本</t>
        </r>
      </text>
    </comment>
    <comment ref="I3" authorId="0" shapeId="0">
      <text>
        <r>
          <rPr>
            <b/>
            <sz val="9"/>
            <color indexed="81"/>
            <rFont val="宋体"/>
            <family val="3"/>
            <charset val="134"/>
          </rPr>
          <t>周荣华:</t>
        </r>
        <r>
          <rPr>
            <sz val="9"/>
            <color indexed="81"/>
            <rFont val="宋体"/>
            <family val="3"/>
            <charset val="134"/>
          </rPr>
          <t xml:space="preserve">
必填，文本</t>
        </r>
      </text>
    </comment>
    <comment ref="K3" authorId="0" shapeId="0">
      <text>
        <r>
          <rPr>
            <b/>
            <sz val="9"/>
            <color indexed="81"/>
            <rFont val="宋体"/>
            <family val="3"/>
            <charset val="134"/>
          </rPr>
          <t>周荣华:</t>
        </r>
        <r>
          <rPr>
            <sz val="9"/>
            <color indexed="81"/>
            <rFont val="宋体"/>
            <family val="3"/>
            <charset val="134"/>
          </rPr>
          <t xml:space="preserve">
必填，选择，人民币、美元、欧元、日元等</t>
        </r>
      </text>
    </comment>
    <comment ref="L3" authorId="0" shapeId="0">
      <text>
        <r>
          <rPr>
            <b/>
            <sz val="9"/>
            <color indexed="81"/>
            <rFont val="宋体"/>
            <family val="3"/>
            <charset val="134"/>
          </rPr>
          <t>周荣华:</t>
        </r>
        <r>
          <rPr>
            <sz val="9"/>
            <color indexed="81"/>
            <rFont val="宋体"/>
            <family val="3"/>
            <charset val="134"/>
          </rPr>
          <t xml:space="preserve">
必填，最好根据项目可以根据结算币种自动引用</t>
        </r>
      </text>
    </comment>
    <comment ref="M3" authorId="0" shapeId="0">
      <text>
        <r>
          <rPr>
            <b/>
            <sz val="9"/>
            <color indexed="81"/>
            <rFont val="宋体"/>
            <family val="3"/>
            <charset val="134"/>
          </rPr>
          <t>周荣华:</t>
        </r>
        <r>
          <rPr>
            <sz val="9"/>
            <color indexed="81"/>
            <rFont val="宋体"/>
            <family val="3"/>
            <charset val="134"/>
          </rPr>
          <t xml:space="preserve">
必填，选择，是或否</t>
        </r>
      </text>
    </comment>
    <comment ref="N3" authorId="0" shapeId="0">
      <text>
        <r>
          <rPr>
            <b/>
            <sz val="9"/>
            <color indexed="81"/>
            <rFont val="宋体"/>
            <family val="3"/>
            <charset val="134"/>
          </rPr>
          <t>周荣华:</t>
        </r>
        <r>
          <rPr>
            <sz val="9"/>
            <color indexed="81"/>
            <rFont val="宋体"/>
            <family val="3"/>
            <charset val="134"/>
          </rPr>
          <t xml:space="preserve">
必填，选择，千克，米，平方米，升等计量单位</t>
        </r>
      </text>
    </comment>
    <comment ref="O3" authorId="0" shapeId="0">
      <text>
        <r>
          <rPr>
            <b/>
            <sz val="9"/>
            <color indexed="81"/>
            <rFont val="宋体"/>
            <family val="3"/>
            <charset val="134"/>
          </rPr>
          <t>周荣华:</t>
        </r>
        <r>
          <rPr>
            <sz val="9"/>
            <color indexed="81"/>
            <rFont val="宋体"/>
            <family val="3"/>
            <charset val="134"/>
          </rPr>
          <t xml:space="preserve">
必填，数值，保留2位小数</t>
        </r>
      </text>
    </comment>
    <comment ref="P3" authorId="0" shapeId="0">
      <text>
        <r>
          <rPr>
            <b/>
            <sz val="9"/>
            <color indexed="81"/>
            <rFont val="宋体"/>
            <family val="3"/>
            <charset val="134"/>
          </rPr>
          <t>周荣华:</t>
        </r>
        <r>
          <rPr>
            <sz val="9"/>
            <color indexed="81"/>
            <rFont val="宋体"/>
            <family val="3"/>
            <charset val="134"/>
          </rPr>
          <t xml:space="preserve">
必填，数值，保留2位小数</t>
        </r>
      </text>
    </comment>
    <comment ref="Q3" authorId="0" shapeId="0">
      <text>
        <r>
          <rPr>
            <b/>
            <sz val="9"/>
            <color indexed="81"/>
            <rFont val="宋体"/>
            <family val="3"/>
            <charset val="134"/>
          </rPr>
          <t>周荣华:</t>
        </r>
        <r>
          <rPr>
            <sz val="9"/>
            <color indexed="81"/>
            <rFont val="宋体"/>
            <family val="3"/>
            <charset val="134"/>
          </rPr>
          <t xml:space="preserve">
必填，数值，保留2位小数</t>
        </r>
      </text>
    </comment>
    <comment ref="R3" authorId="0" shapeId="0">
      <text>
        <r>
          <rPr>
            <b/>
            <sz val="9"/>
            <color indexed="81"/>
            <rFont val="宋体"/>
            <family val="3"/>
            <charset val="134"/>
          </rPr>
          <t>周荣华:</t>
        </r>
        <r>
          <rPr>
            <sz val="9"/>
            <color indexed="81"/>
            <rFont val="宋体"/>
            <family val="3"/>
            <charset val="134"/>
          </rPr>
          <t xml:space="preserve">
公式计算，=单价*毛用量，数值，保留2位小数</t>
        </r>
      </text>
    </comment>
    <comment ref="S3" authorId="0" shapeId="0">
      <text>
        <r>
          <rPr>
            <b/>
            <sz val="9"/>
            <color indexed="81"/>
            <rFont val="宋体"/>
            <family val="3"/>
            <charset val="134"/>
          </rPr>
          <t>周荣华:</t>
        </r>
        <r>
          <rPr>
            <sz val="9"/>
            <color indexed="81"/>
            <rFont val="宋体"/>
            <family val="3"/>
            <charset val="134"/>
          </rPr>
          <t xml:space="preserve">
必填，数值，保留2位小数</t>
        </r>
      </text>
    </comment>
    <comment ref="T3" authorId="0" shapeId="0">
      <text>
        <r>
          <rPr>
            <b/>
            <sz val="9"/>
            <color indexed="81"/>
            <rFont val="宋体"/>
            <family val="3"/>
            <charset val="134"/>
          </rPr>
          <t>周荣华:</t>
        </r>
        <r>
          <rPr>
            <sz val="9"/>
            <color indexed="81"/>
            <rFont val="宋体"/>
            <family val="3"/>
            <charset val="134"/>
          </rPr>
          <t xml:space="preserve">
公式计算，=毛用量-净用量，数值，保留两位小数</t>
        </r>
      </text>
    </comment>
    <comment ref="U3" authorId="0" shapeId="0">
      <text>
        <r>
          <rPr>
            <b/>
            <sz val="9"/>
            <color indexed="81"/>
            <rFont val="宋体"/>
            <family val="3"/>
            <charset val="134"/>
          </rPr>
          <t>周荣华:</t>
        </r>
        <r>
          <rPr>
            <sz val="9"/>
            <color indexed="81"/>
            <rFont val="宋体"/>
            <family val="3"/>
            <charset val="134"/>
          </rPr>
          <t xml:space="preserve">
公式计算，=废料回收价格*废料重量，数值，保留2位小数</t>
        </r>
      </text>
    </comment>
    <comment ref="V3" authorId="0" shapeId="0">
      <text>
        <r>
          <rPr>
            <b/>
            <sz val="9"/>
            <color indexed="81"/>
            <rFont val="宋体"/>
            <family val="3"/>
            <charset val="134"/>
          </rPr>
          <t>周荣华:</t>
        </r>
        <r>
          <rPr>
            <sz val="9"/>
            <color indexed="81"/>
            <rFont val="宋体"/>
            <family val="3"/>
            <charset val="134"/>
          </rPr>
          <t xml:space="preserve">
公式计算，=原材料成本-废料回收费，数值，保留2位小数</t>
        </r>
      </text>
    </comment>
    <comment ref="A10" authorId="0" shapeId="0">
      <text>
        <r>
          <rPr>
            <b/>
            <sz val="9"/>
            <color indexed="81"/>
            <rFont val="宋体"/>
            <family val="3"/>
            <charset val="134"/>
          </rPr>
          <t>周荣华:</t>
        </r>
        <r>
          <rPr>
            <sz val="9"/>
            <color indexed="81"/>
            <rFont val="宋体"/>
            <family val="3"/>
            <charset val="134"/>
          </rPr>
          <t xml:space="preserve">
必填，文本</t>
        </r>
      </text>
    </comment>
    <comment ref="C10" authorId="0" shapeId="0">
      <text>
        <r>
          <rPr>
            <b/>
            <sz val="9"/>
            <color indexed="81"/>
            <rFont val="宋体"/>
            <family val="3"/>
            <charset val="134"/>
          </rPr>
          <t>周荣华:</t>
        </r>
        <r>
          <rPr>
            <sz val="9"/>
            <color indexed="81"/>
            <rFont val="宋体"/>
            <family val="3"/>
            <charset val="134"/>
          </rPr>
          <t xml:space="preserve">
必填，文本</t>
        </r>
      </text>
    </comment>
    <comment ref="E10" authorId="0" shapeId="0">
      <text>
        <r>
          <rPr>
            <b/>
            <sz val="9"/>
            <color indexed="81"/>
            <rFont val="宋体"/>
            <family val="3"/>
            <charset val="134"/>
          </rPr>
          <t>周荣华:</t>
        </r>
        <r>
          <rPr>
            <sz val="9"/>
            <color indexed="81"/>
            <rFont val="宋体"/>
            <family val="3"/>
            <charset val="134"/>
          </rPr>
          <t xml:space="preserve">
必填，选择，是或者否</t>
        </r>
      </text>
    </comment>
    <comment ref="F10" authorId="0" shapeId="0">
      <text>
        <r>
          <rPr>
            <b/>
            <sz val="9"/>
            <color indexed="81"/>
            <rFont val="宋体"/>
            <family val="3"/>
            <charset val="134"/>
          </rPr>
          <t>周荣华:</t>
        </r>
        <r>
          <rPr>
            <sz val="9"/>
            <color indexed="81"/>
            <rFont val="宋体"/>
            <family val="3"/>
            <charset val="134"/>
          </rPr>
          <t xml:space="preserve">
选填，如果客户制定选择是，则此处必填</t>
        </r>
      </text>
    </comment>
    <comment ref="H10" authorId="0" shapeId="0">
      <text>
        <r>
          <rPr>
            <b/>
            <sz val="9"/>
            <color indexed="81"/>
            <rFont val="宋体"/>
            <family val="3"/>
            <charset val="134"/>
          </rPr>
          <t>周荣华:</t>
        </r>
        <r>
          <rPr>
            <sz val="9"/>
            <color indexed="81"/>
            <rFont val="宋体"/>
            <family val="3"/>
            <charset val="134"/>
          </rPr>
          <t xml:space="preserve">
必填，文本</t>
        </r>
      </text>
    </comment>
    <comment ref="J10" authorId="0" shapeId="0">
      <text>
        <r>
          <rPr>
            <b/>
            <sz val="9"/>
            <color indexed="81"/>
            <rFont val="宋体"/>
            <family val="3"/>
            <charset val="134"/>
          </rPr>
          <t>周荣华:</t>
        </r>
        <r>
          <rPr>
            <sz val="9"/>
            <color indexed="81"/>
            <rFont val="宋体"/>
            <family val="3"/>
            <charset val="134"/>
          </rPr>
          <t xml:space="preserve">
必填，文本</t>
        </r>
      </text>
    </comment>
    <comment ref="L10" authorId="0" shapeId="0">
      <text>
        <r>
          <rPr>
            <b/>
            <sz val="9"/>
            <color indexed="81"/>
            <rFont val="宋体"/>
            <family val="3"/>
            <charset val="134"/>
          </rPr>
          <t>周荣华:</t>
        </r>
        <r>
          <rPr>
            <sz val="9"/>
            <color indexed="81"/>
            <rFont val="宋体"/>
            <family val="3"/>
            <charset val="134"/>
          </rPr>
          <t xml:space="preserve">
必填，文本</t>
        </r>
      </text>
    </comment>
    <comment ref="N10" authorId="0" shapeId="0">
      <text>
        <r>
          <rPr>
            <b/>
            <sz val="9"/>
            <color indexed="81"/>
            <rFont val="宋体"/>
            <family val="3"/>
            <charset val="134"/>
          </rPr>
          <t>周荣华:</t>
        </r>
        <r>
          <rPr>
            <sz val="9"/>
            <color indexed="81"/>
            <rFont val="宋体"/>
            <family val="3"/>
            <charset val="134"/>
          </rPr>
          <t xml:space="preserve">
必填，选择，人民币，美元，欧元，日元等</t>
        </r>
      </text>
    </comment>
    <comment ref="P10" authorId="0" shapeId="0">
      <text>
        <r>
          <rPr>
            <b/>
            <sz val="9"/>
            <color indexed="81"/>
            <rFont val="宋体"/>
            <family val="3"/>
            <charset val="134"/>
          </rPr>
          <t>周荣华:</t>
        </r>
        <r>
          <rPr>
            <sz val="9"/>
            <color indexed="81"/>
            <rFont val="宋体"/>
            <family val="3"/>
            <charset val="134"/>
          </rPr>
          <t xml:space="preserve">
必填，可根据结算币种自动选择</t>
        </r>
      </text>
    </comment>
    <comment ref="R10" authorId="0" shapeId="0">
      <text>
        <r>
          <rPr>
            <b/>
            <sz val="9"/>
            <color indexed="81"/>
            <rFont val="宋体"/>
            <family val="3"/>
            <charset val="134"/>
          </rPr>
          <t>周荣华:</t>
        </r>
        <r>
          <rPr>
            <sz val="9"/>
            <color indexed="81"/>
            <rFont val="宋体"/>
            <family val="3"/>
            <charset val="134"/>
          </rPr>
          <t xml:space="preserve">
必填，数值，整数</t>
        </r>
      </text>
    </comment>
    <comment ref="S10" authorId="0" shapeId="0">
      <text>
        <r>
          <rPr>
            <b/>
            <sz val="9"/>
            <color indexed="81"/>
            <rFont val="宋体"/>
            <family val="3"/>
            <charset val="134"/>
          </rPr>
          <t>周荣华:</t>
        </r>
        <r>
          <rPr>
            <sz val="9"/>
            <color indexed="81"/>
            <rFont val="宋体"/>
            <family val="3"/>
            <charset val="134"/>
          </rPr>
          <t xml:space="preserve">
必填，一般为个，可选择平米，米，千克，升等</t>
        </r>
      </text>
    </comment>
    <comment ref="T10" authorId="0" shapeId="0">
      <text>
        <r>
          <rPr>
            <b/>
            <sz val="9"/>
            <color indexed="81"/>
            <rFont val="宋体"/>
            <family val="3"/>
            <charset val="134"/>
          </rPr>
          <t>周荣华:</t>
        </r>
        <r>
          <rPr>
            <sz val="9"/>
            <color indexed="81"/>
            <rFont val="宋体"/>
            <family val="3"/>
            <charset val="134"/>
          </rPr>
          <t xml:space="preserve">
必填，数值，保留2位小数</t>
        </r>
      </text>
    </comment>
    <comment ref="U10" authorId="0" shapeId="0">
      <text>
        <r>
          <rPr>
            <b/>
            <sz val="9"/>
            <color indexed="81"/>
            <rFont val="宋体"/>
            <family val="3"/>
            <charset val="134"/>
          </rPr>
          <t>周荣华:</t>
        </r>
        <r>
          <rPr>
            <sz val="9"/>
            <color indexed="81"/>
            <rFont val="宋体"/>
            <family val="3"/>
            <charset val="134"/>
          </rPr>
          <t xml:space="preserve">
必填，数值，保留2位小数</t>
        </r>
      </text>
    </comment>
    <comment ref="V10" authorId="0" shapeId="0">
      <text>
        <r>
          <rPr>
            <b/>
            <sz val="9"/>
            <color indexed="81"/>
            <rFont val="宋体"/>
            <family val="3"/>
            <charset val="134"/>
          </rPr>
          <t>周荣华:</t>
        </r>
        <r>
          <rPr>
            <sz val="9"/>
            <color indexed="81"/>
            <rFont val="宋体"/>
            <family val="3"/>
            <charset val="134"/>
          </rPr>
          <t xml:space="preserve">
公式计算，=购买单价*单车用量，数值，保留2位小数</t>
        </r>
      </text>
    </comment>
    <comment ref="A33" authorId="0" shapeId="0">
      <text>
        <r>
          <rPr>
            <b/>
            <sz val="9"/>
            <color indexed="81"/>
            <rFont val="宋体"/>
            <family val="3"/>
            <charset val="134"/>
          </rPr>
          <t>周荣华:</t>
        </r>
        <r>
          <rPr>
            <sz val="9"/>
            <color indexed="81"/>
            <rFont val="宋体"/>
            <family val="3"/>
            <charset val="134"/>
          </rPr>
          <t xml:space="preserve">
必填，文本</t>
        </r>
      </text>
    </comment>
    <comment ref="B33" authorId="0" shapeId="0">
      <text>
        <r>
          <rPr>
            <b/>
            <sz val="9"/>
            <color indexed="81"/>
            <rFont val="宋体"/>
            <family val="3"/>
            <charset val="134"/>
          </rPr>
          <t>周荣华:</t>
        </r>
        <r>
          <rPr>
            <sz val="9"/>
            <color indexed="81"/>
            <rFont val="宋体"/>
            <family val="3"/>
            <charset val="134"/>
          </rPr>
          <t xml:space="preserve">
必填，文本</t>
        </r>
      </text>
    </comment>
    <comment ref="C33" authorId="0" shapeId="0">
      <text>
        <r>
          <rPr>
            <b/>
            <sz val="9"/>
            <color indexed="81"/>
            <rFont val="宋体"/>
            <family val="3"/>
            <charset val="134"/>
          </rPr>
          <t>周荣华:</t>
        </r>
        <r>
          <rPr>
            <sz val="9"/>
            <color indexed="81"/>
            <rFont val="宋体"/>
            <family val="3"/>
            <charset val="134"/>
          </rPr>
          <t xml:space="preserve">
必填，文本</t>
        </r>
      </text>
    </comment>
    <comment ref="D33" authorId="0" shapeId="0">
      <text>
        <r>
          <rPr>
            <b/>
            <sz val="9"/>
            <color indexed="81"/>
            <rFont val="宋体"/>
            <family val="3"/>
            <charset val="134"/>
          </rPr>
          <t>周荣华:</t>
        </r>
        <r>
          <rPr>
            <sz val="9"/>
            <color indexed="81"/>
            <rFont val="宋体"/>
            <family val="3"/>
            <charset val="134"/>
          </rPr>
          <t xml:space="preserve">
必填，文本</t>
        </r>
      </text>
    </comment>
    <comment ref="E33" authorId="0" shapeId="0">
      <text>
        <r>
          <rPr>
            <b/>
            <sz val="9"/>
            <color indexed="81"/>
            <rFont val="宋体"/>
            <family val="3"/>
            <charset val="134"/>
          </rPr>
          <t>周荣华:</t>
        </r>
        <r>
          <rPr>
            <sz val="9"/>
            <color indexed="81"/>
            <rFont val="宋体"/>
            <family val="3"/>
            <charset val="134"/>
          </rPr>
          <t xml:space="preserve">
必填，数值，整数</t>
        </r>
      </text>
    </comment>
    <comment ref="F33" authorId="0" shapeId="0">
      <text>
        <r>
          <rPr>
            <b/>
            <sz val="9"/>
            <color indexed="81"/>
            <rFont val="宋体"/>
            <family val="3"/>
            <charset val="134"/>
          </rPr>
          <t>周荣华:</t>
        </r>
        <r>
          <rPr>
            <sz val="9"/>
            <color indexed="81"/>
            <rFont val="宋体"/>
            <family val="3"/>
            <charset val="134"/>
          </rPr>
          <t xml:space="preserve">
必填，数值，整数</t>
        </r>
      </text>
    </comment>
    <comment ref="G33" authorId="0" shapeId="0">
      <text>
        <r>
          <rPr>
            <b/>
            <sz val="9"/>
            <color indexed="81"/>
            <rFont val="宋体"/>
            <family val="3"/>
            <charset val="134"/>
          </rPr>
          <t>周荣华:</t>
        </r>
        <r>
          <rPr>
            <sz val="9"/>
            <color indexed="81"/>
            <rFont val="宋体"/>
            <family val="3"/>
            <charset val="134"/>
          </rPr>
          <t xml:space="preserve">
必填，数值，整数</t>
        </r>
      </text>
    </comment>
    <comment ref="H33" authorId="0" shapeId="0">
      <text>
        <r>
          <rPr>
            <b/>
            <sz val="9"/>
            <color indexed="81"/>
            <rFont val="宋体"/>
            <family val="3"/>
            <charset val="134"/>
          </rPr>
          <t>周荣华:</t>
        </r>
        <r>
          <rPr>
            <sz val="9"/>
            <color indexed="81"/>
            <rFont val="宋体"/>
            <family val="3"/>
            <charset val="134"/>
          </rPr>
          <t xml:space="preserve">
公式计算=3600/节拍时间*节拍产出数量</t>
        </r>
      </text>
    </comment>
    <comment ref="I33" authorId="0" shapeId="0">
      <text>
        <r>
          <rPr>
            <b/>
            <sz val="9"/>
            <color indexed="81"/>
            <rFont val="宋体"/>
            <family val="3"/>
            <charset val="134"/>
          </rPr>
          <t>周荣华:</t>
        </r>
        <r>
          <rPr>
            <sz val="9"/>
            <color indexed="81"/>
            <rFont val="宋体"/>
            <family val="3"/>
            <charset val="134"/>
          </rPr>
          <t xml:space="preserve">
必填，百分比，保留2位小数</t>
        </r>
      </text>
    </comment>
    <comment ref="J33" authorId="0" shapeId="0">
      <text>
        <r>
          <rPr>
            <b/>
            <sz val="9"/>
            <color indexed="81"/>
            <rFont val="宋体"/>
            <family val="3"/>
            <charset val="134"/>
          </rPr>
          <t>周荣华:</t>
        </r>
        <r>
          <rPr>
            <sz val="9"/>
            <color indexed="81"/>
            <rFont val="宋体"/>
            <family val="3"/>
            <charset val="134"/>
          </rPr>
          <t xml:space="preserve">
必填，数值，保留1位小数</t>
        </r>
      </text>
    </comment>
    <comment ref="K33" authorId="0" shapeId="0">
      <text>
        <r>
          <rPr>
            <b/>
            <sz val="9"/>
            <color indexed="81"/>
            <rFont val="宋体"/>
            <family val="3"/>
            <charset val="134"/>
          </rPr>
          <t>周荣华:</t>
        </r>
        <r>
          <rPr>
            <sz val="9"/>
            <color indexed="81"/>
            <rFont val="宋体"/>
            <family val="3"/>
            <charset val="134"/>
          </rPr>
          <t xml:space="preserve">
必填，数值，保留1位小数</t>
        </r>
      </text>
    </comment>
    <comment ref="L33" authorId="0" shapeId="0">
      <text>
        <r>
          <rPr>
            <b/>
            <sz val="9"/>
            <color indexed="81"/>
            <rFont val="宋体"/>
            <family val="3"/>
            <charset val="134"/>
          </rPr>
          <t>周荣华:</t>
        </r>
        <r>
          <rPr>
            <sz val="9"/>
            <color indexed="81"/>
            <rFont val="宋体"/>
            <family val="3"/>
            <charset val="134"/>
          </rPr>
          <t xml:space="preserve">
必填，数值，保留2位小数</t>
        </r>
      </text>
    </comment>
    <comment ref="M33" authorId="0" shapeId="0">
      <text>
        <r>
          <rPr>
            <b/>
            <sz val="9"/>
            <color indexed="81"/>
            <rFont val="宋体"/>
            <family val="3"/>
            <charset val="134"/>
          </rPr>
          <t>周荣华:</t>
        </r>
        <r>
          <rPr>
            <sz val="9"/>
            <color indexed="81"/>
            <rFont val="宋体"/>
            <family val="3"/>
            <charset val="134"/>
          </rPr>
          <t xml:space="preserve">
必填，比例，保留2位小数</t>
        </r>
      </text>
    </comment>
    <comment ref="N33" authorId="0" shapeId="0">
      <text>
        <r>
          <rPr>
            <b/>
            <sz val="9"/>
            <color indexed="81"/>
            <rFont val="宋体"/>
            <family val="3"/>
            <charset val="134"/>
          </rPr>
          <t>周荣华:</t>
        </r>
        <r>
          <rPr>
            <sz val="9"/>
            <color indexed="81"/>
            <rFont val="宋体"/>
            <family val="3"/>
            <charset val="134"/>
          </rPr>
          <t xml:space="preserve">
必填，数值，保留2位小数</t>
        </r>
      </text>
    </comment>
    <comment ref="O33" authorId="0" shapeId="0">
      <text>
        <r>
          <rPr>
            <b/>
            <sz val="9"/>
            <color indexed="81"/>
            <rFont val="宋体"/>
            <family val="3"/>
            <charset val="134"/>
          </rPr>
          <t>周荣华:</t>
        </r>
        <r>
          <rPr>
            <sz val="9"/>
            <color indexed="81"/>
            <rFont val="宋体"/>
            <family val="3"/>
            <charset val="134"/>
          </rPr>
          <t xml:space="preserve">
必填，数值，保留2位小数</t>
        </r>
      </text>
    </comment>
    <comment ref="P33" authorId="0" shapeId="0">
      <text>
        <r>
          <rPr>
            <b/>
            <sz val="9"/>
            <color indexed="81"/>
            <rFont val="宋体"/>
            <family val="3"/>
            <charset val="134"/>
          </rPr>
          <t>周荣华:</t>
        </r>
        <r>
          <rPr>
            <sz val="9"/>
            <color indexed="81"/>
            <rFont val="宋体"/>
            <family val="3"/>
            <charset val="134"/>
          </rPr>
          <t xml:space="preserve">
必填，数值，保留2位小数</t>
        </r>
      </text>
    </comment>
    <comment ref="Q33" authorId="0" shapeId="0">
      <text>
        <r>
          <rPr>
            <b/>
            <sz val="9"/>
            <color indexed="81"/>
            <rFont val="宋体"/>
            <family val="3"/>
            <charset val="134"/>
          </rPr>
          <t>周荣华:</t>
        </r>
        <r>
          <rPr>
            <sz val="9"/>
            <color indexed="81"/>
            <rFont val="宋体"/>
            <family val="3"/>
            <charset val="134"/>
          </rPr>
          <t xml:space="preserve">
公式计算，=直接人工费率/每小时生产数量*（1+过程报废率）</t>
        </r>
      </text>
    </comment>
    <comment ref="R33" authorId="0" shapeId="0">
      <text>
        <r>
          <rPr>
            <b/>
            <sz val="9"/>
            <color indexed="81"/>
            <rFont val="宋体"/>
            <family val="3"/>
            <charset val="134"/>
          </rPr>
          <t>周荣华:</t>
        </r>
        <r>
          <rPr>
            <sz val="9"/>
            <color indexed="81"/>
            <rFont val="宋体"/>
            <family val="3"/>
            <charset val="134"/>
          </rPr>
          <t xml:space="preserve">
公式计算，=直接人工费*间接人工比例</t>
        </r>
      </text>
    </comment>
    <comment ref="S33" authorId="0" shapeId="0">
      <text>
        <r>
          <rPr>
            <b/>
            <sz val="9"/>
            <color indexed="81"/>
            <rFont val="宋体"/>
            <family val="3"/>
            <charset val="134"/>
          </rPr>
          <t>周荣华:</t>
        </r>
        <r>
          <rPr>
            <sz val="9"/>
            <color indexed="81"/>
            <rFont val="宋体"/>
            <family val="3"/>
            <charset val="134"/>
          </rPr>
          <t xml:space="preserve">
公式计算，=（直接人工费+间接人工费）*附加福利比例</t>
        </r>
      </text>
    </comment>
    <comment ref="T33" authorId="0" shapeId="0">
      <text>
        <r>
          <rPr>
            <b/>
            <sz val="9"/>
            <color indexed="81"/>
            <rFont val="宋体"/>
            <family val="3"/>
            <charset val="134"/>
          </rPr>
          <t>周荣华:</t>
        </r>
        <r>
          <rPr>
            <sz val="9"/>
            <color indexed="81"/>
            <rFont val="宋体"/>
            <family val="3"/>
            <charset val="134"/>
          </rPr>
          <t xml:space="preserve">
公式计算，=固定制造费率/每小时生产数量*（1+过程报废率）</t>
        </r>
      </text>
    </comment>
    <comment ref="U33" authorId="0" shapeId="0">
      <text>
        <r>
          <rPr>
            <b/>
            <sz val="9"/>
            <color indexed="81"/>
            <rFont val="宋体"/>
            <family val="3"/>
            <charset val="134"/>
          </rPr>
          <t>周荣华:</t>
        </r>
        <r>
          <rPr>
            <sz val="9"/>
            <color indexed="81"/>
            <rFont val="宋体"/>
            <family val="3"/>
            <charset val="134"/>
          </rPr>
          <t xml:space="preserve">
公式计算，=可变制造费率/每小时生产数量*（1+过程报废率）</t>
        </r>
      </text>
    </comment>
    <comment ref="V33" authorId="0" shapeId="0">
      <text>
        <r>
          <rPr>
            <b/>
            <sz val="9"/>
            <color indexed="81"/>
            <rFont val="宋体"/>
            <family val="3"/>
            <charset val="134"/>
          </rPr>
          <t>周荣华:</t>
        </r>
        <r>
          <rPr>
            <sz val="9"/>
            <color indexed="81"/>
            <rFont val="宋体"/>
            <family val="3"/>
            <charset val="134"/>
          </rPr>
          <t xml:space="preserve">
公式计算，=直接人工费+间接人工费+附加福利+固定制造费用+可变制造费用</t>
        </r>
      </text>
    </comment>
    <comment ref="D46" authorId="0" shapeId="0">
      <text>
        <r>
          <rPr>
            <b/>
            <sz val="9"/>
            <color indexed="81"/>
            <rFont val="宋体"/>
            <family val="3"/>
            <charset val="134"/>
          </rPr>
          <t>周荣华:</t>
        </r>
        <r>
          <rPr>
            <sz val="9"/>
            <color indexed="81"/>
            <rFont val="宋体"/>
            <family val="3"/>
            <charset val="134"/>
          </rPr>
          <t xml:space="preserve">
必填，百分比，保留2位小数</t>
        </r>
      </text>
    </comment>
    <comment ref="E46" authorId="0" shapeId="0">
      <text>
        <r>
          <rPr>
            <b/>
            <sz val="9"/>
            <color indexed="81"/>
            <rFont val="宋体"/>
            <family val="3"/>
            <charset val="134"/>
          </rPr>
          <t>周荣华:</t>
        </r>
        <r>
          <rPr>
            <sz val="9"/>
            <color indexed="81"/>
            <rFont val="宋体"/>
            <family val="3"/>
            <charset val="134"/>
          </rPr>
          <t xml:space="preserve">
</t>
        </r>
      </text>
    </comment>
    <comment ref="E47" authorId="0" shapeId="0">
      <text>
        <r>
          <rPr>
            <b/>
            <sz val="9"/>
            <color indexed="81"/>
            <rFont val="宋体"/>
            <family val="3"/>
            <charset val="134"/>
          </rPr>
          <t>周荣华:</t>
        </r>
        <r>
          <rPr>
            <sz val="9"/>
            <color indexed="81"/>
            <rFont val="宋体"/>
            <family val="3"/>
            <charset val="134"/>
          </rPr>
          <t xml:space="preserve">
公式计算，=（原材料费用合计+外购件费用+制造费用合计）*管理费比例，数值，保留2位小数</t>
        </r>
      </text>
    </comment>
    <comment ref="E48" authorId="0" shapeId="0">
      <text>
        <r>
          <rPr>
            <b/>
            <sz val="9"/>
            <color indexed="81"/>
            <rFont val="宋体"/>
            <family val="3"/>
            <charset val="134"/>
          </rPr>
          <t>周荣华:</t>
        </r>
        <r>
          <rPr>
            <sz val="9"/>
            <color indexed="81"/>
            <rFont val="宋体"/>
            <family val="3"/>
            <charset val="134"/>
          </rPr>
          <t xml:space="preserve">
公式计算，=（原材料费用合计+外购件费用+制造费用合计）*利润比例，数值，保留2位小数</t>
        </r>
      </text>
    </comment>
  </commentList>
</comments>
</file>

<file path=xl/comments3.xml><?xml version="1.0" encoding="utf-8"?>
<comments xmlns="http://schemas.openxmlformats.org/spreadsheetml/2006/main">
  <authors>
    <author>周荣华</author>
  </authors>
  <commentList>
    <comment ref="A5" authorId="0" shapeId="0">
      <text>
        <r>
          <rPr>
            <b/>
            <sz val="9"/>
            <color indexed="81"/>
            <rFont val="宋体"/>
            <family val="3"/>
            <charset val="134"/>
          </rPr>
          <t>周荣华:</t>
        </r>
        <r>
          <rPr>
            <sz val="9"/>
            <color indexed="81"/>
            <rFont val="宋体"/>
            <family val="3"/>
            <charset val="134"/>
          </rPr>
          <t xml:space="preserve">
序号，增加一项自动生成</t>
        </r>
      </text>
    </comment>
    <comment ref="B5" authorId="0" shapeId="0">
      <text>
        <r>
          <rPr>
            <b/>
            <sz val="9"/>
            <color indexed="81"/>
            <rFont val="宋体"/>
            <family val="3"/>
            <charset val="134"/>
          </rPr>
          <t>周荣华:</t>
        </r>
        <r>
          <rPr>
            <sz val="9"/>
            <color indexed="81"/>
            <rFont val="宋体"/>
            <family val="3"/>
            <charset val="134"/>
          </rPr>
          <t xml:space="preserve">
必填，文本</t>
        </r>
      </text>
    </comment>
    <comment ref="C5" authorId="0" shapeId="0">
      <text>
        <r>
          <rPr>
            <b/>
            <sz val="9"/>
            <color indexed="81"/>
            <rFont val="宋体"/>
            <family val="3"/>
            <charset val="134"/>
          </rPr>
          <t>周荣华:</t>
        </r>
        <r>
          <rPr>
            <sz val="9"/>
            <color indexed="81"/>
            <rFont val="宋体"/>
            <family val="3"/>
            <charset val="134"/>
          </rPr>
          <t xml:space="preserve">
必填，整数</t>
        </r>
      </text>
    </comment>
    <comment ref="D5" authorId="0" shapeId="0">
      <text>
        <r>
          <rPr>
            <b/>
            <sz val="9"/>
            <color indexed="81"/>
            <rFont val="宋体"/>
            <family val="3"/>
            <charset val="134"/>
          </rPr>
          <t>周荣华:</t>
        </r>
        <r>
          <rPr>
            <sz val="9"/>
            <color indexed="81"/>
            <rFont val="宋体"/>
            <family val="3"/>
            <charset val="134"/>
          </rPr>
          <t xml:space="preserve">
必填，整数</t>
        </r>
      </text>
    </comment>
    <comment ref="E5" authorId="0" shapeId="0">
      <text>
        <r>
          <rPr>
            <b/>
            <sz val="9"/>
            <color indexed="81"/>
            <rFont val="宋体"/>
            <family val="3"/>
            <charset val="134"/>
          </rPr>
          <t>周荣华:</t>
        </r>
        <r>
          <rPr>
            <sz val="9"/>
            <color indexed="81"/>
            <rFont val="宋体"/>
            <family val="3"/>
            <charset val="134"/>
          </rPr>
          <t xml:space="preserve">
必填，整数</t>
        </r>
      </text>
    </comment>
    <comment ref="F5" authorId="0" shapeId="0">
      <text>
        <r>
          <rPr>
            <b/>
            <sz val="9"/>
            <color indexed="81"/>
            <rFont val="宋体"/>
            <family val="3"/>
            <charset val="134"/>
          </rPr>
          <t>周荣华:</t>
        </r>
        <r>
          <rPr>
            <sz val="9"/>
            <color indexed="81"/>
            <rFont val="宋体"/>
            <family val="3"/>
            <charset val="134"/>
          </rPr>
          <t xml:space="preserve">
公式，=人员数量*每人工时数*标准工时费用</t>
        </r>
      </text>
    </comment>
    <comment ref="G5" authorId="0" shapeId="0">
      <text>
        <r>
          <rPr>
            <b/>
            <sz val="9"/>
            <color indexed="81"/>
            <rFont val="宋体"/>
            <family val="3"/>
            <charset val="134"/>
          </rPr>
          <t>周荣华:</t>
        </r>
        <r>
          <rPr>
            <sz val="9"/>
            <color indexed="81"/>
            <rFont val="宋体"/>
            <family val="3"/>
            <charset val="134"/>
          </rPr>
          <t xml:space="preserve">
供应商可自行选择是否编辑</t>
        </r>
      </text>
    </comment>
    <comment ref="B12" authorId="0" shapeId="0">
      <text>
        <r>
          <rPr>
            <b/>
            <sz val="9"/>
            <color indexed="81"/>
            <rFont val="宋体"/>
            <family val="3"/>
            <charset val="134"/>
          </rPr>
          <t>周荣华:</t>
        </r>
        <r>
          <rPr>
            <sz val="9"/>
            <color indexed="81"/>
            <rFont val="宋体"/>
            <family val="3"/>
            <charset val="134"/>
          </rPr>
          <t xml:space="preserve">
必填，文本</t>
        </r>
      </text>
    </comment>
    <comment ref="C12" authorId="0" shapeId="0">
      <text>
        <r>
          <rPr>
            <b/>
            <sz val="9"/>
            <color indexed="81"/>
            <rFont val="宋体"/>
            <family val="3"/>
            <charset val="134"/>
          </rPr>
          <t>周荣华:</t>
        </r>
        <r>
          <rPr>
            <sz val="9"/>
            <color indexed="81"/>
            <rFont val="宋体"/>
            <family val="3"/>
            <charset val="134"/>
          </rPr>
          <t xml:space="preserve">
选择厂内或者委外</t>
        </r>
      </text>
    </comment>
    <comment ref="D12" authorId="0" shapeId="0">
      <text>
        <r>
          <rPr>
            <b/>
            <sz val="9"/>
            <color indexed="81"/>
            <rFont val="宋体"/>
            <family val="3"/>
            <charset val="134"/>
          </rPr>
          <t>周荣华:</t>
        </r>
        <r>
          <rPr>
            <sz val="9"/>
            <color indexed="81"/>
            <rFont val="宋体"/>
            <family val="3"/>
            <charset val="134"/>
          </rPr>
          <t xml:space="preserve">
必填，文本</t>
        </r>
      </text>
    </comment>
    <comment ref="E12" authorId="0" shapeId="0">
      <text>
        <r>
          <rPr>
            <b/>
            <sz val="9"/>
            <color indexed="81"/>
            <rFont val="宋体"/>
            <family val="3"/>
            <charset val="134"/>
          </rPr>
          <t>周荣华:</t>
        </r>
        <r>
          <rPr>
            <sz val="9"/>
            <color indexed="81"/>
            <rFont val="宋体"/>
            <family val="3"/>
            <charset val="134"/>
          </rPr>
          <t xml:space="preserve">
如果选择场内，则必填，数值，整数；如果选择委外则不填</t>
        </r>
      </text>
    </comment>
    <comment ref="I12" authorId="0" shapeId="0">
      <text>
        <r>
          <rPr>
            <b/>
            <sz val="9"/>
            <color indexed="81"/>
            <rFont val="宋体"/>
            <family val="3"/>
            <charset val="134"/>
          </rPr>
          <t>周荣华:</t>
        </r>
        <r>
          <rPr>
            <sz val="9"/>
            <color indexed="81"/>
            <rFont val="宋体"/>
            <family val="3"/>
            <charset val="134"/>
          </rPr>
          <t xml:space="preserve">
如果选择厂内，则用公式，=人员数量*人均工时数*收费标准；如果选择委外，则直接填数值，整数</t>
        </r>
      </text>
    </comment>
  </commentList>
</comments>
</file>

<file path=xl/comments4.xml><?xml version="1.0" encoding="utf-8"?>
<comments xmlns="http://schemas.openxmlformats.org/spreadsheetml/2006/main">
  <authors>
    <author>张荟</author>
    <author>李晓林</author>
  </authors>
  <commentList>
    <comment ref="K13" authorId="0" shapeId="0">
      <text>
        <r>
          <rPr>
            <b/>
            <sz val="9"/>
            <color indexed="81"/>
            <rFont val="宋体"/>
            <family val="3"/>
            <charset val="134"/>
          </rPr>
          <t>张荟:</t>
        </r>
        <r>
          <rPr>
            <sz val="9"/>
            <color indexed="81"/>
            <rFont val="宋体"/>
            <family val="3"/>
            <charset val="134"/>
          </rPr>
          <t xml:space="preserve">
选项，联动包装费用合计，若选择相同则费用合计为运输包装费，若选择不同则为运输包装费+配送包材分摊费</t>
        </r>
      </text>
    </comment>
    <comment ref="AH14" authorId="0" shapeId="0">
      <text>
        <r>
          <rPr>
            <b/>
            <sz val="9"/>
            <color indexed="81"/>
            <rFont val="宋体"/>
            <family val="3"/>
            <charset val="134"/>
          </rPr>
          <t>张荟:</t>
        </r>
        <r>
          <rPr>
            <sz val="9"/>
            <color indexed="81"/>
            <rFont val="宋体"/>
            <family val="3"/>
            <charset val="134"/>
          </rPr>
          <t xml:space="preserve">
选项联动外箱使用年限及维护费用</t>
        </r>
      </text>
    </comment>
    <comment ref="BN14" authorId="0" shapeId="0">
      <text>
        <r>
          <rPr>
            <b/>
            <sz val="9"/>
            <color indexed="81"/>
            <rFont val="宋体"/>
            <family val="3"/>
            <charset val="134"/>
          </rPr>
          <t>张荟:整数</t>
        </r>
      </text>
    </comment>
    <comment ref="CA14" authorId="0" shapeId="0">
      <text>
        <r>
          <rPr>
            <b/>
            <sz val="9"/>
            <color indexed="81"/>
            <rFont val="宋体"/>
            <family val="3"/>
            <charset val="134"/>
          </rPr>
          <t>张荟:</t>
        </r>
        <r>
          <rPr>
            <sz val="9"/>
            <color indexed="81"/>
            <rFont val="宋体"/>
            <family val="3"/>
            <charset val="134"/>
          </rPr>
          <t xml:space="preserve">
整数</t>
        </r>
      </text>
    </comment>
    <comment ref="CO14" authorId="0" shapeId="0">
      <text>
        <r>
          <rPr>
            <b/>
            <sz val="9"/>
            <color indexed="81"/>
            <rFont val="宋体"/>
            <family val="3"/>
            <charset val="134"/>
          </rPr>
          <t>张荟:</t>
        </r>
        <r>
          <rPr>
            <sz val="9"/>
            <color indexed="81"/>
            <rFont val="宋体"/>
            <family val="3"/>
            <charset val="134"/>
          </rPr>
          <t xml:space="preserve">
整数</t>
        </r>
      </text>
    </comment>
    <comment ref="AH15" authorId="0" shapeId="0">
      <text>
        <r>
          <rPr>
            <b/>
            <sz val="9"/>
            <color indexed="81"/>
            <rFont val="宋体"/>
            <family val="3"/>
            <charset val="134"/>
          </rPr>
          <t>张荟:</t>
        </r>
        <r>
          <rPr>
            <sz val="9"/>
            <color indexed="81"/>
            <rFont val="宋体"/>
            <family val="3"/>
            <charset val="134"/>
          </rPr>
          <t xml:space="preserve">
整数</t>
        </r>
      </text>
    </comment>
    <comment ref="BJ15" authorId="0" shapeId="0">
      <text>
        <r>
          <rPr>
            <b/>
            <sz val="9"/>
            <color indexed="81"/>
            <rFont val="宋体"/>
            <family val="3"/>
            <charset val="134"/>
          </rPr>
          <t>张荟:</t>
        </r>
        <r>
          <rPr>
            <sz val="9"/>
            <color indexed="81"/>
            <rFont val="宋体"/>
            <family val="3"/>
            <charset val="134"/>
          </rPr>
          <t xml:space="preserve">
整数</t>
        </r>
      </text>
    </comment>
    <comment ref="CJ15" authorId="0" shapeId="0">
      <text>
        <r>
          <rPr>
            <b/>
            <sz val="9"/>
            <color indexed="81"/>
            <rFont val="宋体"/>
            <family val="3"/>
            <charset val="134"/>
          </rPr>
          <t>张荟:</t>
        </r>
        <r>
          <rPr>
            <sz val="9"/>
            <color indexed="81"/>
            <rFont val="宋体"/>
            <family val="3"/>
            <charset val="134"/>
          </rPr>
          <t xml:space="preserve">
整数</t>
        </r>
      </text>
    </comment>
    <comment ref="AH16" authorId="0" shapeId="0">
      <text>
        <r>
          <rPr>
            <b/>
            <sz val="9"/>
            <color indexed="81"/>
            <rFont val="宋体"/>
            <family val="3"/>
            <charset val="134"/>
          </rPr>
          <t>张荟:纯数字</t>
        </r>
      </text>
    </comment>
    <comment ref="BW16" authorId="0" shapeId="0">
      <text>
        <r>
          <rPr>
            <b/>
            <sz val="9"/>
            <color indexed="81"/>
            <rFont val="宋体"/>
            <family val="3"/>
            <charset val="134"/>
          </rPr>
          <t>张荟:</t>
        </r>
        <r>
          <rPr>
            <sz val="9"/>
            <color indexed="81"/>
            <rFont val="宋体"/>
            <family val="3"/>
            <charset val="134"/>
          </rPr>
          <t xml:space="preserve">
纯数字</t>
        </r>
      </text>
    </comment>
    <comment ref="AH17" authorId="0" shapeId="0">
      <text>
        <r>
          <rPr>
            <b/>
            <sz val="9"/>
            <color indexed="81"/>
            <rFont val="宋体"/>
            <family val="3"/>
            <charset val="134"/>
          </rPr>
          <t>张荟:</t>
        </r>
        <r>
          <rPr>
            <sz val="9"/>
            <color indexed="81"/>
            <rFont val="宋体"/>
            <family val="3"/>
            <charset val="134"/>
          </rPr>
          <t xml:space="preserve">
定值联动运输包装类型</t>
        </r>
      </text>
    </comment>
    <comment ref="BW17" authorId="0" shapeId="0">
      <text>
        <r>
          <rPr>
            <b/>
            <sz val="9"/>
            <color indexed="81"/>
            <rFont val="宋体"/>
            <family val="3"/>
            <charset val="134"/>
          </rPr>
          <t>张荟:</t>
        </r>
        <r>
          <rPr>
            <sz val="9"/>
            <color indexed="81"/>
            <rFont val="宋体"/>
            <family val="3"/>
            <charset val="134"/>
          </rPr>
          <t xml:space="preserve">
纯数字</t>
        </r>
      </text>
    </comment>
    <comment ref="AH18" authorId="0" shapeId="0">
      <text>
        <r>
          <rPr>
            <b/>
            <sz val="9"/>
            <color indexed="81"/>
            <rFont val="宋体"/>
            <family val="3"/>
            <charset val="134"/>
          </rPr>
          <t>张荟:</t>
        </r>
        <r>
          <rPr>
            <sz val="9"/>
            <color indexed="81"/>
            <rFont val="宋体"/>
            <family val="3"/>
            <charset val="134"/>
          </rPr>
          <t xml:space="preserve">
定值联动运输包装类型</t>
        </r>
      </text>
    </comment>
    <comment ref="BW18" authorId="0" shapeId="0">
      <text>
        <r>
          <rPr>
            <b/>
            <sz val="9"/>
            <color indexed="81"/>
            <rFont val="宋体"/>
            <family val="3"/>
            <charset val="134"/>
          </rPr>
          <t>张荟:</t>
        </r>
        <r>
          <rPr>
            <sz val="9"/>
            <color indexed="81"/>
            <rFont val="宋体"/>
            <family val="3"/>
            <charset val="134"/>
          </rPr>
          <t xml:space="preserve">
整数</t>
        </r>
      </text>
    </comment>
    <comment ref="AH19" authorId="0" shapeId="0">
      <text>
        <r>
          <rPr>
            <b/>
            <sz val="9"/>
            <color indexed="81"/>
            <rFont val="宋体"/>
            <family val="3"/>
            <charset val="134"/>
          </rPr>
          <t>张荟:</t>
        </r>
        <r>
          <rPr>
            <sz val="9"/>
            <color indexed="81"/>
            <rFont val="宋体"/>
            <family val="3"/>
            <charset val="134"/>
          </rPr>
          <t xml:space="preserve">
选项，若果选择不涉及，则托盘采购价格自动为0，若选择其他选项，则托盘采购价格可填写纯数字格式</t>
        </r>
      </text>
    </comment>
    <comment ref="BN19" authorId="0" shapeId="0">
      <text>
        <r>
          <rPr>
            <b/>
            <sz val="9"/>
            <color indexed="81"/>
            <rFont val="宋体"/>
            <family val="3"/>
            <charset val="134"/>
          </rPr>
          <t>张荟:</t>
        </r>
        <r>
          <rPr>
            <sz val="9"/>
            <color indexed="81"/>
            <rFont val="宋体"/>
            <family val="3"/>
            <charset val="134"/>
          </rPr>
          <t xml:space="preserve">
整数</t>
        </r>
      </text>
    </comment>
    <comment ref="CA19" authorId="0" shapeId="0">
      <text>
        <r>
          <rPr>
            <b/>
            <sz val="9"/>
            <color indexed="81"/>
            <rFont val="宋体"/>
            <family val="3"/>
            <charset val="134"/>
          </rPr>
          <t>张荟:</t>
        </r>
        <r>
          <rPr>
            <sz val="9"/>
            <color indexed="81"/>
            <rFont val="宋体"/>
            <family val="3"/>
            <charset val="134"/>
          </rPr>
          <t xml:space="preserve">
整数</t>
        </r>
      </text>
    </comment>
    <comment ref="CO19" authorId="0" shapeId="0">
      <text>
        <r>
          <rPr>
            <b/>
            <sz val="9"/>
            <color indexed="81"/>
            <rFont val="宋体"/>
            <family val="3"/>
            <charset val="134"/>
          </rPr>
          <t>张荟:</t>
        </r>
        <r>
          <rPr>
            <sz val="9"/>
            <color indexed="81"/>
            <rFont val="宋体"/>
            <family val="3"/>
            <charset val="134"/>
          </rPr>
          <t xml:space="preserve">
整数</t>
        </r>
      </text>
    </comment>
    <comment ref="AH20" authorId="0" shapeId="0">
      <text>
        <r>
          <rPr>
            <b/>
            <sz val="9"/>
            <color indexed="81"/>
            <rFont val="宋体"/>
            <family val="3"/>
            <charset val="134"/>
          </rPr>
          <t>张荟:</t>
        </r>
        <r>
          <rPr>
            <sz val="9"/>
            <color indexed="81"/>
            <rFont val="宋体"/>
            <family val="3"/>
            <charset val="134"/>
          </rPr>
          <t xml:space="preserve">
整数</t>
        </r>
      </text>
    </comment>
    <comment ref="BJ20" authorId="0" shapeId="0">
      <text>
        <r>
          <rPr>
            <b/>
            <sz val="9"/>
            <color indexed="81"/>
            <rFont val="宋体"/>
            <family val="3"/>
            <charset val="134"/>
          </rPr>
          <t>张荟:</t>
        </r>
        <r>
          <rPr>
            <sz val="9"/>
            <color indexed="81"/>
            <rFont val="宋体"/>
            <family val="3"/>
            <charset val="134"/>
          </rPr>
          <t xml:space="preserve">
与托盘类型联动，若果选择不涉及，则托盘采购价格自动为0，若选择其他选项，则托盘采购价格可填写纯数字格式</t>
        </r>
      </text>
    </comment>
    <comment ref="CK20" authorId="0" shapeId="0">
      <text>
        <r>
          <rPr>
            <b/>
            <sz val="9"/>
            <color indexed="81"/>
            <rFont val="宋体"/>
            <family val="3"/>
            <charset val="134"/>
          </rPr>
          <t>张荟:</t>
        </r>
        <r>
          <rPr>
            <sz val="9"/>
            <color indexed="81"/>
            <rFont val="宋体"/>
            <family val="3"/>
            <charset val="134"/>
          </rPr>
          <t xml:space="preserve">
IF(IF(托盘类型="塑料托盘",3*300/循环周期,IF(托盘类型="铁质托盘",5*300/循环周期)，IF(托盘类型="不涉及"，0</t>
        </r>
      </text>
    </comment>
    <comment ref="AH21" authorId="0" shapeId="0">
      <text>
        <r>
          <rPr>
            <b/>
            <sz val="9"/>
            <color indexed="81"/>
            <rFont val="宋体"/>
            <family val="3"/>
            <charset val="134"/>
          </rPr>
          <t>张荟:</t>
        </r>
        <r>
          <rPr>
            <sz val="9"/>
            <color indexed="81"/>
            <rFont val="宋体"/>
            <family val="3"/>
            <charset val="134"/>
          </rPr>
          <t xml:space="preserve">
IF(IF(运输包装类型="EU箱类或围板箱类",(外箱采购价格+循环内部防护采购价格)*(1+外箱使用年限*维护费用)/(外箱使用年限*300/循环周期)/装零部件数+一次性内部防护采购价格/装零部件数+托盘采购价格/托盘使用次数/每个托盘配包装箱个数/装零部件数,IF(运输包装类型="通用铁框",(外箱采购价格+循环内部防护采购价格)*(1+外箱使用年限*维护费用)/(外箱使用年限*300/循环周期)/装零部件数+一次性内部防护采购价格/装零部件数,IF(运输包装类型="带脚轮专用铁质器具类或不带脚轮专用铁质器具类",外箱采购价格*包装采购数量*(1+外箱使用年限*维护费用)/包装使用寿命内服务零部件采购数)</t>
        </r>
      </text>
    </comment>
    <comment ref="BJ21" authorId="0" shapeId="0">
      <text>
        <r>
          <rPr>
            <b/>
            <sz val="9"/>
            <color indexed="81"/>
            <rFont val="宋体"/>
            <family val="3"/>
            <charset val="134"/>
          </rPr>
          <t>张荟:百分数</t>
        </r>
      </text>
    </comment>
    <comment ref="CK21" authorId="0" shapeId="0">
      <text>
        <r>
          <rPr>
            <b/>
            <sz val="9"/>
            <color indexed="81"/>
            <rFont val="宋体"/>
            <family val="3"/>
            <charset val="134"/>
          </rPr>
          <t>张荟:</t>
        </r>
        <r>
          <rPr>
            <sz val="9"/>
            <color indexed="81"/>
            <rFont val="宋体"/>
            <family val="3"/>
            <charset val="134"/>
          </rPr>
          <t xml:space="preserve">
纯数字</t>
        </r>
      </text>
    </comment>
    <comment ref="AH22" authorId="0" shapeId="0">
      <text>
        <r>
          <rPr>
            <b/>
            <sz val="9"/>
            <color indexed="81"/>
            <rFont val="宋体"/>
            <family val="3"/>
            <charset val="134"/>
          </rPr>
          <t>张荟:</t>
        </r>
        <r>
          <rPr>
            <sz val="9"/>
            <color indexed="81"/>
            <rFont val="宋体"/>
            <family val="3"/>
            <charset val="134"/>
          </rPr>
          <t xml:space="preserve">
纯数字</t>
        </r>
      </text>
    </comment>
    <comment ref="BJ22" authorId="0" shapeId="0">
      <text>
        <r>
          <rPr>
            <b/>
            <sz val="9"/>
            <color indexed="81"/>
            <rFont val="宋体"/>
            <family val="3"/>
            <charset val="134"/>
          </rPr>
          <t>张荟:</t>
        </r>
        <r>
          <rPr>
            <sz val="9"/>
            <color indexed="81"/>
            <rFont val="宋体"/>
            <family val="3"/>
            <charset val="134"/>
          </rPr>
          <t xml:space="preserve">
纯数字</t>
        </r>
      </text>
    </comment>
    <comment ref="CK22" authorId="0" shapeId="0">
      <text>
        <r>
          <rPr>
            <b/>
            <sz val="9"/>
            <color indexed="81"/>
            <rFont val="宋体"/>
            <family val="3"/>
            <charset val="134"/>
          </rPr>
          <t>张荟:</t>
        </r>
        <r>
          <rPr>
            <sz val="9"/>
            <color indexed="81"/>
            <rFont val="宋体"/>
            <family val="3"/>
            <charset val="134"/>
          </rPr>
          <t xml:space="preserve">
包材分摊费用*（1+循环包材管理费率）+包材返空运费+人工费+场地费</t>
        </r>
      </text>
    </comment>
    <comment ref="AH23" authorId="0" shapeId="0">
      <text>
        <r>
          <rPr>
            <b/>
            <sz val="9"/>
            <color indexed="81"/>
            <rFont val="宋体"/>
            <family val="3"/>
            <charset val="134"/>
          </rPr>
          <t>张荟:</t>
        </r>
        <r>
          <rPr>
            <sz val="9"/>
            <color indexed="81"/>
            <rFont val="宋体"/>
            <family val="3"/>
            <charset val="134"/>
          </rPr>
          <t xml:space="preserve">
返空费*循环包材返空体积/（装零部件个数*每个托盘配包装箱个数）</t>
        </r>
      </text>
    </comment>
    <comment ref="BJ23" authorId="0" shapeId="0">
      <text>
        <r>
          <rPr>
            <b/>
            <sz val="9"/>
            <color indexed="81"/>
            <rFont val="宋体"/>
            <family val="3"/>
            <charset val="134"/>
          </rPr>
          <t>张荟:</t>
        </r>
        <r>
          <rPr>
            <sz val="9"/>
            <color indexed="81"/>
            <rFont val="宋体"/>
            <family val="3"/>
            <charset val="134"/>
          </rPr>
          <t xml:space="preserve">
纯数字</t>
        </r>
      </text>
    </comment>
    <comment ref="AH24" authorId="0" shapeId="0">
      <text>
        <r>
          <rPr>
            <b/>
            <sz val="9"/>
            <color indexed="81"/>
            <rFont val="宋体"/>
            <family val="3"/>
            <charset val="134"/>
          </rPr>
          <t>张荟:选项联动外箱使用年限和 维护费用</t>
        </r>
      </text>
    </comment>
    <comment ref="BN24" authorId="0" shapeId="0">
      <text>
        <r>
          <rPr>
            <b/>
            <sz val="9"/>
            <color indexed="81"/>
            <rFont val="宋体"/>
            <family val="3"/>
            <charset val="134"/>
          </rPr>
          <t>张荟:</t>
        </r>
        <r>
          <rPr>
            <sz val="9"/>
            <color indexed="81"/>
            <rFont val="宋体"/>
            <family val="3"/>
            <charset val="134"/>
          </rPr>
          <t xml:space="preserve">
整数</t>
        </r>
      </text>
    </comment>
    <comment ref="CA24" authorId="0" shapeId="0">
      <text>
        <r>
          <rPr>
            <b/>
            <sz val="9"/>
            <color indexed="81"/>
            <rFont val="宋体"/>
            <family val="3"/>
            <charset val="134"/>
          </rPr>
          <t>张荟:</t>
        </r>
        <r>
          <rPr>
            <sz val="9"/>
            <color indexed="81"/>
            <rFont val="宋体"/>
            <family val="3"/>
            <charset val="134"/>
          </rPr>
          <t xml:space="preserve">
整数</t>
        </r>
      </text>
    </comment>
    <comment ref="CO24" authorId="0" shapeId="0">
      <text>
        <r>
          <rPr>
            <b/>
            <sz val="9"/>
            <color indexed="81"/>
            <rFont val="宋体"/>
            <family val="3"/>
            <charset val="134"/>
          </rPr>
          <t>张荟:</t>
        </r>
        <r>
          <rPr>
            <sz val="9"/>
            <color indexed="81"/>
            <rFont val="宋体"/>
            <family val="3"/>
            <charset val="134"/>
          </rPr>
          <t xml:space="preserve">
整数</t>
        </r>
      </text>
    </comment>
    <comment ref="AH25" authorId="0" shapeId="0">
      <text>
        <r>
          <rPr>
            <b/>
            <sz val="9"/>
            <color indexed="81"/>
            <rFont val="宋体"/>
            <family val="3"/>
            <charset val="134"/>
          </rPr>
          <t>张荟:</t>
        </r>
        <r>
          <rPr>
            <sz val="9"/>
            <color indexed="81"/>
            <rFont val="宋体"/>
            <family val="3"/>
            <charset val="134"/>
          </rPr>
          <t xml:space="preserve">
整数</t>
        </r>
      </text>
    </comment>
    <comment ref="BW25" authorId="0" shapeId="0">
      <text>
        <r>
          <rPr>
            <b/>
            <sz val="9"/>
            <color indexed="81"/>
            <rFont val="宋体"/>
            <family val="3"/>
            <charset val="134"/>
          </rPr>
          <t>张荟:</t>
        </r>
        <r>
          <rPr>
            <sz val="9"/>
            <color indexed="81"/>
            <rFont val="宋体"/>
            <family val="3"/>
            <charset val="134"/>
          </rPr>
          <t xml:space="preserve">
整数</t>
        </r>
      </text>
    </comment>
    <comment ref="AH26" authorId="0" shapeId="0">
      <text>
        <r>
          <rPr>
            <b/>
            <sz val="9"/>
            <color indexed="81"/>
            <rFont val="宋体"/>
            <family val="3"/>
            <charset val="134"/>
          </rPr>
          <t>张荟:</t>
        </r>
        <r>
          <rPr>
            <sz val="9"/>
            <color indexed="81"/>
            <rFont val="宋体"/>
            <family val="3"/>
            <charset val="134"/>
          </rPr>
          <t xml:space="preserve">
纯数字</t>
        </r>
      </text>
    </comment>
    <comment ref="BW26" authorId="0" shapeId="0">
      <text>
        <r>
          <rPr>
            <b/>
            <sz val="9"/>
            <color indexed="81"/>
            <rFont val="宋体"/>
            <family val="3"/>
            <charset val="134"/>
          </rPr>
          <t>张荟:</t>
        </r>
        <r>
          <rPr>
            <sz val="9"/>
            <color indexed="81"/>
            <rFont val="宋体"/>
            <family val="3"/>
            <charset val="134"/>
          </rPr>
          <t xml:space="preserve">
纯数字</t>
        </r>
      </text>
    </comment>
    <comment ref="AH27" authorId="0" shapeId="0">
      <text>
        <r>
          <rPr>
            <b/>
            <sz val="9"/>
            <color indexed="81"/>
            <rFont val="宋体"/>
            <family val="3"/>
            <charset val="134"/>
          </rPr>
          <t>张荟:</t>
        </r>
        <r>
          <rPr>
            <sz val="9"/>
            <color indexed="81"/>
            <rFont val="宋体"/>
            <family val="3"/>
            <charset val="134"/>
          </rPr>
          <t xml:space="preserve">
联动</t>
        </r>
      </text>
    </comment>
    <comment ref="AH28" authorId="0" shapeId="0">
      <text>
        <r>
          <rPr>
            <b/>
            <sz val="9"/>
            <color indexed="81"/>
            <rFont val="宋体"/>
            <family val="3"/>
            <charset val="134"/>
          </rPr>
          <t>张荟:</t>
        </r>
        <r>
          <rPr>
            <sz val="9"/>
            <color indexed="81"/>
            <rFont val="宋体"/>
            <family val="3"/>
            <charset val="134"/>
          </rPr>
          <t xml:space="preserve">
联动</t>
        </r>
      </text>
    </comment>
    <comment ref="BW28" authorId="0" shapeId="0">
      <text>
        <r>
          <rPr>
            <b/>
            <sz val="9"/>
            <color indexed="81"/>
            <rFont val="宋体"/>
            <family val="3"/>
            <charset val="134"/>
          </rPr>
          <t>张荟:整数</t>
        </r>
      </text>
    </comment>
    <comment ref="AH29" authorId="0" shapeId="0">
      <text>
        <r>
          <rPr>
            <b/>
            <sz val="9"/>
            <color indexed="81"/>
            <rFont val="宋体"/>
            <family val="3"/>
            <charset val="134"/>
          </rPr>
          <t>张荟:</t>
        </r>
        <r>
          <rPr>
            <sz val="9"/>
            <color indexed="81"/>
            <rFont val="宋体"/>
            <family val="3"/>
            <charset val="134"/>
          </rPr>
          <t xml:space="preserve">
（外箱采购价格+循环内部防护采购价格）*包装采购数量*（1+外箱使用年限*维护费用）/包装使用寿命内服务零部件采购数</t>
        </r>
      </text>
    </comment>
    <comment ref="AH30" authorId="0" shapeId="0">
      <text>
        <r>
          <rPr>
            <b/>
            <sz val="9"/>
            <color indexed="81"/>
            <rFont val="宋体"/>
            <family val="3"/>
            <charset val="134"/>
          </rPr>
          <t>张荟:</t>
        </r>
        <r>
          <rPr>
            <sz val="9"/>
            <color indexed="81"/>
            <rFont val="宋体"/>
            <family val="3"/>
            <charset val="134"/>
          </rPr>
          <t xml:space="preserve">
联动   最上方需选择</t>
        </r>
      </text>
    </comment>
    <comment ref="J40" authorId="0" shapeId="0">
      <text>
        <r>
          <rPr>
            <b/>
            <sz val="9"/>
            <color indexed="81"/>
            <rFont val="宋体"/>
            <family val="3"/>
            <charset val="134"/>
          </rPr>
          <t>张荟:</t>
        </r>
        <r>
          <rPr>
            <sz val="9"/>
            <color indexed="81"/>
            <rFont val="宋体"/>
            <family val="3"/>
            <charset val="134"/>
          </rPr>
          <t xml:space="preserve">
整数</t>
        </r>
      </text>
    </comment>
    <comment ref="P40" authorId="0" shapeId="0">
      <text>
        <r>
          <rPr>
            <b/>
            <sz val="9"/>
            <color indexed="81"/>
            <rFont val="宋体"/>
            <family val="3"/>
            <charset val="134"/>
          </rPr>
          <t>张荟:</t>
        </r>
        <r>
          <rPr>
            <sz val="9"/>
            <color indexed="81"/>
            <rFont val="宋体"/>
            <family val="3"/>
            <charset val="134"/>
          </rPr>
          <t xml:space="preserve">
整数</t>
        </r>
      </text>
    </comment>
    <comment ref="V40" authorId="0" shapeId="0">
      <text>
        <r>
          <rPr>
            <b/>
            <sz val="9"/>
            <color indexed="81"/>
            <rFont val="宋体"/>
            <family val="3"/>
            <charset val="134"/>
          </rPr>
          <t>张荟:</t>
        </r>
        <r>
          <rPr>
            <sz val="9"/>
            <color indexed="81"/>
            <rFont val="宋体"/>
            <family val="3"/>
            <charset val="134"/>
          </rPr>
          <t xml:space="preserve">
整数</t>
        </r>
      </text>
    </comment>
    <comment ref="AB40" authorId="0" shapeId="0">
      <text>
        <r>
          <rPr>
            <b/>
            <sz val="9"/>
            <color indexed="81"/>
            <rFont val="宋体"/>
            <family val="3"/>
            <charset val="134"/>
          </rPr>
          <t>张荟:</t>
        </r>
        <r>
          <rPr>
            <sz val="9"/>
            <color indexed="81"/>
            <rFont val="宋体"/>
            <family val="3"/>
            <charset val="134"/>
          </rPr>
          <t xml:space="preserve">
整数</t>
        </r>
      </text>
    </comment>
    <comment ref="AJ40" authorId="0" shapeId="0">
      <text>
        <r>
          <rPr>
            <b/>
            <sz val="9"/>
            <color indexed="81"/>
            <rFont val="宋体"/>
            <family val="3"/>
            <charset val="134"/>
          </rPr>
          <t>张荟:</t>
        </r>
        <r>
          <rPr>
            <sz val="9"/>
            <color indexed="81"/>
            <rFont val="宋体"/>
            <family val="3"/>
            <charset val="134"/>
          </rPr>
          <t xml:space="preserve">
整数</t>
        </r>
      </text>
    </comment>
    <comment ref="BC40" authorId="0" shapeId="0">
      <text>
        <r>
          <rPr>
            <b/>
            <sz val="9"/>
            <color indexed="81"/>
            <rFont val="宋体"/>
            <family val="3"/>
            <charset val="134"/>
          </rPr>
          <t>张荟:</t>
        </r>
        <r>
          <rPr>
            <sz val="9"/>
            <color indexed="81"/>
            <rFont val="宋体"/>
            <family val="3"/>
            <charset val="134"/>
          </rPr>
          <t xml:space="preserve">
整数</t>
        </r>
      </text>
    </comment>
    <comment ref="BI40" authorId="0" shapeId="0">
      <text>
        <r>
          <rPr>
            <b/>
            <sz val="9"/>
            <color indexed="81"/>
            <rFont val="宋体"/>
            <family val="3"/>
            <charset val="134"/>
          </rPr>
          <t>张荟:</t>
        </r>
        <r>
          <rPr>
            <sz val="9"/>
            <color indexed="81"/>
            <rFont val="宋体"/>
            <family val="3"/>
            <charset val="134"/>
          </rPr>
          <t xml:space="preserve">
整数</t>
        </r>
      </text>
    </comment>
    <comment ref="BQ40" authorId="0" shapeId="0">
      <text>
        <r>
          <rPr>
            <b/>
            <sz val="9"/>
            <color indexed="81"/>
            <rFont val="宋体"/>
            <family val="3"/>
            <charset val="134"/>
          </rPr>
          <t>张荟:</t>
        </r>
        <r>
          <rPr>
            <sz val="9"/>
            <color indexed="81"/>
            <rFont val="宋体"/>
            <family val="3"/>
            <charset val="134"/>
          </rPr>
          <t xml:space="preserve">
整数</t>
        </r>
      </text>
    </comment>
    <comment ref="BW40" authorId="0" shapeId="0">
      <text>
        <r>
          <rPr>
            <b/>
            <sz val="9"/>
            <color indexed="81"/>
            <rFont val="宋体"/>
            <family val="3"/>
            <charset val="134"/>
          </rPr>
          <t>张荟:</t>
        </r>
        <r>
          <rPr>
            <sz val="9"/>
            <color indexed="81"/>
            <rFont val="宋体"/>
            <family val="3"/>
            <charset val="134"/>
          </rPr>
          <t xml:space="preserve">
整数</t>
        </r>
      </text>
    </comment>
    <comment ref="CC40" authorId="0" shapeId="0">
      <text>
        <r>
          <rPr>
            <b/>
            <sz val="9"/>
            <color indexed="81"/>
            <rFont val="宋体"/>
            <family val="3"/>
            <charset val="134"/>
          </rPr>
          <t>张荟:</t>
        </r>
        <r>
          <rPr>
            <sz val="9"/>
            <color indexed="81"/>
            <rFont val="宋体"/>
            <family val="3"/>
            <charset val="134"/>
          </rPr>
          <t xml:space="preserve">
整数</t>
        </r>
      </text>
    </comment>
    <comment ref="CP40" authorId="0" shapeId="0">
      <text>
        <r>
          <rPr>
            <b/>
            <sz val="9"/>
            <color indexed="81"/>
            <rFont val="宋体"/>
            <family val="3"/>
            <charset val="134"/>
          </rPr>
          <t>张荟:</t>
        </r>
        <r>
          <rPr>
            <sz val="9"/>
            <color indexed="81"/>
            <rFont val="宋体"/>
            <family val="3"/>
            <charset val="134"/>
          </rPr>
          <t xml:space="preserve">
改为选项（泡货或重货）</t>
        </r>
      </text>
    </comment>
    <comment ref="B51" authorId="0" shapeId="0">
      <text>
        <r>
          <rPr>
            <b/>
            <sz val="9"/>
            <color indexed="81"/>
            <rFont val="宋体"/>
            <family val="3"/>
            <charset val="134"/>
          </rPr>
          <t>张荟:</t>
        </r>
        <r>
          <rPr>
            <sz val="9"/>
            <color indexed="81"/>
            <rFont val="宋体"/>
            <family val="3"/>
            <charset val="134"/>
          </rPr>
          <t xml:space="preserve">
文本</t>
        </r>
      </text>
    </comment>
    <comment ref="O51" authorId="0" shapeId="0">
      <text>
        <r>
          <rPr>
            <b/>
            <sz val="9"/>
            <color indexed="81"/>
            <rFont val="宋体"/>
            <family val="3"/>
            <charset val="134"/>
          </rPr>
          <t>张荟:</t>
        </r>
        <r>
          <rPr>
            <sz val="9"/>
            <color indexed="81"/>
            <rFont val="宋体"/>
            <family val="3"/>
            <charset val="134"/>
          </rPr>
          <t xml:space="preserve">
纯数字，长宽高单独分单元格体现</t>
        </r>
      </text>
    </comment>
    <comment ref="AC51" authorId="0" shapeId="0">
      <text>
        <r>
          <rPr>
            <b/>
            <sz val="9"/>
            <color indexed="81"/>
            <rFont val="宋体"/>
            <family val="3"/>
            <charset val="134"/>
          </rPr>
          <t>张荟:</t>
        </r>
        <r>
          <rPr>
            <sz val="9"/>
            <color indexed="81"/>
            <rFont val="宋体"/>
            <family val="3"/>
            <charset val="134"/>
          </rPr>
          <t xml:space="preserve">
纯数字</t>
        </r>
      </text>
    </comment>
    <comment ref="AT51" authorId="0" shapeId="0">
      <text>
        <r>
          <rPr>
            <b/>
            <sz val="9"/>
            <color indexed="81"/>
            <rFont val="宋体"/>
            <family val="3"/>
            <charset val="134"/>
          </rPr>
          <t>张荟:</t>
        </r>
        <r>
          <rPr>
            <sz val="9"/>
            <color indexed="81"/>
            <rFont val="宋体"/>
            <family val="3"/>
            <charset val="134"/>
          </rPr>
          <t xml:space="preserve">
纯数字</t>
        </r>
      </text>
    </comment>
    <comment ref="BI51" authorId="0" shapeId="0">
      <text>
        <r>
          <rPr>
            <b/>
            <sz val="9"/>
            <color indexed="81"/>
            <rFont val="宋体"/>
            <family val="3"/>
            <charset val="134"/>
          </rPr>
          <t>张荟:</t>
        </r>
        <r>
          <rPr>
            <sz val="9"/>
            <color indexed="81"/>
            <rFont val="宋体"/>
            <family val="3"/>
            <charset val="134"/>
          </rPr>
          <t xml:space="preserve">
百分比</t>
        </r>
      </text>
    </comment>
    <comment ref="BU51" authorId="0" shapeId="0">
      <text>
        <r>
          <rPr>
            <b/>
            <sz val="9"/>
            <color indexed="81"/>
            <rFont val="宋体"/>
            <family val="3"/>
            <charset val="134"/>
          </rPr>
          <t>张荟:</t>
        </r>
        <r>
          <rPr>
            <sz val="9"/>
            <color indexed="81"/>
            <rFont val="宋体"/>
            <family val="3"/>
            <charset val="134"/>
          </rPr>
          <t xml:space="preserve">
纯数字</t>
        </r>
      </text>
    </comment>
    <comment ref="CI51" authorId="0" shapeId="0">
      <text>
        <r>
          <rPr>
            <b/>
            <sz val="9"/>
            <color indexed="81"/>
            <rFont val="宋体"/>
            <family val="3"/>
            <charset val="134"/>
          </rPr>
          <t>张荟:</t>
        </r>
        <r>
          <rPr>
            <sz val="9"/>
            <color indexed="81"/>
            <rFont val="宋体"/>
            <family val="3"/>
            <charset val="134"/>
          </rPr>
          <t xml:space="preserve">
纯数字</t>
        </r>
      </text>
    </comment>
    <comment ref="B60" authorId="0" shapeId="0">
      <text>
        <r>
          <rPr>
            <b/>
            <sz val="9"/>
            <color indexed="81"/>
            <rFont val="宋体"/>
            <family val="3"/>
            <charset val="134"/>
          </rPr>
          <t>张荟:</t>
        </r>
        <r>
          <rPr>
            <sz val="9"/>
            <color indexed="81"/>
            <rFont val="宋体"/>
            <family val="3"/>
            <charset val="134"/>
          </rPr>
          <t xml:space="preserve">
与上述泡货类型相同</t>
        </r>
      </text>
    </comment>
    <comment ref="L60" authorId="0" shapeId="0">
      <text>
        <r>
          <rPr>
            <b/>
            <sz val="9"/>
            <color indexed="81"/>
            <rFont val="宋体"/>
            <family val="3"/>
            <charset val="134"/>
          </rPr>
          <t>张荟:
纯数字</t>
        </r>
      </text>
    </comment>
    <comment ref="AC60" authorId="0" shapeId="0">
      <text>
        <r>
          <rPr>
            <b/>
            <sz val="9"/>
            <color indexed="81"/>
            <rFont val="宋体"/>
            <family val="3"/>
            <charset val="134"/>
          </rPr>
          <t>张荟:</t>
        </r>
        <r>
          <rPr>
            <sz val="9"/>
            <color indexed="81"/>
            <rFont val="宋体"/>
            <family val="3"/>
            <charset val="134"/>
          </rPr>
          <t xml:space="preserve">
纯数字</t>
        </r>
      </text>
    </comment>
    <comment ref="AR60" authorId="0" shapeId="0">
      <text>
        <r>
          <rPr>
            <b/>
            <sz val="9"/>
            <color indexed="81"/>
            <rFont val="宋体"/>
            <family val="3"/>
            <charset val="134"/>
          </rPr>
          <t>张荟:</t>
        </r>
        <r>
          <rPr>
            <sz val="9"/>
            <color indexed="81"/>
            <rFont val="宋体"/>
            <family val="3"/>
            <charset val="134"/>
          </rPr>
          <t xml:space="preserve">
纯数字</t>
        </r>
      </text>
    </comment>
    <comment ref="BE60" authorId="0" shapeId="0">
      <text>
        <r>
          <rPr>
            <b/>
            <sz val="9"/>
            <color indexed="81"/>
            <rFont val="宋体"/>
            <family val="3"/>
            <charset val="134"/>
          </rPr>
          <t>张荟:</t>
        </r>
        <r>
          <rPr>
            <sz val="9"/>
            <color indexed="81"/>
            <rFont val="宋体"/>
            <family val="3"/>
            <charset val="134"/>
          </rPr>
          <t xml:space="preserve">
纯数字</t>
        </r>
      </text>
    </comment>
    <comment ref="BR60" authorId="1" shapeId="0">
      <text>
        <r>
          <rPr>
            <b/>
            <sz val="9"/>
            <color indexed="81"/>
            <rFont val="宋体"/>
            <family val="3"/>
            <charset val="134"/>
          </rPr>
          <t>李晓林:零部件为泡货时填写单方费用；零部件为重货时，填写单吨费用</t>
        </r>
      </text>
    </comment>
    <comment ref="CI60" authorId="1" shapeId="0">
      <text>
        <r>
          <rPr>
            <b/>
            <sz val="9"/>
            <color indexed="81"/>
            <rFont val="宋体"/>
            <family val="3"/>
            <charset val="134"/>
          </rPr>
          <t>李晓林:</t>
        </r>
        <r>
          <rPr>
            <sz val="9"/>
            <color indexed="81"/>
            <rFont val="宋体"/>
            <family val="3"/>
            <charset val="134"/>
          </rPr>
          <t xml:space="preserve">
零部件为泡货时，单件运输费用=单方费用*单个零部件体积
零部件为重货时，单件运输费用=单吨费用*零部件重量
</t>
        </r>
      </text>
    </comment>
    <comment ref="N79" authorId="0" shapeId="0">
      <text>
        <r>
          <rPr>
            <b/>
            <sz val="9"/>
            <color indexed="81"/>
            <rFont val="宋体"/>
            <family val="3"/>
            <charset val="134"/>
          </rPr>
          <t>张荟:</t>
        </r>
        <r>
          <rPr>
            <sz val="9"/>
            <color indexed="81"/>
            <rFont val="宋体"/>
            <family val="3"/>
            <charset val="134"/>
          </rPr>
          <t xml:space="preserve">
纯数字</t>
        </r>
      </text>
    </comment>
    <comment ref="AG79" authorId="0" shapeId="0">
      <text>
        <r>
          <rPr>
            <b/>
            <sz val="9"/>
            <color indexed="81"/>
            <rFont val="宋体"/>
            <family val="3"/>
            <charset val="134"/>
          </rPr>
          <t>张荟:</t>
        </r>
        <r>
          <rPr>
            <sz val="9"/>
            <color indexed="81"/>
            <rFont val="宋体"/>
            <family val="3"/>
            <charset val="134"/>
          </rPr>
          <t xml:space="preserve">
文本格式</t>
        </r>
      </text>
    </comment>
    <comment ref="N81" authorId="0" shapeId="0">
      <text>
        <r>
          <rPr>
            <b/>
            <sz val="9"/>
            <color indexed="81"/>
            <rFont val="宋体"/>
            <family val="3"/>
            <charset val="134"/>
          </rPr>
          <t>张荟:</t>
        </r>
        <r>
          <rPr>
            <sz val="9"/>
            <color indexed="81"/>
            <rFont val="宋体"/>
            <family val="3"/>
            <charset val="134"/>
          </rPr>
          <t xml:space="preserve">
纯数字</t>
        </r>
      </text>
    </comment>
    <comment ref="N83" authorId="0" shapeId="0">
      <text>
        <r>
          <rPr>
            <b/>
            <sz val="9"/>
            <color indexed="81"/>
            <rFont val="宋体"/>
            <family val="3"/>
            <charset val="134"/>
          </rPr>
          <t>张荟:</t>
        </r>
        <r>
          <rPr>
            <sz val="9"/>
            <color indexed="81"/>
            <rFont val="宋体"/>
            <family val="3"/>
            <charset val="134"/>
          </rPr>
          <t xml:space="preserve">
纯数字</t>
        </r>
      </text>
    </comment>
    <comment ref="N85" authorId="0" shapeId="0">
      <text>
        <r>
          <rPr>
            <b/>
            <sz val="9"/>
            <color indexed="81"/>
            <rFont val="宋体"/>
            <family val="3"/>
            <charset val="134"/>
          </rPr>
          <t>张荟:</t>
        </r>
        <r>
          <rPr>
            <sz val="9"/>
            <color indexed="81"/>
            <rFont val="宋体"/>
            <family val="3"/>
            <charset val="134"/>
          </rPr>
          <t xml:space="preserve">
单件存储费+物流服务费  求和</t>
        </r>
      </text>
    </comment>
  </commentList>
</comments>
</file>

<file path=xl/comments5.xml><?xml version="1.0" encoding="utf-8"?>
<comments xmlns="http://schemas.openxmlformats.org/spreadsheetml/2006/main">
  <authors>
    <author>周荣华</author>
  </authors>
  <commentList>
    <comment ref="A2" authorId="0" shapeId="0">
      <text>
        <r>
          <rPr>
            <b/>
            <sz val="9"/>
            <color indexed="81"/>
            <rFont val="宋体"/>
            <family val="3"/>
            <charset val="134"/>
          </rPr>
          <t>周荣华:</t>
        </r>
        <r>
          <rPr>
            <sz val="9"/>
            <color indexed="81"/>
            <rFont val="宋体"/>
            <family val="3"/>
            <charset val="134"/>
          </rPr>
          <t xml:space="preserve">
直接从附表1引用</t>
        </r>
      </text>
    </comment>
    <comment ref="B2" authorId="0" shapeId="0">
      <text>
        <r>
          <rPr>
            <b/>
            <sz val="9"/>
            <color indexed="81"/>
            <rFont val="宋体"/>
            <family val="3"/>
            <charset val="134"/>
          </rPr>
          <t>周荣华:</t>
        </r>
        <r>
          <rPr>
            <sz val="9"/>
            <color indexed="81"/>
            <rFont val="宋体"/>
            <family val="3"/>
            <charset val="134"/>
          </rPr>
          <t xml:space="preserve">
直接从附表1引用</t>
        </r>
      </text>
    </comment>
    <comment ref="C2" authorId="0" shapeId="0">
      <text>
        <r>
          <rPr>
            <b/>
            <sz val="9"/>
            <color indexed="81"/>
            <rFont val="宋体"/>
            <family val="3"/>
            <charset val="134"/>
          </rPr>
          <t>周荣华:</t>
        </r>
        <r>
          <rPr>
            <sz val="9"/>
            <color indexed="81"/>
            <rFont val="宋体"/>
            <family val="3"/>
            <charset val="134"/>
          </rPr>
          <t xml:space="preserve">
直接从附表1引用</t>
        </r>
      </text>
    </comment>
    <comment ref="D2" authorId="0" shapeId="0">
      <text>
        <r>
          <rPr>
            <b/>
            <sz val="9"/>
            <color indexed="81"/>
            <rFont val="宋体"/>
            <family val="3"/>
            <charset val="134"/>
          </rPr>
          <t>周荣华:</t>
        </r>
        <r>
          <rPr>
            <sz val="9"/>
            <color indexed="81"/>
            <rFont val="宋体"/>
            <family val="3"/>
            <charset val="134"/>
          </rPr>
          <t xml:space="preserve">
必填，整数</t>
        </r>
      </text>
    </comment>
    <comment ref="G2" authorId="0" shapeId="0">
      <text>
        <r>
          <rPr>
            <b/>
            <sz val="9"/>
            <color indexed="81"/>
            <rFont val="宋体"/>
            <family val="3"/>
            <charset val="134"/>
          </rPr>
          <t>周荣华:</t>
        </r>
        <r>
          <rPr>
            <sz val="9"/>
            <color indexed="81"/>
            <rFont val="宋体"/>
            <family val="3"/>
            <charset val="134"/>
          </rPr>
          <t xml:space="preserve">
必填，数值，保留2位小数
</t>
        </r>
      </text>
    </comment>
    <comment ref="M2" authorId="0" shapeId="0">
      <text>
        <r>
          <rPr>
            <b/>
            <sz val="9"/>
            <color indexed="81"/>
            <rFont val="宋体"/>
            <family val="3"/>
            <charset val="134"/>
          </rPr>
          <t>周荣华:</t>
        </r>
        <r>
          <rPr>
            <sz val="9"/>
            <color indexed="81"/>
            <rFont val="宋体"/>
            <family val="3"/>
            <charset val="134"/>
          </rPr>
          <t xml:space="preserve">
选填，文本</t>
        </r>
      </text>
    </comment>
    <comment ref="E3" authorId="0" shapeId="0">
      <text>
        <r>
          <rPr>
            <b/>
            <sz val="9"/>
            <color indexed="81"/>
            <rFont val="宋体"/>
            <family val="3"/>
            <charset val="134"/>
          </rPr>
          <t>周荣华:</t>
        </r>
        <r>
          <rPr>
            <sz val="9"/>
            <color indexed="81"/>
            <rFont val="宋体"/>
            <family val="3"/>
            <charset val="134"/>
          </rPr>
          <t xml:space="preserve">
必填，数值，保留1位小数</t>
        </r>
      </text>
    </comment>
    <comment ref="F3" authorId="0" shapeId="0">
      <text>
        <r>
          <rPr>
            <b/>
            <sz val="9"/>
            <color indexed="81"/>
            <rFont val="宋体"/>
            <family val="3"/>
            <charset val="134"/>
          </rPr>
          <t>周荣华:</t>
        </r>
        <r>
          <rPr>
            <sz val="9"/>
            <color indexed="81"/>
            <rFont val="宋体"/>
            <family val="3"/>
            <charset val="134"/>
          </rPr>
          <t xml:space="preserve">
必填，数值，保留1位小数</t>
        </r>
      </text>
    </comment>
    <comment ref="H3" authorId="0" shapeId="0">
      <text>
        <r>
          <rPr>
            <b/>
            <sz val="9"/>
            <color indexed="81"/>
            <rFont val="宋体"/>
            <family val="3"/>
            <charset val="134"/>
          </rPr>
          <t>周荣华:</t>
        </r>
        <r>
          <rPr>
            <sz val="9"/>
            <color indexed="81"/>
            <rFont val="宋体"/>
            <family val="3"/>
            <charset val="134"/>
          </rPr>
          <t xml:space="preserve">
必填，数值，保留2位小数</t>
        </r>
      </text>
    </comment>
  </commentList>
</comments>
</file>

<file path=xl/sharedStrings.xml><?xml version="1.0" encoding="utf-8"?>
<sst xmlns="http://schemas.openxmlformats.org/spreadsheetml/2006/main" count="686" uniqueCount="423">
  <si>
    <t>SOP+1</t>
    <phoneticPr fontId="3" type="noConversion"/>
  </si>
  <si>
    <t>SOP+2</t>
    <phoneticPr fontId="3" type="noConversion"/>
  </si>
  <si>
    <t>——</t>
    <phoneticPr fontId="3" type="noConversion"/>
  </si>
  <si>
    <t>原材料费 
raw materials cost</t>
    <phoneticPr fontId="3" type="noConversion"/>
  </si>
  <si>
    <t>模具寿命
（万次）
mould lifetime(one million time)</t>
    <phoneticPr fontId="3" type="noConversion"/>
  </si>
  <si>
    <t>型腔
数量
cavity number</t>
    <phoneticPr fontId="3" type="noConversion"/>
  </si>
  <si>
    <t>保险杠本体注塑 bumper body injection molding</t>
    <phoneticPr fontId="3" type="noConversion"/>
  </si>
  <si>
    <t xml:space="preserve">保险杠本体模具 bumper body mould </t>
    <phoneticPr fontId="3" type="noConversion"/>
  </si>
  <si>
    <t>邮箱 E-mail</t>
    <phoneticPr fontId="3" type="noConversion"/>
  </si>
  <si>
    <t>联系人 Contact:</t>
    <phoneticPr fontId="3" type="noConversion"/>
  </si>
  <si>
    <t xml:space="preserve">工序名称 process  </t>
    <phoneticPr fontId="3" type="noConversion"/>
  </si>
  <si>
    <t>外协供应商
outsouring supplier</t>
    <phoneticPr fontId="3" type="noConversion"/>
  </si>
  <si>
    <t>模具加
工周期（月） mould process cycle(month)</t>
    <phoneticPr fontId="3" type="noConversion"/>
  </si>
  <si>
    <t>备注notes</t>
    <phoneticPr fontId="3" type="noConversion"/>
  </si>
  <si>
    <t>1.设计费用（机械、软硬件设计等）engineering fee(Mechanical, software ,hardware etc.)</t>
    <phoneticPr fontId="3" type="noConversion"/>
  </si>
  <si>
    <t>序号No.</t>
    <phoneticPr fontId="3" type="noConversion"/>
  </si>
  <si>
    <t xml:space="preserve">收费标准 charging standard </t>
    <phoneticPr fontId="3" type="noConversion"/>
  </si>
  <si>
    <t>人员数量
staff number</t>
    <phoneticPr fontId="3" type="noConversion"/>
  </si>
  <si>
    <t>工时数
working hours</t>
    <phoneticPr fontId="3" type="noConversion"/>
  </si>
  <si>
    <t>标准工时费用
cost for standard working hours</t>
    <phoneticPr fontId="3" type="noConversion"/>
  </si>
  <si>
    <t>长城汽车报价单说明 Description of GWM RFQ</t>
    <phoneticPr fontId="3" type="noConversion"/>
  </si>
  <si>
    <t xml:space="preserve">对术语的解释说明 Terms Description </t>
    <phoneticPr fontId="3" type="noConversion"/>
  </si>
  <si>
    <t>制造费用
manufacturing cost</t>
    <phoneticPr fontId="3" type="noConversion"/>
  </si>
  <si>
    <t>外购件费用
outsourcing  parts cost</t>
    <phoneticPr fontId="3" type="noConversion"/>
  </si>
  <si>
    <t>开发费用 
development cost</t>
    <phoneticPr fontId="3" type="noConversion"/>
  </si>
  <si>
    <t>模具费用 Tooling cost</t>
    <phoneticPr fontId="3" type="noConversion"/>
  </si>
  <si>
    <t>年降 
annual cost dowm</t>
    <phoneticPr fontId="3" type="noConversion"/>
  </si>
  <si>
    <t>当前汇率
current exchange rate</t>
    <phoneticPr fontId="3" type="noConversion"/>
  </si>
  <si>
    <t xml:space="preserve">原材料状态 
status of raw materials </t>
    <phoneticPr fontId="3" type="noConversion"/>
  </si>
  <si>
    <t>塑料粒子、橡胶、钢板、棒材、管料、铝锭等原材料 
plastic particles,rubber, steel plate,bar,tubing,aluminium ignot etc.</t>
    <phoneticPr fontId="3" type="noConversion"/>
  </si>
  <si>
    <t>废料回收价格
waste recycling price</t>
    <phoneticPr fontId="3" type="noConversion"/>
  </si>
  <si>
    <t xml:space="preserve"> 废料回收费
waste recovery charge </t>
    <phoneticPr fontId="3" type="noConversion"/>
  </si>
  <si>
    <t>节拍
tact time</t>
    <phoneticPr fontId="3" type="noConversion"/>
  </si>
  <si>
    <t>是否客户指定
customer-specified or not</t>
    <phoneticPr fontId="3" type="noConversion"/>
  </si>
  <si>
    <t>利润
profit</t>
    <phoneticPr fontId="3" type="noConversion"/>
  </si>
  <si>
    <t>采购周期
procurement cycle</t>
    <phoneticPr fontId="3" type="noConversion"/>
  </si>
  <si>
    <t xml:space="preserve">外购零部件的采购周期，需要明确至天
procurement cycle for outsouring components, and need to be defined by day. </t>
    <phoneticPr fontId="3" type="noConversion"/>
  </si>
  <si>
    <t>产品量产后每年必须至少3%的价格降低；
After SOP,the product  must be sold at no less than 3% lower price each year.</t>
    <phoneticPr fontId="3" type="noConversion"/>
  </si>
  <si>
    <t xml:space="preserve">                                             </t>
    <phoneticPr fontId="3" type="noConversion"/>
  </si>
  <si>
    <t>利润=（原材料合计+外购件费用+制造费）X利润率
profit=(total raw materials cost+outsouring parts cost+manufacturing cost)*rate of profit</t>
    <phoneticPr fontId="3" type="noConversion"/>
  </si>
  <si>
    <t>生产过程中产生废料如浇口、余料等销售价格
sales price for waste, such as sprue, excess material, in production process</t>
    <phoneticPr fontId="3" type="noConversion"/>
  </si>
  <si>
    <t xml:space="preserve">单一工序在批量生产状况下每小时合计生产的零部件数量
total parts number produced per hour for a single process in batch production condition </t>
    <phoneticPr fontId="3" type="noConversion"/>
  </si>
  <si>
    <t>每小时生产零部件数
parts number per hour</t>
    <phoneticPr fontId="3" type="noConversion"/>
  </si>
  <si>
    <t>报价单项目 Items</t>
    <phoneticPr fontId="3" type="noConversion"/>
  </si>
  <si>
    <t>术语Terms</t>
    <phoneticPr fontId="3" type="noConversion"/>
  </si>
  <si>
    <t>针对进口产品，报价时的汇率情况描述
description of exchange rate for imported products when quotaing.</t>
    <phoneticPr fontId="3" type="noConversion"/>
  </si>
  <si>
    <t>原材料是否为长城汽车指定的牌号和原材料供应商
whether raw materials are designated brand and suppliers by GWM?</t>
    <phoneticPr fontId="3" type="noConversion"/>
  </si>
  <si>
    <t>制作每个产品产生废料重量X废料回收价格
waste weight for producing each product*waste recycling price</t>
    <phoneticPr fontId="3" type="noConversion"/>
  </si>
  <si>
    <t>供应商填写报价时的汇率 
The exchange rate when supplier fills in the quotation.</t>
    <phoneticPr fontId="3" type="noConversion"/>
  </si>
  <si>
    <t>2.试验费用（DV&amp;PV试验、标定等）test fee DV&amp;PV test, calibration etc.)</t>
    <phoneticPr fontId="3" type="noConversion"/>
  </si>
  <si>
    <t>外购件费用
outsourcing  parts cost</t>
    <phoneticPr fontId="3" type="noConversion"/>
  </si>
  <si>
    <t>开发费用按表2进行核算 calculated by affix 2</t>
    <phoneticPr fontId="3" type="noConversion"/>
  </si>
  <si>
    <t>模具费用按表3进行核算 calculated by affix 3</t>
    <phoneticPr fontId="3" type="noConversion"/>
  </si>
  <si>
    <t>包装运输费
packaging &amp; logistics cost</t>
    <phoneticPr fontId="3" type="noConversion"/>
  </si>
  <si>
    <t>L</t>
    <phoneticPr fontId="3" type="noConversion"/>
  </si>
  <si>
    <t>W</t>
    <phoneticPr fontId="3" type="noConversion"/>
  </si>
  <si>
    <t>H</t>
    <phoneticPr fontId="3" type="noConversion"/>
  </si>
  <si>
    <t>企业的管理、财务、销售等费用合计
管理费=（原材料合计+外购件费用+制造费）X管理费率
total cost of corporate management,finanace and sales etc.
management fee=(total raw materials cost+outsouring parts cost+manufacturing cost)*rate of management fee</t>
    <phoneticPr fontId="3" type="noConversion"/>
  </si>
  <si>
    <t>包装与运输，需按照与我司物流部确认的包装、运输方案，按表4进行核算
according to the packaging &amp; logistics plan from logistics Dept. of GWM, calculated by affix 4.</t>
    <phoneticPr fontId="3" type="noConversion"/>
  </si>
  <si>
    <t xml:space="preserve">备注：以上术语及解释是报价单中成本项目的一部分，有任何问题请咨询采购工程师。报价单中所有涉及费用均为不含税价格。
Notes: what is said above are a part of the cost items in the quotation, please consult purchasing engineer for any question. All charges involved  in the quotation are tax excluded. </t>
    <phoneticPr fontId="3" type="noConversion"/>
  </si>
  <si>
    <t>模具检具名称 
Tooling &amp; gauge</t>
    <phoneticPr fontId="3" type="noConversion"/>
  </si>
  <si>
    <t xml:space="preserve">长城汽车模具费用报价单 GWM Quotation for Tooling Cost </t>
    <phoneticPr fontId="7" type="noConversion"/>
  </si>
  <si>
    <t>长城汽车开发费用明细 
Development Cost Breakdown of GWM</t>
    <phoneticPr fontId="7" type="noConversion"/>
  </si>
  <si>
    <t>项目明细  details of  item</t>
    <phoneticPr fontId="3" type="noConversion"/>
  </si>
  <si>
    <t>模具明细 details of mould</t>
    <phoneticPr fontId="3" type="noConversion"/>
  </si>
  <si>
    <t>一、包装费 packing fee</t>
    <phoneticPr fontId="3" type="noConversion"/>
  </si>
  <si>
    <t>包装费用合计 sum</t>
    <phoneticPr fontId="3" type="noConversion"/>
  </si>
  <si>
    <t>运输包装类型 transportation packaging type</t>
    <phoneticPr fontId="3" type="noConversion"/>
  </si>
  <si>
    <t xml:space="preserve"> 需选择 select</t>
    <phoneticPr fontId="3" type="noConversion"/>
  </si>
  <si>
    <t>年 year</t>
    <phoneticPr fontId="3" type="noConversion"/>
  </si>
  <si>
    <t xml:space="preserve">包装采购数量（循环）
quantity of purchased cyclical package </t>
    <phoneticPr fontId="3" type="noConversion"/>
  </si>
  <si>
    <t>维护费用（铁制为每年，其他为生命周期）
maintenance cost （maintenance cycle is every year if it's made of iron,otherwise, lifetime）</t>
    <phoneticPr fontId="3" type="noConversion"/>
  </si>
  <si>
    <t>装零部件数（个）
quantity of accommodated parts(unit)</t>
    <phoneticPr fontId="3" type="noConversion"/>
  </si>
  <si>
    <t xml:space="preserve">包装使用寿命内服务零部件采购数
quantity of serviced parts within life time of the packaging </t>
    <phoneticPr fontId="3" type="noConversion"/>
  </si>
  <si>
    <t>尺寸 dimension</t>
    <phoneticPr fontId="3" type="noConversion"/>
  </si>
  <si>
    <t>外箱使用年限 service life of the carton</t>
    <phoneticPr fontId="3" type="noConversion"/>
  </si>
  <si>
    <t>每个托盘配包装箱个数
quantity of cartons on per pallet</t>
    <phoneticPr fontId="3" type="noConversion"/>
  </si>
  <si>
    <r>
      <t>托盘采购价格</t>
    </r>
    <r>
      <rPr>
        <sz val="9"/>
        <color rgb="FFFF0000"/>
        <rFont val="微软雅黑"/>
        <family val="2"/>
        <charset val="134"/>
      </rPr>
      <t>（元/个）</t>
    </r>
    <r>
      <rPr>
        <sz val="9"/>
        <rFont val="微软雅黑"/>
        <family val="2"/>
        <charset val="134"/>
      </rPr>
      <t xml:space="preserve">
pallet price (RMB per unit)</t>
    </r>
    <phoneticPr fontId="3" type="noConversion"/>
  </si>
  <si>
    <t>托盘使用次数
cyclical number of the pallet</t>
    <phoneticPr fontId="3" type="noConversion"/>
  </si>
  <si>
    <t>循环内部防护采购价格（元/套）
price of the purchased cyclical inner packing ( RMB per unit)</t>
    <phoneticPr fontId="3" type="noConversion"/>
  </si>
  <si>
    <r>
      <t>包材返空运费（</t>
    </r>
    <r>
      <rPr>
        <sz val="9"/>
        <color rgb="FFFF0000"/>
        <rFont val="微软雅黑"/>
        <family val="2"/>
        <charset val="134"/>
      </rPr>
      <t>元/单件</t>
    </r>
    <r>
      <rPr>
        <sz val="9"/>
        <rFont val="微软雅黑"/>
        <family val="2"/>
        <charset val="134"/>
      </rPr>
      <t>）
transportation fee of empty returned cyclical packaging(RMB per unit)</t>
    </r>
    <phoneticPr fontId="3" type="noConversion"/>
  </si>
  <si>
    <t>循环包材返空体积（m³）
volume of empty returned cyclical packaging （m³）</t>
    <phoneticPr fontId="3" type="noConversion"/>
  </si>
  <si>
    <t>包材分摊费用
apportionment expense of packaging</t>
    <phoneticPr fontId="3" type="noConversion"/>
  </si>
  <si>
    <t>运输包装
transportation packaging</t>
    <phoneticPr fontId="3" type="noConversion"/>
  </si>
  <si>
    <t>配送包装
distribution packaging</t>
    <phoneticPr fontId="3" type="noConversion"/>
  </si>
  <si>
    <r>
      <t>循环包材管理</t>
    </r>
    <r>
      <rPr>
        <sz val="9"/>
        <color rgb="FFFF0000"/>
        <rFont val="微软雅黑"/>
        <family val="2"/>
        <charset val="134"/>
      </rPr>
      <t>费率</t>
    </r>
    <r>
      <rPr>
        <sz val="9"/>
        <rFont val="微软雅黑"/>
        <family val="2"/>
        <charset val="134"/>
      </rPr>
      <t xml:space="preserve">
management fee rate of cyclical packaging </t>
    </r>
    <phoneticPr fontId="3" type="noConversion"/>
  </si>
  <si>
    <t>外尺寸
Outside dimension（mm）</t>
    <phoneticPr fontId="3" type="noConversion"/>
  </si>
  <si>
    <t>托盘类型 types of pallets</t>
    <phoneticPr fontId="3" type="noConversion"/>
  </si>
  <si>
    <t>外箱采购价格（元/个）
price of the purchased carton( RMB per unit)</t>
    <phoneticPr fontId="3" type="noConversion"/>
  </si>
  <si>
    <t>说明：1.包装投入数量=使用车型日产量×单车用量×循环周期÷收容数×安全系数；
备注：①安全系数指为应对异常需多投入一定数量的包装，取值1.1；②计算时产量和循环周期的单位需保持一致（天或者小时）。
2.循环周期包含：供应商生产占压、供应商库存、在途运输库存、仓储库存、主机厂库存、空箱存放、返空环节。
Notes: 1, quantity of packaging = day output of applied vehicle*quantity of per vehicle*cycle period/capacity*safty coefficient
Tips:Safty coefficient means extra number of packaging to avoid abnormality. The value is 1.1. Unit needs to be consistent between output and cycle period.
          2,  cycle period includes production overstock of the supplier's , stock  of the supplier's, stock during the transportation,  stock at the warehouse. stock at the OME, storage of empty packaging, the process of empty returned packaging.</t>
    <phoneticPr fontId="3" type="noConversion"/>
  </si>
  <si>
    <t>序号
No.</t>
    <phoneticPr fontId="3" type="noConversion"/>
  </si>
  <si>
    <t>序号
No.</t>
    <phoneticPr fontId="3" type="noConversion"/>
  </si>
  <si>
    <t xml:space="preserve">运输包装与配送包装相同the packaging of transportation is same as the distribution </t>
  </si>
  <si>
    <t>塑料托盘</t>
  </si>
  <si>
    <t>二、运输费</t>
    <phoneticPr fontId="3" type="noConversion"/>
  </si>
  <si>
    <t>L（mm）</t>
    <phoneticPr fontId="3" type="noConversion"/>
  </si>
  <si>
    <t>W（mm）</t>
    <phoneticPr fontId="3" type="noConversion"/>
  </si>
  <si>
    <t>H（mm）</t>
    <phoneticPr fontId="3" type="noConversion"/>
  </si>
  <si>
    <t>收容数
capacity</t>
    <phoneticPr fontId="3" type="noConversion"/>
  </si>
  <si>
    <t>运输单元包装信息
Transport unit packaging information</t>
    <phoneticPr fontId="3" type="noConversion"/>
  </si>
  <si>
    <t>货物类型
Cargo type</t>
    <phoneticPr fontId="3" type="noConversion"/>
  </si>
  <si>
    <t>注：① 结合零部件类型，若长城公司有排序需求，需按照长城公司要求进行零部件排序。</t>
    <phoneticPr fontId="16" type="noConversion"/>
  </si>
  <si>
    <t>② 实际运行后，我方将与贵司结合实际发生的物流费用，共同研究物流成本降低的措施。</t>
    <phoneticPr fontId="16" type="noConversion"/>
  </si>
  <si>
    <t>1. General requirements: suppliers from host plant &gt; 300km must enter the designated warehouse of Great Wall Company, and other suppliers</t>
    <phoneticPr fontId="16" type="noConversion"/>
  </si>
  <si>
    <t xml:space="preserve">  shall be approved by Great Wall Company.All suppliers must be approved by Great Wall to enter, remove from the warehouse and may not </t>
    <phoneticPr fontId="16" type="noConversion"/>
  </si>
  <si>
    <t xml:space="preserve">  set up or lease other warehouses at the site of the main   plant.</t>
    <phoneticPr fontId="16" type="noConversion"/>
  </si>
  <si>
    <t>运输单元重量（kg）
Transport unit weight （kg）</t>
    <phoneticPr fontId="3" type="noConversion"/>
  </si>
  <si>
    <t>产地
Production Location</t>
    <phoneticPr fontId="3" type="noConversion"/>
  </si>
  <si>
    <t>子零部件名称
Sub-component Name</t>
    <phoneticPr fontId="3" type="noConversion"/>
  </si>
  <si>
    <t>原材料牌号
Raw Materials Grade</t>
    <phoneticPr fontId="3" type="noConversion"/>
  </si>
  <si>
    <t>结算币种
Settlement Currency</t>
    <phoneticPr fontId="3" type="noConversion"/>
  </si>
  <si>
    <t>工序描述
Process Description</t>
    <phoneticPr fontId="3" type="noConversion"/>
  </si>
  <si>
    <t>附加福利费率</t>
    <phoneticPr fontId="3" type="noConversion"/>
  </si>
  <si>
    <t>费用比例</t>
    <phoneticPr fontId="3" type="noConversion"/>
  </si>
  <si>
    <t>长城汽车配套产品报价单
GWM Quotation for Supporting Products</t>
    <phoneticPr fontId="3" type="noConversion"/>
  </si>
  <si>
    <t>供应商
Supplier Name</t>
    <phoneticPr fontId="3" type="noConversion"/>
  </si>
  <si>
    <t xml:space="preserve">供应商代码
Supplier Code </t>
    <phoneticPr fontId="3" type="noConversion"/>
  </si>
  <si>
    <t>供应商确认栏
Confirmed by Supplier</t>
    <phoneticPr fontId="3" type="noConversion"/>
  </si>
  <si>
    <t xml:space="preserve">报价阶段
Quotation Stage </t>
    <phoneticPr fontId="3" type="noConversion"/>
  </si>
  <si>
    <t>定额/产量
Capacity</t>
    <phoneticPr fontId="3" type="noConversion"/>
  </si>
  <si>
    <t>序 号 No.</t>
    <phoneticPr fontId="3" type="noConversion"/>
  </si>
  <si>
    <t>原材料 Raw Material</t>
    <phoneticPr fontId="3" type="noConversion"/>
  </si>
  <si>
    <t>外购件 Bought Out Parts</t>
    <phoneticPr fontId="3" type="noConversion"/>
  </si>
  <si>
    <t>总金额</t>
    <phoneticPr fontId="3" type="noConversion"/>
  </si>
  <si>
    <t>摊销量</t>
    <phoneticPr fontId="3" type="noConversion"/>
  </si>
  <si>
    <t>SOP+3</t>
    <phoneticPr fontId="3" type="noConversion"/>
  </si>
  <si>
    <t>SOP+4</t>
    <phoneticPr fontId="3" type="noConversion"/>
  </si>
  <si>
    <t>SOP+5</t>
    <phoneticPr fontId="3" type="noConversion"/>
  </si>
  <si>
    <t>年降承诺
Annual Cost Reduction Commitment</t>
    <phoneticPr fontId="3" type="noConversion"/>
  </si>
  <si>
    <t>时间
Time</t>
    <phoneticPr fontId="3" type="noConversion"/>
  </si>
  <si>
    <t>年降比例
Percentage</t>
    <phoneticPr fontId="3" type="noConversion"/>
  </si>
  <si>
    <t>备注：年降比例不低于3%
Notes: The proportion should be no less than 3%</t>
    <phoneticPr fontId="3" type="noConversion"/>
  </si>
  <si>
    <t>项 目 Item</t>
    <phoneticPr fontId="3" type="noConversion"/>
  </si>
  <si>
    <t>单 价 Price</t>
    <phoneticPr fontId="3" type="noConversion"/>
  </si>
  <si>
    <t>备 注 Note</t>
    <phoneticPr fontId="3" type="noConversion"/>
  </si>
  <si>
    <t>A.材料成本 Material Cost</t>
    <phoneticPr fontId="3" type="noConversion"/>
  </si>
  <si>
    <t>直接人工 Direct Labor</t>
    <phoneticPr fontId="3" type="noConversion"/>
  </si>
  <si>
    <t>间接人工 Indirect Labor</t>
    <phoneticPr fontId="3" type="noConversion"/>
  </si>
  <si>
    <t>附加福利费 Fringe</t>
    <phoneticPr fontId="3" type="noConversion"/>
  </si>
  <si>
    <t>固定制造费用 Fixed Manufacturing Cost</t>
    <phoneticPr fontId="3" type="noConversion"/>
  </si>
  <si>
    <t>变动制造费用 Variable Manufacturing Cost</t>
    <phoneticPr fontId="3" type="noConversion"/>
  </si>
  <si>
    <t>出厂价 Ex-Work</t>
    <phoneticPr fontId="3" type="noConversion"/>
  </si>
  <si>
    <t>到厂价 Landed Cost</t>
    <phoneticPr fontId="3" type="noConversion"/>
  </si>
  <si>
    <t>E. 开发费及模具费 Development and Tooling Cost</t>
    <phoneticPr fontId="3" type="noConversion"/>
  </si>
  <si>
    <t>包装费 Package</t>
    <phoneticPr fontId="3" type="noConversion"/>
  </si>
  <si>
    <t>运输费 Freight</t>
    <phoneticPr fontId="3" type="noConversion"/>
  </si>
  <si>
    <t>报价说明：
Notes</t>
    <phoneticPr fontId="3" type="noConversion"/>
  </si>
  <si>
    <t>设计费 Design</t>
    <phoneticPr fontId="3" type="noConversion"/>
  </si>
  <si>
    <t>试验费 PV&amp;DV</t>
    <phoneticPr fontId="3" type="noConversion"/>
  </si>
  <si>
    <t>模具费 Tooling</t>
    <phoneticPr fontId="3" type="noConversion"/>
  </si>
  <si>
    <t>联系电话 Tel/Mobile:</t>
    <phoneticPr fontId="3" type="noConversion"/>
  </si>
  <si>
    <t>日期 Date(MM/DD/YY)：</t>
    <phoneticPr fontId="3" type="noConversion"/>
  </si>
  <si>
    <t>合计 Sub-total</t>
    <phoneticPr fontId="3" type="noConversion"/>
  </si>
  <si>
    <t>设备名称
Machine Name</t>
    <phoneticPr fontId="3" type="noConversion"/>
  </si>
  <si>
    <t>合计
Sub-total</t>
    <phoneticPr fontId="3" type="noConversion"/>
  </si>
  <si>
    <t>1.原材料费用raw materials cost</t>
    <phoneticPr fontId="3" type="noConversion"/>
  </si>
  <si>
    <t xml:space="preserve">原材料状态
Raw Material
Status </t>
    <phoneticPr fontId="3" type="noConversion"/>
  </si>
  <si>
    <t>当前汇率
Current Exchange Rate</t>
    <phoneticPr fontId="3" type="noConversion"/>
  </si>
  <si>
    <t>2.外购件费用outsourcing parts cost</t>
    <phoneticPr fontId="3" type="noConversion"/>
  </si>
  <si>
    <t>3.制造费用（按生产过程填写制造费） manufacturing cost (filled in as per  production process)</t>
    <phoneticPr fontId="3" type="noConversion"/>
  </si>
  <si>
    <t>设备品牌
及型号
Machine Brand &amp; Model</t>
    <phoneticPr fontId="3" type="noConversion"/>
  </si>
  <si>
    <t xml:space="preserve">项目
Item </t>
    <phoneticPr fontId="3" type="noConversion"/>
  </si>
  <si>
    <t>当前汇率
Current ExchangeRate</t>
    <phoneticPr fontId="3" type="noConversion"/>
  </si>
  <si>
    <t>外购供应商
Bought Out Part Supplier</t>
    <phoneticPr fontId="3" type="noConversion"/>
  </si>
  <si>
    <t xml:space="preserve">工艺状态描述
 Craft Description </t>
    <phoneticPr fontId="3" type="noConversion"/>
  </si>
  <si>
    <t>是否客户指定
Customer-Specified or not</t>
    <phoneticPr fontId="3" type="noConversion"/>
  </si>
  <si>
    <t xml:space="preserve">外购件名称
Bought Out Part Name </t>
    <phoneticPr fontId="3" type="noConversion"/>
  </si>
  <si>
    <t>零件编号
Part NO.</t>
    <phoneticPr fontId="3" type="noConversion"/>
  </si>
  <si>
    <t>固定制造费用
Fixed Manufacturing Cost</t>
    <phoneticPr fontId="3" type="noConversion"/>
  </si>
  <si>
    <t>可变制造费用
Variable Manufacturing Cost</t>
    <phoneticPr fontId="3" type="noConversion"/>
  </si>
  <si>
    <t xml:space="preserve">单一工序每生产一个产品所投入的设备、厂房、维护等摊销费用； 
depreciation fee for equipment happens when each product is produced per hour for a single process </t>
    <phoneticPr fontId="3" type="noConversion"/>
  </si>
  <si>
    <t>加成
Markup</t>
    <phoneticPr fontId="3" type="noConversion"/>
  </si>
  <si>
    <t>管理费
management</t>
    <phoneticPr fontId="3" type="noConversion"/>
  </si>
  <si>
    <t>管理费用 Management</t>
    <phoneticPr fontId="3" type="noConversion"/>
  </si>
  <si>
    <t>外购件品牌
Bought Out Part Brand</t>
    <phoneticPr fontId="3" type="noConversion"/>
  </si>
  <si>
    <t>原材料供应商 
Raw Materials Supplier</t>
    <phoneticPr fontId="3" type="noConversion"/>
  </si>
  <si>
    <t xml:space="preserve">是否客户指定
Customer-Specified or Not </t>
    <phoneticPr fontId="3" type="noConversion"/>
  </si>
  <si>
    <t>费用
Cost</t>
    <phoneticPr fontId="3" type="noConversion"/>
  </si>
  <si>
    <t>合计 Sub-total</t>
    <phoneticPr fontId="3" type="noConversion"/>
  </si>
  <si>
    <t>设备寿命
(年)</t>
    <phoneticPr fontId="16" type="noConversion"/>
  </si>
  <si>
    <t>设备尺寸</t>
    <phoneticPr fontId="16" type="noConversion"/>
  </si>
  <si>
    <t>设备功率
（KW）</t>
    <phoneticPr fontId="16" type="noConversion"/>
  </si>
  <si>
    <t>每小时实际能耗</t>
    <phoneticPr fontId="16" type="noConversion"/>
  </si>
  <si>
    <t>备注</t>
    <phoneticPr fontId="16" type="noConversion"/>
  </si>
  <si>
    <t>长度（m）</t>
    <phoneticPr fontId="16" type="noConversion"/>
  </si>
  <si>
    <t>宽度（m）</t>
    <phoneticPr fontId="16" type="noConversion"/>
  </si>
  <si>
    <t>工业用电
（KW）</t>
    <phoneticPr fontId="16" type="noConversion"/>
  </si>
  <si>
    <t>天然气
（m3）</t>
    <phoneticPr fontId="16" type="noConversion"/>
  </si>
  <si>
    <t>压缩空气
（m3）</t>
    <phoneticPr fontId="16" type="noConversion"/>
  </si>
  <si>
    <t>工业自来水
（TON）</t>
    <phoneticPr fontId="16" type="noConversion"/>
  </si>
  <si>
    <t>水蒸气
（TON）</t>
    <phoneticPr fontId="16" type="noConversion"/>
  </si>
  <si>
    <t>设备名称</t>
    <phoneticPr fontId="16" type="noConversion"/>
  </si>
  <si>
    <t>设备品牌及型号</t>
    <phoneticPr fontId="16" type="noConversion"/>
  </si>
  <si>
    <t>主要技术参数</t>
    <phoneticPr fontId="16" type="noConversion"/>
  </si>
  <si>
    <t>仓储费 Warehousing</t>
    <phoneticPr fontId="3" type="noConversion"/>
  </si>
  <si>
    <t>计量单位
Mesurement Unit</t>
    <phoneticPr fontId="3" type="noConversion"/>
  </si>
  <si>
    <t>可变制造费用
Variable  MFG Cost
（CNY）</t>
    <phoneticPr fontId="3" type="noConversion"/>
  </si>
  <si>
    <t>生产成本
MFG Cost
（CNY）</t>
    <phoneticPr fontId="3" type="noConversion"/>
  </si>
  <si>
    <t>设备投资金额
Machine Cost
（元）</t>
    <phoneticPr fontId="3" type="noConversion"/>
  </si>
  <si>
    <t>设备投资金额
（CNY）</t>
    <phoneticPr fontId="16" type="noConversion"/>
  </si>
  <si>
    <t>每小时生产数量
Parts Number per Hour</t>
    <phoneticPr fontId="3" type="noConversion"/>
  </si>
  <si>
    <t>节拍产出数量
Pieces per Cycle</t>
    <phoneticPr fontId="3" type="noConversion"/>
  </si>
  <si>
    <t>节拍时间
Cycle Time
(s)</t>
    <phoneticPr fontId="3" type="noConversion"/>
  </si>
  <si>
    <t>比例
Percentage</t>
    <phoneticPr fontId="3" type="noConversion"/>
  </si>
  <si>
    <t>管理费
Sales General&amp;Administration</t>
    <phoneticPr fontId="3" type="noConversion"/>
  </si>
  <si>
    <t>费用
Cost</t>
    <phoneticPr fontId="3" type="noConversion"/>
  </si>
  <si>
    <t>人民币</t>
    <phoneticPr fontId="3" type="noConversion"/>
  </si>
  <si>
    <t>固定制造费用
Fixed MFG Cost
（CNY）</t>
    <phoneticPr fontId="3" type="noConversion"/>
  </si>
  <si>
    <t>附加福利
Fringe
(CNY)</t>
    <phoneticPr fontId="3" type="noConversion"/>
  </si>
  <si>
    <t>直接人工费
Direct labor Cost
(CNY)</t>
    <phoneticPr fontId="3" type="noConversion"/>
  </si>
  <si>
    <t>间接人工费
Indirect labor Cost
(CNY)</t>
    <phoneticPr fontId="3" type="noConversion"/>
  </si>
  <si>
    <t>可变制造费率
Variable MFG Rate
(CNY/Hour)</t>
    <phoneticPr fontId="3" type="noConversion"/>
  </si>
  <si>
    <t>固定制造费率
Fixed MFG Rate
(CNY/Hour)</t>
    <phoneticPr fontId="3" type="noConversion"/>
  </si>
  <si>
    <t>附加福利比例
Fringe Percentage</t>
    <phoneticPr fontId="3" type="noConversion"/>
  </si>
  <si>
    <t>间接人工比例
Indirect Labor Percentage</t>
    <phoneticPr fontId="3" type="noConversion"/>
  </si>
  <si>
    <t>直接人工费率
Direct Labor Rate
(CNY/Hour)</t>
    <phoneticPr fontId="3" type="noConversion"/>
  </si>
  <si>
    <t xml:space="preserve">过程报废率
IP Scrap Percentage </t>
    <phoneticPr fontId="3" type="noConversion"/>
  </si>
  <si>
    <t>外购件成本
BOP Cost</t>
    <phoneticPr fontId="3" type="noConversion"/>
  </si>
  <si>
    <t>单车用量
Usage per Vehicle</t>
    <phoneticPr fontId="3" type="noConversion"/>
  </si>
  <si>
    <t>购买单价
Piece Price</t>
    <phoneticPr fontId="3" type="noConversion"/>
  </si>
  <si>
    <t>材料费
Material Cost</t>
    <phoneticPr fontId="3" type="noConversion"/>
  </si>
  <si>
    <t>废料回收费
Scrap Reclaim</t>
    <phoneticPr fontId="3" type="noConversion"/>
  </si>
  <si>
    <t xml:space="preserve">废料重量
Scrap weight per product </t>
    <phoneticPr fontId="3" type="noConversion"/>
  </si>
  <si>
    <t>原材料成本
Raw Material Cost</t>
    <phoneticPr fontId="3" type="noConversion"/>
  </si>
  <si>
    <t>净用量
Net Usage</t>
    <phoneticPr fontId="3" type="noConversion"/>
  </si>
  <si>
    <t>毛用量
Gross Usage</t>
    <phoneticPr fontId="3" type="noConversion"/>
  </si>
  <si>
    <t>废料回收价格
Scrap Reclaim price</t>
    <phoneticPr fontId="3" type="noConversion"/>
  </si>
  <si>
    <t>原材料单价 
Raw Materials Price</t>
    <phoneticPr fontId="3" type="noConversion"/>
  </si>
  <si>
    <t>采购周期（天）
Purchase cycle</t>
    <phoneticPr fontId="3" type="noConversion"/>
  </si>
  <si>
    <t>单位
unit</t>
    <phoneticPr fontId="3" type="noConversion"/>
  </si>
  <si>
    <t>是否自制
self-made or not</t>
    <phoneticPr fontId="3" type="noConversion"/>
  </si>
  <si>
    <t>模具材质说明
mould material description</t>
    <phoneticPr fontId="3" type="noConversion"/>
  </si>
  <si>
    <t>每人工时数
working hours per person</t>
    <phoneticPr fontId="3" type="noConversion"/>
  </si>
  <si>
    <t>备注 notes</t>
    <phoneticPr fontId="3" type="noConversion"/>
  </si>
  <si>
    <t>模具设计费
（元）
mould design cost(ten thousand)</t>
    <phoneticPr fontId="3" type="noConversion"/>
  </si>
  <si>
    <t>材料费
（元）
material cost (ten thousand)</t>
    <phoneticPr fontId="3" type="noConversion"/>
  </si>
  <si>
    <t>制造费
（元）
manufacturing cost(ten thousand)</t>
    <phoneticPr fontId="3" type="noConversion"/>
  </si>
  <si>
    <t xml:space="preserve">模具总价
（元）
mould cost(ten thousand) </t>
    <phoneticPr fontId="3" type="noConversion"/>
  </si>
  <si>
    <t xml:space="preserve">零件名称
Part Name </t>
    <phoneticPr fontId="3" type="noConversion"/>
  </si>
  <si>
    <t xml:space="preserve">项目名称
Project Name </t>
    <phoneticPr fontId="3" type="noConversion"/>
  </si>
  <si>
    <t>生产地址
Production Address</t>
    <phoneticPr fontId="3" type="noConversion"/>
  </si>
  <si>
    <t>B. 制造费用 Burden Cost</t>
    <phoneticPr fontId="3" type="noConversion"/>
  </si>
  <si>
    <t xml:space="preserve"> C. 加成 Markup</t>
    <phoneticPr fontId="3" type="noConversion"/>
  </si>
  <si>
    <t>D. 包装运输费 Package &amp; Freight</t>
    <phoneticPr fontId="3" type="noConversion"/>
  </si>
  <si>
    <t>净利润 Profit</t>
    <phoneticPr fontId="3" type="noConversion"/>
  </si>
  <si>
    <t>净利润率</t>
    <phoneticPr fontId="3" type="noConversion"/>
  </si>
  <si>
    <t>长城汽车出厂价明细 
Development Cost Breakdown of GWM</t>
    <phoneticPr fontId="3" type="noConversion"/>
  </si>
  <si>
    <t xml:space="preserve">编制
 Prepared by   </t>
    <phoneticPr fontId="3" type="noConversion"/>
  </si>
  <si>
    <t xml:space="preserve">审核
Reviewed by </t>
    <phoneticPr fontId="3" type="noConversion"/>
  </si>
  <si>
    <t xml:space="preserve">批准 
Approved by </t>
    <phoneticPr fontId="3" type="noConversion"/>
  </si>
  <si>
    <t>试验设备及项目费用
Test Macine &amp; Project Cost</t>
    <phoneticPr fontId="3" type="noConversion"/>
  </si>
  <si>
    <t>总费用
Total Cost</t>
    <phoneticPr fontId="3" type="noConversion"/>
  </si>
  <si>
    <t>试验方 
Test Department</t>
    <phoneticPr fontId="3" type="noConversion"/>
  </si>
  <si>
    <t>试验项目
Test Item</t>
    <phoneticPr fontId="3" type="noConversion"/>
  </si>
  <si>
    <t>厂内或者委外
In-House or Outsourcing</t>
    <phoneticPr fontId="3" type="noConversion"/>
  </si>
  <si>
    <t xml:space="preserve">分类
(模具/夹具/检具/装配工装)
Catogory
(Tooling/Fixture/Gauge/Assembly Fixture)
</t>
    <phoneticPr fontId="3" type="noConversion"/>
  </si>
  <si>
    <t>模检具类型描述
tooling &amp; gauge type description
（如冲压连续模、注塑热流道）
(i.e. stamping progressive die, injection hot runner)</t>
    <phoneticPr fontId="3" type="noConversion"/>
  </si>
  <si>
    <t>模具
Tooling</t>
    <phoneticPr fontId="3" type="noConversion"/>
  </si>
  <si>
    <t>净利润
Profit</t>
    <phoneticPr fontId="3" type="noConversion"/>
  </si>
  <si>
    <t>4.加成（管理费及利润） Markup（Sales General&amp;Administration &amp; Profit）</t>
    <phoneticPr fontId="3" type="noConversion"/>
  </si>
  <si>
    <t>单一工序在批量生产状况下每生产一个产品所需要的时间(两个产品完成的时间间隔)
the time when each product is produced for a single process in batch production condition.（Time between the completion of two parts）</t>
    <phoneticPr fontId="3" type="noConversion"/>
  </si>
  <si>
    <t>固定制造费率
Fixed Manufacturing Rate</t>
    <phoneticPr fontId="3" type="noConversion"/>
  </si>
  <si>
    <t>可变制造费率
Variable Manufacturing Rate</t>
    <phoneticPr fontId="3" type="noConversion"/>
  </si>
  <si>
    <t>单一工序每生产一个产品设备所使用的能耗、间接材料费用
Energy consumption and indirect material cost when each product is produced for a single process.</t>
    <phoneticPr fontId="3" type="noConversion"/>
  </si>
  <si>
    <t>每小时的固定制造费用
Fix manufacturing cost per hour</t>
    <phoneticPr fontId="3" type="noConversion"/>
  </si>
  <si>
    <t>每个小时的可变制造费用
Variable manufacturing cost per hour</t>
    <phoneticPr fontId="3" type="noConversion"/>
  </si>
  <si>
    <t>直接人工费率
Direct Labor Rate</t>
    <phoneticPr fontId="3" type="noConversion"/>
  </si>
  <si>
    <t>直接人工数量
Direct Labor Heads</t>
    <phoneticPr fontId="3" type="noConversion"/>
  </si>
  <si>
    <t>间接人工数量
Indirect Labor Heads</t>
    <phoneticPr fontId="3" type="noConversion"/>
  </si>
  <si>
    <t>直接人工每小时的费率, 工人月平均工资（税前）除以每月工作小时数
Direct labor cost per hour, the average monthly wage of workers (tax included) divided by the number of working hours per month.</t>
    <phoneticPr fontId="3" type="noConversion"/>
  </si>
  <si>
    <t>间接人工比例
Indirect Labor Percentage</t>
    <phoneticPr fontId="3" type="noConversion"/>
  </si>
  <si>
    <t xml:space="preserve">间接人工数量
Indirect Labor Heads </t>
    <phoneticPr fontId="3" type="noConversion"/>
  </si>
  <si>
    <t>间接人工数量与直接人工数量的比例
Ratio(percentage) of indirect labor quantity to direct labor quantity</t>
    <phoneticPr fontId="3" type="noConversion"/>
  </si>
  <si>
    <t>附加福利比例
Fringe Percentage</t>
    <phoneticPr fontId="3" type="noConversion"/>
  </si>
  <si>
    <t>工人的五险一金(公司缴纳部分)、培训费用、节假日补贴、高温补贴、劳保用品等福利支出占工人工资的比例
The percentage of workers' welfare expenses to their wages. Walfare expenses include five social insurances and one house fund (the part paid by the company), training expenses, holiday subsidies, high-temperature subsidies, labor protection supplies and so on.</t>
    <phoneticPr fontId="3" type="noConversion"/>
  </si>
  <si>
    <t>单一工序或生产线直接从事产品加工过程的人员数量，比如设备操作
The number of workers who are directly engaged in a single process or production line, such as the machine opertion.</t>
    <phoneticPr fontId="3" type="noConversion"/>
  </si>
  <si>
    <t>单一工序或生产线辅助现场生产，负责维护、搬运、清洁等人员数量
The number of workers who assist manufacturing or maintanace, transport, cleaning, etc in a single process or production line.</t>
    <phoneticPr fontId="3" type="noConversion"/>
  </si>
  <si>
    <t>长城汽车包装运输仓储费报价单
GWM Quotation for Cost of Packaging &amp; Transportation</t>
    <phoneticPr fontId="3" type="noConversion"/>
  </si>
  <si>
    <t>供应商确认栏 confirmed by supplier</t>
    <phoneticPr fontId="3" type="noConversion"/>
  </si>
  <si>
    <t xml:space="preserve">供应商 supplier name </t>
    <phoneticPr fontId="3" type="noConversion"/>
  </si>
  <si>
    <t xml:space="preserve">生产地址 production address </t>
    <phoneticPr fontId="3" type="noConversion"/>
  </si>
  <si>
    <t>编制
 prepared by</t>
    <phoneticPr fontId="3" type="noConversion"/>
  </si>
  <si>
    <t xml:space="preserve">审核
 reviewed by  </t>
    <phoneticPr fontId="3" type="noConversion"/>
  </si>
  <si>
    <t xml:space="preserve">批准 
approved by </t>
    <phoneticPr fontId="3" type="noConversion"/>
  </si>
  <si>
    <t xml:space="preserve">供应商代码 supplier code </t>
    <phoneticPr fontId="3" type="noConversion"/>
  </si>
  <si>
    <t>发货地址Delivery address</t>
    <phoneticPr fontId="3" type="noConversion"/>
  </si>
  <si>
    <t xml:space="preserve">产品编号product number </t>
    <phoneticPr fontId="3" type="noConversion"/>
  </si>
  <si>
    <t xml:space="preserve">项目名称 project name </t>
    <phoneticPr fontId="3" type="noConversion"/>
  </si>
  <si>
    <t xml:space="preserve">产品名称 product name </t>
    <phoneticPr fontId="3" type="noConversion"/>
  </si>
  <si>
    <t xml:space="preserve">报价阶段 quotation stage </t>
    <phoneticPr fontId="3" type="noConversion"/>
  </si>
  <si>
    <t>无脚轮专用铁质器具类</t>
  </si>
  <si>
    <t>外尺寸
Outside dimension（mm）</t>
    <phoneticPr fontId="3" type="noConversion"/>
  </si>
  <si>
    <t>L</t>
    <phoneticPr fontId="3" type="noConversion"/>
  </si>
  <si>
    <t>W</t>
    <phoneticPr fontId="3" type="noConversion"/>
  </si>
  <si>
    <t>H</t>
    <phoneticPr fontId="3" type="noConversion"/>
  </si>
  <si>
    <t>装零部件数（个）
quantity of accommodated parts(unit)</t>
    <phoneticPr fontId="3" type="noConversion"/>
  </si>
  <si>
    <t>循环周期（日）
cycle period（day）</t>
    <phoneticPr fontId="3" type="noConversion"/>
  </si>
  <si>
    <t xml:space="preserve">包装采购数量（循环）
quantity of purchased cyclical package </t>
    <phoneticPr fontId="3" type="noConversion"/>
  </si>
  <si>
    <t>外箱采购价格（元/个）
price of the purchased carton( RMB per unit)</t>
    <phoneticPr fontId="3" type="noConversion"/>
  </si>
  <si>
    <t>一次性内部防护采购价格（元/套）
price of the purchased disposable inner packing ( RMB per unit)</t>
    <phoneticPr fontId="3" type="noConversion"/>
  </si>
  <si>
    <t>外箱使用年限 service life of the carton</t>
    <phoneticPr fontId="3" type="noConversion"/>
  </si>
  <si>
    <t>年 year</t>
    <phoneticPr fontId="3" type="noConversion"/>
  </si>
  <si>
    <t>循环内部防护采购价格（元/套）
price of the purchased cyclical inner packing ( RMB per unit)</t>
    <phoneticPr fontId="3" type="noConversion"/>
  </si>
  <si>
    <t>维护费用（铁制为每年，其他为生命周期）
maintenance cost （maintenance cycle is every year if it's made of iron,otherwise, lifetime）</t>
    <phoneticPr fontId="3" type="noConversion"/>
  </si>
  <si>
    <t xml:space="preserve">包装使用寿命内服务零部件采购数
quantity of serviced parts within life time of the packaging </t>
    <phoneticPr fontId="3" type="noConversion"/>
  </si>
  <si>
    <t>返空费（元/m³）
Return fee(RMB per m³)</t>
    <phoneticPr fontId="3" type="noConversion"/>
  </si>
  <si>
    <r>
      <t>人工费(</t>
    </r>
    <r>
      <rPr>
        <sz val="9"/>
        <color rgb="FFFF0000"/>
        <rFont val="微软雅黑"/>
        <family val="2"/>
        <charset val="134"/>
      </rPr>
      <t>元/单件</t>
    </r>
    <r>
      <rPr>
        <sz val="9"/>
        <rFont val="微软雅黑"/>
        <family val="2"/>
        <charset val="134"/>
      </rPr>
      <t>)
Labor(RMB per unit)</t>
    </r>
    <phoneticPr fontId="3" type="noConversion"/>
  </si>
  <si>
    <t>单件运输包装费(元/单件)
transportation packaging fee(RMB per unit)</t>
    <phoneticPr fontId="3" type="noConversion"/>
  </si>
  <si>
    <r>
      <t>场地费(</t>
    </r>
    <r>
      <rPr>
        <sz val="9"/>
        <color rgb="FFFF0000"/>
        <rFont val="微软雅黑"/>
        <family val="2"/>
        <charset val="134"/>
      </rPr>
      <t>元/单件</t>
    </r>
    <r>
      <rPr>
        <sz val="9"/>
        <rFont val="微软雅黑"/>
        <family val="2"/>
        <charset val="134"/>
      </rPr>
      <t>)
Site fees(RMB per unit)</t>
    </r>
    <phoneticPr fontId="3" type="noConversion"/>
  </si>
  <si>
    <t>配送包装类型 transportation packaging type</t>
    <phoneticPr fontId="3" type="noConversion"/>
  </si>
  <si>
    <t>带轮料架</t>
  </si>
  <si>
    <t>1.长城公司生产计划模式：5日锁定+5日预测，每日滚动发布。</t>
    <phoneticPr fontId="16" type="noConversion"/>
  </si>
  <si>
    <t>1. Great Wall Company production planning model: 5 days locked 5 forecast, daily rolling release.</t>
    <phoneticPr fontId="16" type="noConversion"/>
  </si>
  <si>
    <t>2. 基础信息（必填）：</t>
    <phoneticPr fontId="16" type="noConversion"/>
  </si>
  <si>
    <t>2. Basic Information (required):</t>
    <phoneticPr fontId="16" type="noConversion"/>
  </si>
  <si>
    <t>运输最小包装信息
Minimum shipping package information</t>
    <phoneticPr fontId="3" type="noConversion"/>
  </si>
  <si>
    <t>单箱重量（kg）
Single box weight（kg）</t>
    <phoneticPr fontId="3" type="noConversion"/>
  </si>
  <si>
    <t>3.运输费用（两种模式，任选其一）</t>
    <phoneticPr fontId="16" type="noConversion"/>
  </si>
  <si>
    <t>3. Transport costs</t>
    <phoneticPr fontId="16" type="noConversion"/>
  </si>
  <si>
    <t>（1）整车运输</t>
    <phoneticPr fontId="3" type="noConversion"/>
  </si>
  <si>
    <t>（1）The vehicle transport</t>
    <phoneticPr fontId="3" type="noConversion"/>
  </si>
  <si>
    <t>运输车型
Transport models</t>
    <phoneticPr fontId="3" type="noConversion"/>
  </si>
  <si>
    <t>运输车厢内径尺寸
Dimensions of carriage inner diameter
（L*W*H/mm）</t>
    <phoneticPr fontId="3" type="noConversion"/>
  </si>
  <si>
    <t>距离长城工厂运输距离
From the Great Wall taizhou factory transportation distance
（KM）</t>
    <phoneticPr fontId="3" type="noConversion"/>
  </si>
  <si>
    <t>运到长城工厂所需时效
Time limit for shipment to taizhou factory
（H）</t>
    <phoneticPr fontId="3" type="noConversion"/>
  </si>
  <si>
    <t>车辆装载率
Vehicle loading rate</t>
    <phoneticPr fontId="3" type="noConversion"/>
  </si>
  <si>
    <t>单车运输费用
Single transport cost
（元/车）</t>
    <phoneticPr fontId="3" type="noConversion"/>
  </si>
  <si>
    <t>单件运输费用
Single shipment charge
（元/件）</t>
    <phoneticPr fontId="3" type="noConversion"/>
  </si>
  <si>
    <t>（2）零担运输</t>
    <phoneticPr fontId="3" type="noConversion"/>
  </si>
  <si>
    <t>（2）Less-than-one carload transport</t>
    <phoneticPr fontId="3" type="noConversion"/>
  </si>
  <si>
    <t>单个零部件重量
Weight of individual parts
（kg/件）</t>
    <phoneticPr fontId="3" type="noConversion"/>
  </si>
  <si>
    <t>单个零部件体积
Volume of individual parts
（m³/件）</t>
    <phoneticPr fontId="3" type="noConversion"/>
  </si>
  <si>
    <t>单方/单吨运输费用
Unilateral/single ton freight
（元/m³、元/吨）</t>
    <phoneticPr fontId="3" type="noConversion"/>
  </si>
  <si>
    <t xml:space="preserve">Note: ① combined with the type of parts, if the Great Wall Company has ordering requirements, we need to sort the parts according to therequirements of the Great Wall Company. </t>
    <phoneticPr fontId="16" type="noConversion"/>
  </si>
  <si>
    <t>② After the actual operation, we will combine with your company with the actual logistics costs incurred，study the measures to reducethe cost of logistics together.</t>
    <phoneticPr fontId="16" type="noConversion"/>
  </si>
  <si>
    <t>三、仓储费</t>
    <phoneticPr fontId="3" type="noConversion"/>
  </si>
  <si>
    <t>1. 通用要求：距主机厂＞300km的供应商须入长城公司指定仓储，其他供应商入驻需长城公司批准。所有供应商进入、移出仓储须经长城公司审核批准。</t>
    <phoneticPr fontId="16" type="noConversion"/>
  </si>
  <si>
    <t>2.结合市场实际，如自选仓储服务商，请列出仓储费用，自选服务商资质需经长城公司审核通过。</t>
    <phoneticPr fontId="3" type="noConversion"/>
  </si>
  <si>
    <t xml:space="preserve">2. In combination with the actual market, if you choose your own storage service provider, please list the storage service fee. The </t>
    <phoneticPr fontId="3" type="noConversion"/>
  </si>
  <si>
    <t>qualification of your own service provider shall be approved by Great Wall company.</t>
    <phoneticPr fontId="3" type="noConversion"/>
  </si>
  <si>
    <t>3. 基础信息（必填）：</t>
    <phoneticPr fontId="3" type="noConversion"/>
  </si>
  <si>
    <t>3. Basic Information (required):</t>
    <phoneticPr fontId="3" type="noConversion"/>
  </si>
  <si>
    <t xml:space="preserve">仓储费
Storage fee </t>
    <phoneticPr fontId="3" type="noConversion"/>
  </si>
  <si>
    <t>存储周期（天）</t>
    <phoneticPr fontId="3" type="noConversion"/>
  </si>
  <si>
    <r>
      <t xml:space="preserve"> </t>
    </r>
    <r>
      <rPr>
        <u/>
        <sz val="9"/>
        <rFont val="微软雅黑"/>
        <family val="2"/>
        <charset val="134"/>
      </rPr>
      <t xml:space="preserve">                  </t>
    </r>
    <r>
      <rPr>
        <sz val="9"/>
        <rFont val="微软雅黑"/>
        <family val="2"/>
        <charset val="134"/>
      </rPr>
      <t>Day 
（yuan / piece）</t>
    </r>
    <phoneticPr fontId="3" type="noConversion"/>
  </si>
  <si>
    <t>列出仓储各项费用推导公式：
List the deduction formula
 of storage expenses：</t>
    <phoneticPr fontId="16" type="noConversion"/>
  </si>
  <si>
    <t>Storage period (days)</t>
    <phoneticPr fontId="3" type="noConversion"/>
  </si>
  <si>
    <t>单件存储费用（元/件）</t>
    <phoneticPr fontId="3" type="noConversion"/>
  </si>
  <si>
    <r>
      <t xml:space="preserve"> </t>
    </r>
    <r>
      <rPr>
        <u/>
        <sz val="9"/>
        <rFont val="微软雅黑"/>
        <family val="2"/>
        <charset val="134"/>
      </rPr>
      <t xml:space="preserve">                  </t>
    </r>
    <r>
      <rPr>
        <sz val="9"/>
        <rFont val="微软雅黑"/>
        <family val="2"/>
        <charset val="134"/>
      </rPr>
      <t>元/件 
（yuan / piece）</t>
    </r>
    <phoneticPr fontId="3" type="noConversion"/>
  </si>
  <si>
    <t>Single piece storage fee (yuan / piece)</t>
    <phoneticPr fontId="3" type="noConversion"/>
  </si>
  <si>
    <t>物流服务费用（元/件）</t>
    <phoneticPr fontId="3" type="noConversion"/>
  </si>
  <si>
    <r>
      <t xml:space="preserve">  </t>
    </r>
    <r>
      <rPr>
        <u/>
        <sz val="9"/>
        <rFont val="微软雅黑"/>
        <family val="2"/>
        <charset val="134"/>
      </rPr>
      <t xml:space="preserve">                    </t>
    </r>
    <r>
      <rPr>
        <sz val="9"/>
        <rFont val="微软雅黑"/>
        <family val="2"/>
        <charset val="134"/>
      </rPr>
      <t>元/件 
（yuan / piece）</t>
    </r>
    <phoneticPr fontId="3" type="noConversion"/>
  </si>
  <si>
    <t>Logistics service fee (yuan / piece)</t>
    <phoneticPr fontId="3" type="noConversion"/>
  </si>
  <si>
    <t>零件仓储费合计（元/件）</t>
    <phoneticPr fontId="3" type="noConversion"/>
  </si>
  <si>
    <r>
      <t xml:space="preserve">   </t>
    </r>
    <r>
      <rPr>
        <u/>
        <sz val="9"/>
        <rFont val="微软雅黑"/>
        <family val="2"/>
        <charset val="134"/>
      </rPr>
      <t xml:space="preserve">                   </t>
    </r>
    <r>
      <rPr>
        <sz val="9"/>
        <rFont val="微软雅黑"/>
        <family val="2"/>
        <charset val="134"/>
      </rPr>
      <t>元/件 
（yuan / piece）</t>
    </r>
    <phoneticPr fontId="3" type="noConversion"/>
  </si>
  <si>
    <t>Total storage cost of parts (yuan / piece)</t>
    <phoneticPr fontId="3" type="noConversion"/>
  </si>
  <si>
    <t>设 备 清 单</t>
    <phoneticPr fontId="16" type="noConversion"/>
  </si>
  <si>
    <t>红色为采购员填写，黄色为供应商填写</t>
    <phoneticPr fontId="3" type="noConversion"/>
  </si>
  <si>
    <t>系统标记报价次数</t>
    <phoneticPr fontId="3" type="noConversion"/>
  </si>
  <si>
    <t>蓝色为系统带出    橙色取消</t>
    <phoneticPr fontId="3" type="noConversion"/>
  </si>
  <si>
    <t>必填</t>
    <phoneticPr fontId="3" type="noConversion"/>
  </si>
  <si>
    <t>非必填</t>
  </si>
  <si>
    <t>非必填</t>
    <phoneticPr fontId="3" type="noConversion"/>
  </si>
  <si>
    <t>非必填</t>
    <phoneticPr fontId="3" type="noConversion"/>
  </si>
  <si>
    <t>必填(是、否)</t>
    <phoneticPr fontId="3" type="noConversion"/>
  </si>
  <si>
    <t>考虑为选项</t>
    <phoneticPr fontId="3" type="noConversion"/>
  </si>
  <si>
    <t>考虑为选项</t>
    <phoneticPr fontId="3" type="noConversion"/>
  </si>
  <si>
    <t>自动计算</t>
    <phoneticPr fontId="3" type="noConversion"/>
  </si>
  <si>
    <t>必填</t>
    <phoneticPr fontId="3" type="noConversion"/>
  </si>
  <si>
    <t>自动计算</t>
    <phoneticPr fontId="3" type="noConversion"/>
  </si>
  <si>
    <t>系统自动计算</t>
    <phoneticPr fontId="3" type="noConversion"/>
  </si>
  <si>
    <t>必填</t>
    <phoneticPr fontId="3" type="noConversion"/>
  </si>
  <si>
    <t>选择(是、否)</t>
    <phoneticPr fontId="3" type="noConversion"/>
  </si>
  <si>
    <t>必填</t>
    <phoneticPr fontId="3" type="noConversion"/>
  </si>
  <si>
    <t>必填</t>
    <phoneticPr fontId="16" type="noConversion"/>
  </si>
  <si>
    <t>非必填</t>
    <phoneticPr fontId="16" type="noConversion"/>
  </si>
  <si>
    <t xml:space="preserve">
单位：货币：人民币元  重量：千克  长度：毫米(mm)  功率：KW  产能：件／小时（Pcs／h）。
     Unit currency: RMB/Yuan;  Weight: kg; Length: millimeter;   Power: KW ; Capacity:  Pieces/hour （Pcs／h）</t>
    <phoneticPr fontId="3" type="noConversion"/>
  </si>
  <si>
    <t xml:space="preserve">零件编号
Part Number </t>
    <phoneticPr fontId="3" type="noConversion"/>
  </si>
  <si>
    <t>HM500</t>
    <phoneticPr fontId="3" type="noConversion"/>
  </si>
  <si>
    <t>人民币</t>
    <phoneticPr fontId="3" type="noConversion"/>
  </si>
  <si>
    <t>否</t>
    <phoneticPr fontId="3" type="noConversion"/>
  </si>
  <si>
    <t>延米/辆</t>
    <phoneticPr fontId="3" type="noConversion"/>
  </si>
  <si>
    <t>天津市鹏升汽车部件有限公司</t>
    <phoneticPr fontId="3" type="noConversion"/>
  </si>
  <si>
    <t>织物</t>
    <phoneticPr fontId="3" type="noConversion"/>
  </si>
  <si>
    <t>织物主面料</t>
    <phoneticPr fontId="3" type="noConversion"/>
  </si>
  <si>
    <t>织物辅面料</t>
    <phoneticPr fontId="3" type="noConversion"/>
  </si>
  <si>
    <t>HM700</t>
    <phoneticPr fontId="3" type="noConversion"/>
  </si>
  <si>
    <t xml:space="preserve">上卧铺垫
上卧铺垫
上卧铺垫
</t>
    <phoneticPr fontId="3" type="noConversion"/>
  </si>
  <si>
    <t xml:space="preserve">PUR/聚氨酯
</t>
    <phoneticPr fontId="3" type="noConversion"/>
  </si>
  <si>
    <t>发泡</t>
    <phoneticPr fontId="3" type="noConversion"/>
  </si>
  <si>
    <t>/</t>
    <phoneticPr fontId="3" type="noConversion"/>
  </si>
  <si>
    <t>河北</t>
    <phoneticPr fontId="3" type="noConversion"/>
  </si>
  <si>
    <t>kg</t>
    <phoneticPr fontId="3" type="noConversion"/>
  </si>
  <si>
    <t>NEW</t>
    <phoneticPr fontId="3" type="noConversion"/>
  </si>
  <si>
    <t>件</t>
    <phoneticPr fontId="3" type="noConversion"/>
  </si>
  <si>
    <t>护网总成</t>
    <phoneticPr fontId="3" type="noConversion"/>
  </si>
  <si>
    <t>防护网支撑管</t>
    <phoneticPr fontId="3" type="noConversion"/>
  </si>
  <si>
    <t>骨架总成</t>
    <phoneticPr fontId="3" type="noConversion"/>
  </si>
  <si>
    <t>胶套</t>
    <phoneticPr fontId="3" type="noConversion"/>
  </si>
  <si>
    <t>硬质棉</t>
    <phoneticPr fontId="3" type="noConversion"/>
  </si>
  <si>
    <t>侧支撑</t>
    <phoneticPr fontId="3" type="noConversion"/>
  </si>
  <si>
    <t>侧支撑胶套</t>
    <phoneticPr fontId="3" type="noConversion"/>
  </si>
  <si>
    <t>左转轴</t>
    <phoneticPr fontId="3" type="noConversion"/>
  </si>
  <si>
    <t>右转轴</t>
    <phoneticPr fontId="3" type="noConversion"/>
  </si>
  <si>
    <t>气弹簧球头</t>
    <phoneticPr fontId="3" type="noConversion"/>
  </si>
  <si>
    <t>塑料包装膜</t>
    <phoneticPr fontId="3" type="noConversion"/>
  </si>
  <si>
    <t>气弹簧总成</t>
    <phoneticPr fontId="3" type="noConversion"/>
  </si>
  <si>
    <t>拉带总成</t>
    <phoneticPr fontId="3" type="noConversion"/>
  </si>
  <si>
    <t>带扣罩壳</t>
    <phoneticPr fontId="3" type="noConversion"/>
  </si>
  <si>
    <t>带扣罩壳限位卡片</t>
    <phoneticPr fontId="3" type="noConversion"/>
  </si>
  <si>
    <t>辅材及其他</t>
    <phoneticPr fontId="3" type="noConversion"/>
  </si>
  <si>
    <t>卧铺(总成)</t>
    <phoneticPr fontId="3" type="noConversion"/>
  </si>
  <si>
    <t>护面总成</t>
  </si>
  <si>
    <t>组装</t>
  </si>
  <si>
    <t>裁剪</t>
  </si>
  <si>
    <t>缝纫</t>
  </si>
  <si>
    <t>装配治具线</t>
  </si>
  <si>
    <t>数控裁床MHB0130824</t>
  </si>
  <si>
    <t>缝纫机MHB0130772-92</t>
  </si>
  <si>
    <t>木板</t>
    <phoneticPr fontId="3" type="noConversion"/>
  </si>
  <si>
    <t>北京光华荣昌汽车部件有限公司</t>
    <phoneticPr fontId="3" type="noConversion"/>
  </si>
  <si>
    <t xml:space="preserve">7600110XHT01A
</t>
    <phoneticPr fontId="3" type="noConversion"/>
  </si>
  <si>
    <t>上卧铺总成</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</si>
</sst>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 #,##0.00_ ;_ * \-#,##0.00_ ;_ * &quot;-&quot;??_ ;_ @_ "/>
    <numFmt numFmtId="176" formatCode="0.00_ "/>
    <numFmt numFmtId="177" formatCode="0.00_);[Red]\(0.00\)"/>
    <numFmt numFmtId="178" formatCode="mm\/dd\/yyyy"/>
    <numFmt numFmtId="179" formatCode="0.000_);[Red]\(0.000\)"/>
    <numFmt numFmtId="180" formatCode="0.000"/>
    <numFmt numFmtId="181" formatCode="0.0%"/>
    <numFmt numFmtId="182" formatCode="#,##0.00_ ;[Red]\-#,##0.00\ "/>
    <numFmt numFmtId="183" formatCode="0.0_ "/>
    <numFmt numFmtId="184" formatCode="0.0"/>
  </numFmts>
  <fonts count="33" x14ac:knownFonts="1">
    <font>
      <sz val="12"/>
      <name val="宋体"/>
      <family val="3"/>
      <charset val="134"/>
    </font>
    <font>
      <sz val="11"/>
      <color theme="1"/>
      <name val="宋体"/>
      <family val="2"/>
      <charset val="134"/>
      <scheme val="minor"/>
    </font>
    <font>
      <sz val="12"/>
      <name val="宋体"/>
      <family val="3"/>
      <charset val="134"/>
    </font>
    <font>
      <sz val="9"/>
      <name val="宋体"/>
      <family val="3"/>
      <charset val="134"/>
    </font>
    <font>
      <sz val="12"/>
      <name val="微软雅黑"/>
      <family val="2"/>
      <charset val="134"/>
    </font>
    <font>
      <sz val="10"/>
      <name val="Arial"/>
      <family val="2"/>
    </font>
    <font>
      <sz val="9"/>
      <name val="微软雅黑"/>
      <family val="2"/>
      <charset val="134"/>
    </font>
    <font>
      <sz val="9"/>
      <name val="宋体"/>
      <family val="3"/>
      <charset val="134"/>
    </font>
    <font>
      <b/>
      <sz val="9"/>
      <name val="微软雅黑"/>
      <family val="2"/>
      <charset val="134"/>
    </font>
    <font>
      <sz val="10"/>
      <name val="微软雅黑"/>
      <family val="2"/>
      <charset val="134"/>
    </font>
    <font>
      <sz val="20"/>
      <name val="微软雅黑"/>
      <family val="2"/>
      <charset val="134"/>
    </font>
    <font>
      <sz val="14"/>
      <name val="微软雅黑"/>
      <family val="2"/>
      <charset val="134"/>
    </font>
    <font>
      <b/>
      <sz val="20"/>
      <name val="微软雅黑"/>
      <family val="2"/>
      <charset val="134"/>
    </font>
    <font>
      <b/>
      <sz val="14"/>
      <name val="微软雅黑"/>
      <family val="2"/>
      <charset val="134"/>
    </font>
    <font>
      <b/>
      <sz val="10"/>
      <name val="微软雅黑"/>
      <family val="2"/>
      <charset val="134"/>
    </font>
    <font>
      <sz val="9"/>
      <color rgb="FFFF0000"/>
      <name val="微软雅黑"/>
      <family val="2"/>
      <charset val="134"/>
    </font>
    <font>
      <sz val="9"/>
      <name val="宋体"/>
      <family val="3"/>
      <charset val="134"/>
      <scheme val="minor"/>
    </font>
    <font>
      <sz val="8"/>
      <name val="微软雅黑"/>
      <family val="2"/>
      <charset val="134"/>
    </font>
    <font>
      <u/>
      <sz val="9"/>
      <name val="微软雅黑"/>
      <family val="2"/>
      <charset val="134"/>
    </font>
    <font>
      <b/>
      <sz val="12"/>
      <name val="微软雅黑"/>
      <family val="2"/>
      <charset val="134"/>
    </font>
    <font>
      <sz val="9"/>
      <color indexed="81"/>
      <name val="宋体"/>
      <family val="3"/>
      <charset val="134"/>
    </font>
    <font>
      <b/>
      <sz val="9"/>
      <color indexed="81"/>
      <name val="宋体"/>
      <family val="3"/>
      <charset val="134"/>
    </font>
    <font>
      <b/>
      <sz val="9"/>
      <color rgb="FFFF0000"/>
      <name val="微软雅黑"/>
      <family val="2"/>
      <charset val="134"/>
    </font>
    <font>
      <b/>
      <sz val="10"/>
      <color theme="1"/>
      <name val="微软雅黑"/>
      <family val="2"/>
      <charset val="134"/>
    </font>
    <font>
      <sz val="10"/>
      <color theme="1"/>
      <name val="微软雅黑"/>
      <family val="2"/>
      <charset val="134"/>
    </font>
    <font>
      <sz val="10"/>
      <color rgb="FFFF0000"/>
      <name val="微软雅黑"/>
      <family val="2"/>
      <charset val="134"/>
    </font>
    <font>
      <sz val="10"/>
      <color theme="3" tint="0.39997558519241921"/>
      <name val="微软雅黑"/>
      <family val="2"/>
      <charset val="134"/>
    </font>
    <font>
      <b/>
      <sz val="10"/>
      <color theme="3" tint="0.39997558519241921"/>
      <name val="微软雅黑"/>
      <family val="2"/>
      <charset val="134"/>
    </font>
    <font>
      <sz val="10"/>
      <color theme="9" tint="-0.249977111117893"/>
      <name val="微软雅黑"/>
      <family val="2"/>
      <charset val="134"/>
    </font>
    <font>
      <b/>
      <sz val="10"/>
      <color theme="9" tint="-0.249977111117893"/>
      <name val="微软雅黑"/>
      <family val="2"/>
      <charset val="134"/>
    </font>
    <font>
      <sz val="10"/>
      <color theme="4" tint="-0.249977111117893"/>
      <name val="微软雅黑"/>
      <family val="2"/>
      <charset val="134"/>
    </font>
    <font>
      <b/>
      <sz val="10"/>
      <color theme="4" tint="-0.249977111117893"/>
      <name val="微软雅黑"/>
      <family val="2"/>
      <charset val="134"/>
    </font>
    <font>
      <sz val="12"/>
      <color indexed="24"/>
      <name val="Arial"/>
      <family val="2"/>
    </font>
  </fonts>
  <fills count="10">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medium">
        <color indexed="64"/>
      </right>
      <top/>
      <bottom/>
      <diagonal/>
    </border>
    <border>
      <left style="medium">
        <color indexed="64"/>
      </left>
      <right style="hair">
        <color indexed="64"/>
      </right>
      <top/>
      <bottom/>
      <diagonal/>
    </border>
    <border>
      <left/>
      <right/>
      <top/>
      <bottom style="thin">
        <color indexed="64"/>
      </bottom>
      <diagonal/>
    </border>
    <border>
      <left/>
      <right style="hair">
        <color indexed="64"/>
      </right>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right style="hair">
        <color indexed="64"/>
      </right>
      <top style="thin">
        <color indexed="64"/>
      </top>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diagonal/>
    </border>
    <border>
      <left style="thin">
        <color indexed="64"/>
      </left>
      <right/>
      <top/>
      <bottom/>
      <diagonal/>
    </border>
    <border>
      <left/>
      <right style="hair">
        <color indexed="64"/>
      </right>
      <top/>
      <bottom/>
      <diagonal/>
    </border>
    <border>
      <left style="hair">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hair">
        <color indexed="64"/>
      </right>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auto="1"/>
      </left>
      <right style="hair">
        <color auto="1"/>
      </right>
      <top style="hair">
        <color auto="1"/>
      </top>
      <bottom style="thin">
        <color auto="1"/>
      </bottom>
      <diagonal/>
    </border>
    <border>
      <left style="hair">
        <color indexed="64"/>
      </left>
      <right style="hair">
        <color indexed="64"/>
      </right>
      <top style="hair">
        <color indexed="64"/>
      </top>
      <bottom style="thin">
        <color auto="1"/>
      </bottom>
      <diagonal/>
    </border>
  </borders>
  <cellStyleXfs count="10">
    <xf numFmtId="0" fontId="0" fillId="0" borderId="0"/>
    <xf numFmtId="0" fontId="2" fillId="0" borderId="0"/>
    <xf numFmtId="0" fontId="5" fillId="0" borderId="0"/>
    <xf numFmtId="9" fontId="2" fillId="0" borderId="0" applyFont="0" applyFill="0" applyBorder="0" applyAlignment="0" applyProtection="0"/>
    <xf numFmtId="0" fontId="1" fillId="0" borderId="0">
      <alignment vertical="center"/>
    </xf>
    <xf numFmtId="0" fontId="2" fillId="0" borderId="0"/>
    <xf numFmtId="0" fontId="2" fillId="0" borderId="0"/>
    <xf numFmtId="178" fontId="5" fillId="0" borderId="0" applyFont="0" applyFill="0" applyBorder="0" applyAlignment="0" applyProtection="0"/>
    <xf numFmtId="43" fontId="2" fillId="0" borderId="0" applyFont="0" applyFill="0" applyBorder="0" applyAlignment="0" applyProtection="0">
      <alignment vertical="center"/>
    </xf>
    <xf numFmtId="0" fontId="32" fillId="0" borderId="0"/>
  </cellStyleXfs>
  <cellXfs count="427">
    <xf numFmtId="0" fontId="0" fillId="0" borderId="0" xfId="0"/>
    <xf numFmtId="0" fontId="4" fillId="0" borderId="0" xfId="0" applyFont="1" applyProtection="1">
      <protection locked="0"/>
    </xf>
    <xf numFmtId="0" fontId="6" fillId="0" borderId="0" xfId="0" applyFont="1" applyProtection="1">
      <protection locked="0"/>
    </xf>
    <xf numFmtId="0" fontId="6" fillId="0" borderId="0" xfId="0" applyFont="1" applyAlignment="1" applyProtection="1">
      <alignment vertical="center"/>
      <protection locked="0"/>
    </xf>
    <xf numFmtId="0" fontId="4" fillId="0" borderId="0" xfId="0" applyFont="1" applyProtection="1"/>
    <xf numFmtId="0" fontId="6" fillId="0" borderId="0" xfId="0" applyFont="1" applyProtection="1"/>
    <xf numFmtId="0" fontId="9" fillId="0" borderId="0" xfId="0" applyFont="1" applyProtection="1"/>
    <xf numFmtId="0" fontId="4" fillId="0" borderId="0" xfId="0" applyFont="1" applyAlignment="1" applyProtection="1">
      <alignment vertical="center"/>
    </xf>
    <xf numFmtId="0" fontId="4" fillId="0" borderId="0" xfId="0" applyFont="1"/>
    <xf numFmtId="0" fontId="9" fillId="0" borderId="1" xfId="0" applyFont="1" applyBorder="1" applyAlignment="1">
      <alignment horizontal="center" vertical="center"/>
    </xf>
    <xf numFmtId="0" fontId="4" fillId="0" borderId="0" xfId="0" applyFont="1" applyAlignment="1">
      <alignment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4" fillId="0" borderId="0" xfId="0" applyFont="1" applyFill="1" applyProtection="1"/>
    <xf numFmtId="0" fontId="6" fillId="0" borderId="0" xfId="0" applyFont="1" applyFill="1" applyProtection="1"/>
    <xf numFmtId="0" fontId="0" fillId="0" borderId="0" xfId="0" applyAlignment="1">
      <alignment horizontal="center"/>
    </xf>
    <xf numFmtId="0" fontId="4" fillId="0" borderId="0" xfId="0" applyFont="1" applyFill="1" applyAlignment="1">
      <alignment vertical="center"/>
    </xf>
    <xf numFmtId="0" fontId="4" fillId="0" borderId="1" xfId="0" applyFont="1" applyBorder="1" applyAlignment="1">
      <alignment horizontal="center" vertical="center" wrapText="1"/>
    </xf>
    <xf numFmtId="0" fontId="4" fillId="0" borderId="0" xfId="0" applyFont="1" applyFill="1"/>
    <xf numFmtId="0" fontId="6" fillId="0" borderId="0" xfId="5" applyFont="1" applyProtection="1">
      <protection locked="0"/>
    </xf>
    <xf numFmtId="0" fontId="6" fillId="0" borderId="56" xfId="5" applyFont="1" applyFill="1" applyBorder="1" applyAlignment="1" applyProtection="1">
      <alignment horizontal="left" vertical="center"/>
      <protection locked="0"/>
    </xf>
    <xf numFmtId="0" fontId="6" fillId="0" borderId="0" xfId="5" applyFont="1" applyBorder="1" applyProtection="1">
      <protection locked="0"/>
    </xf>
    <xf numFmtId="0" fontId="6" fillId="0" borderId="56" xfId="5" applyFont="1" applyFill="1" applyBorder="1" applyAlignment="1" applyProtection="1">
      <alignment vertical="center"/>
      <protection locked="0"/>
    </xf>
    <xf numFmtId="0" fontId="8" fillId="0" borderId="0" xfId="5" applyFont="1" applyFill="1" applyBorder="1" applyAlignment="1" applyProtection="1">
      <alignment horizontal="left" vertical="center" wrapText="1"/>
      <protection locked="0"/>
    </xf>
    <xf numFmtId="0" fontId="6" fillId="0" borderId="57" xfId="5" applyFont="1" applyFill="1" applyBorder="1" applyAlignment="1" applyProtection="1">
      <alignment horizontal="left" vertical="center" wrapText="1"/>
      <protection locked="0"/>
    </xf>
    <xf numFmtId="0" fontId="6" fillId="0" borderId="56" xfId="5" applyFont="1" applyFill="1" applyBorder="1" applyAlignment="1" applyProtection="1">
      <alignment horizontal="left"/>
      <protection hidden="1"/>
    </xf>
    <xf numFmtId="0" fontId="6" fillId="0" borderId="0" xfId="5" applyFont="1" applyFill="1" applyBorder="1" applyAlignment="1" applyProtection="1">
      <alignment horizontal="center"/>
      <protection hidden="1"/>
    </xf>
    <xf numFmtId="0" fontId="6" fillId="0" borderId="0" xfId="5" applyFont="1" applyFill="1" applyBorder="1" applyProtection="1">
      <protection locked="0"/>
    </xf>
    <xf numFmtId="0" fontId="6" fillId="0" borderId="0" xfId="5" applyFont="1" applyFill="1" applyBorder="1" applyAlignment="1" applyProtection="1">
      <alignment horizontal="center"/>
      <protection locked="0"/>
    </xf>
    <xf numFmtId="2" fontId="6" fillId="0" borderId="0" xfId="5" applyNumberFormat="1" applyFont="1" applyFill="1" applyBorder="1" applyAlignment="1" applyProtection="1">
      <alignment horizontal="center"/>
      <protection hidden="1"/>
    </xf>
    <xf numFmtId="2" fontId="6" fillId="0" borderId="57" xfId="5" applyNumberFormat="1" applyFont="1" applyFill="1" applyBorder="1" applyAlignment="1" applyProtection="1">
      <alignment horizontal="center"/>
      <protection hidden="1"/>
    </xf>
    <xf numFmtId="0" fontId="6" fillId="0" borderId="0" xfId="5" applyFont="1" applyFill="1" applyProtection="1">
      <protection locked="0"/>
    </xf>
    <xf numFmtId="0" fontId="6" fillId="0" borderId="57" xfId="5" applyFont="1" applyFill="1" applyBorder="1" applyProtection="1">
      <protection locked="0"/>
    </xf>
    <xf numFmtId="0" fontId="6" fillId="0" borderId="57" xfId="5" applyFont="1" applyFill="1" applyBorder="1" applyAlignment="1" applyProtection="1">
      <alignment horizontal="center"/>
      <protection hidden="1"/>
    </xf>
    <xf numFmtId="0" fontId="6" fillId="0" borderId="56" xfId="5" applyFont="1" applyFill="1" applyBorder="1" applyAlignment="1" applyProtection="1">
      <protection locked="0"/>
    </xf>
    <xf numFmtId="0" fontId="17" fillId="0" borderId="57" xfId="5" applyFont="1" applyFill="1" applyBorder="1" applyAlignment="1" applyProtection="1">
      <alignment horizontal="left" vertical="center" wrapText="1"/>
      <protection locked="0"/>
    </xf>
    <xf numFmtId="0" fontId="6" fillId="0" borderId="56" xfId="5" applyFont="1" applyFill="1" applyBorder="1" applyProtection="1">
      <protection locked="0"/>
    </xf>
    <xf numFmtId="0" fontId="9" fillId="0" borderId="0" xfId="0" applyFont="1"/>
    <xf numFmtId="0" fontId="9" fillId="0" borderId="1" xfId="0" applyFont="1" applyBorder="1"/>
    <xf numFmtId="0" fontId="9" fillId="0" borderId="1" xfId="0" applyFont="1" applyBorder="1" applyAlignment="1">
      <alignment horizontal="center" vertical="top" wrapText="1"/>
    </xf>
    <xf numFmtId="0" fontId="9" fillId="0" borderId="33" xfId="0" applyFont="1" applyFill="1" applyBorder="1" applyAlignment="1">
      <alignment horizontal="center" vertical="center" wrapText="1"/>
    </xf>
    <xf numFmtId="40" fontId="9" fillId="0" borderId="48" xfId="0" applyNumberFormat="1" applyFont="1" applyFill="1" applyBorder="1" applyAlignment="1">
      <alignment horizontal="center" vertical="center" wrapText="1"/>
    </xf>
    <xf numFmtId="40" fontId="9" fillId="0" borderId="47" xfId="0" applyNumberFormat="1" applyFont="1" applyFill="1" applyBorder="1" applyAlignment="1">
      <alignment horizontal="center" vertical="center" wrapText="1"/>
    </xf>
    <xf numFmtId="181" fontId="9" fillId="0" borderId="70" xfId="0" applyNumberFormat="1" applyFont="1" applyFill="1" applyBorder="1" applyAlignment="1">
      <alignment horizontal="left" vertical="center" wrapText="1"/>
    </xf>
    <xf numFmtId="0" fontId="9" fillId="0" borderId="1" xfId="0" applyFont="1" applyFill="1" applyBorder="1" applyAlignment="1">
      <alignment vertical="center"/>
    </xf>
    <xf numFmtId="0" fontId="9" fillId="0" borderId="2" xfId="0" applyFont="1" applyFill="1" applyBorder="1" applyAlignment="1">
      <alignment horizontal="center" vertical="center" wrapText="1"/>
    </xf>
    <xf numFmtId="0" fontId="14" fillId="0" borderId="6" xfId="0" applyFont="1" applyFill="1" applyBorder="1" applyAlignment="1">
      <alignment vertical="center"/>
    </xf>
    <xf numFmtId="0" fontId="9" fillId="0" borderId="35" xfId="0" applyFont="1" applyFill="1" applyBorder="1" applyAlignment="1">
      <alignment vertical="center"/>
    </xf>
    <xf numFmtId="0" fontId="9" fillId="0" borderId="73" xfId="0" applyFont="1" applyFill="1" applyBorder="1" applyAlignment="1">
      <alignment vertical="center"/>
    </xf>
    <xf numFmtId="0" fontId="9" fillId="0" borderId="65"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71"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5" xfId="0" applyFont="1" applyBorder="1" applyAlignment="1">
      <alignment wrapText="1"/>
    </xf>
    <xf numFmtId="0" fontId="9" fillId="0" borderId="72" xfId="0" applyFont="1" applyBorder="1" applyAlignment="1">
      <alignment wrapText="1"/>
    </xf>
    <xf numFmtId="0" fontId="9" fillId="0" borderId="35" xfId="0" applyFont="1" applyBorder="1"/>
    <xf numFmtId="0" fontId="9" fillId="0" borderId="73" xfId="0" applyFont="1" applyBorder="1"/>
    <xf numFmtId="0" fontId="9" fillId="0" borderId="1" xfId="0" applyFont="1" applyBorder="1" applyAlignment="1">
      <alignment vertical="center"/>
    </xf>
    <xf numFmtId="0" fontId="9" fillId="0" borderId="6" xfId="0" applyFont="1" applyBorder="1" applyAlignment="1">
      <alignment horizontal="center" vertical="center"/>
    </xf>
    <xf numFmtId="0" fontId="14" fillId="0" borderId="75" xfId="0" applyFont="1" applyBorder="1" applyAlignment="1">
      <alignment vertical="center" wrapText="1"/>
    </xf>
    <xf numFmtId="0" fontId="9" fillId="0" borderId="72" xfId="0" applyFont="1" applyBorder="1"/>
    <xf numFmtId="0" fontId="9" fillId="0" borderId="1" xfId="0" applyFont="1" applyBorder="1" applyAlignment="1"/>
    <xf numFmtId="0" fontId="14" fillId="0" borderId="1" xfId="0" applyFont="1" applyBorder="1" applyAlignment="1">
      <alignment vertical="center"/>
    </xf>
    <xf numFmtId="0" fontId="9" fillId="0" borderId="54" xfId="0" applyFont="1" applyBorder="1"/>
    <xf numFmtId="0" fontId="9" fillId="2" borderId="47"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0" borderId="75" xfId="0" applyFont="1" applyFill="1" applyBorder="1" applyAlignment="1">
      <alignment horizontal="center" vertical="center"/>
    </xf>
    <xf numFmtId="40" fontId="9" fillId="0" borderId="62" xfId="0" applyNumberFormat="1" applyFont="1" applyFill="1" applyBorder="1" applyAlignment="1">
      <alignment horizontal="center" vertical="center" wrapText="1"/>
    </xf>
    <xf numFmtId="0" fontId="0" fillId="0" borderId="58" xfId="0" applyBorder="1"/>
    <xf numFmtId="0" fontId="0" fillId="0" borderId="61" xfId="0" applyBorder="1"/>
    <xf numFmtId="0" fontId="9" fillId="0" borderId="0" xfId="0" applyFont="1" applyBorder="1"/>
    <xf numFmtId="0" fontId="0" fillId="0" borderId="0" xfId="0" applyBorder="1"/>
    <xf numFmtId="0" fontId="0" fillId="0" borderId="34" xfId="0" applyBorder="1"/>
    <xf numFmtId="0" fontId="0" fillId="0" borderId="54" xfId="0" applyBorder="1"/>
    <xf numFmtId="0" fontId="0" fillId="0" borderId="37" xfId="0" applyBorder="1"/>
    <xf numFmtId="176" fontId="9" fillId="0" borderId="1" xfId="0" applyNumberFormat="1" applyFont="1" applyBorder="1"/>
    <xf numFmtId="2" fontId="9" fillId="0" borderId="1" xfId="0" applyNumberFormat="1" applyFont="1" applyBorder="1" applyAlignment="1">
      <alignment vertical="center"/>
    </xf>
    <xf numFmtId="176" fontId="9" fillId="0" borderId="1" xfId="0" applyNumberFormat="1" applyFont="1" applyBorder="1" applyAlignment="1">
      <alignment vertical="center"/>
    </xf>
    <xf numFmtId="2" fontId="9" fillId="2" borderId="1" xfId="0" applyNumberFormat="1" applyFont="1" applyFill="1" applyBorder="1" applyAlignment="1">
      <alignment horizontal="center" vertical="center"/>
    </xf>
    <xf numFmtId="0" fontId="9" fillId="0" borderId="1" xfId="0" applyFont="1" applyFill="1" applyBorder="1" applyAlignment="1" applyProtection="1">
      <alignment vertical="center" wrapText="1"/>
    </xf>
    <xf numFmtId="0" fontId="9" fillId="0" borderId="1" xfId="0" applyFont="1" applyFill="1" applyBorder="1" applyAlignment="1" applyProtection="1">
      <alignment vertical="center"/>
    </xf>
    <xf numFmtId="0" fontId="9" fillId="0" borderId="1" xfId="0" applyFont="1" applyBorder="1" applyAlignment="1" applyProtection="1">
      <alignment vertical="center" wrapText="1"/>
    </xf>
    <xf numFmtId="0" fontId="9" fillId="0" borderId="1" xfId="0" applyFont="1" applyBorder="1" applyAlignment="1" applyProtection="1">
      <alignment vertical="center"/>
    </xf>
    <xf numFmtId="0" fontId="4" fillId="0" borderId="1" xfId="0" applyFont="1" applyBorder="1" applyAlignment="1" applyProtection="1">
      <alignment vertical="center" wrapText="1"/>
    </xf>
    <xf numFmtId="0" fontId="4" fillId="0" borderId="1" xfId="0" applyFont="1" applyBorder="1" applyAlignment="1" applyProtection="1">
      <alignment vertical="center"/>
    </xf>
    <xf numFmtId="0" fontId="9" fillId="0" borderId="1" xfId="0" applyFont="1" applyBorder="1" applyAlignment="1" applyProtection="1">
      <alignment wrapText="1"/>
    </xf>
    <xf numFmtId="0" fontId="9" fillId="0" borderId="1" xfId="0" applyFont="1" applyBorder="1" applyAlignment="1" applyProtection="1"/>
    <xf numFmtId="0" fontId="9" fillId="8" borderId="1" xfId="0" applyFont="1" applyFill="1" applyBorder="1" applyAlignment="1" applyProtection="1">
      <alignment horizontal="center" vertical="center"/>
    </xf>
    <xf numFmtId="0" fontId="9" fillId="8" borderId="1" xfId="0" applyFont="1" applyFill="1" applyBorder="1" applyAlignment="1" applyProtection="1">
      <alignment vertical="center"/>
    </xf>
    <xf numFmtId="0" fontId="9" fillId="8" borderId="1" xfId="0" applyFont="1" applyFill="1" applyBorder="1" applyAlignment="1" applyProtection="1">
      <alignment vertical="center" wrapText="1"/>
    </xf>
    <xf numFmtId="0" fontId="9" fillId="2" borderId="1" xfId="0" applyFont="1" applyFill="1" applyBorder="1" applyAlignment="1" applyProtection="1">
      <alignment vertical="center" wrapText="1"/>
    </xf>
    <xf numFmtId="0" fontId="4" fillId="8" borderId="1" xfId="0" applyFont="1" applyFill="1" applyBorder="1" applyAlignment="1" applyProtection="1">
      <alignment vertical="center" wrapText="1"/>
    </xf>
    <xf numFmtId="0" fontId="4" fillId="8" borderId="1" xfId="0" applyFont="1" applyFill="1" applyBorder="1" applyAlignment="1" applyProtection="1">
      <alignment vertical="center"/>
    </xf>
    <xf numFmtId="10" fontId="9" fillId="0" borderId="63" xfId="0" applyNumberFormat="1" applyFont="1" applyFill="1" applyBorder="1" applyAlignment="1">
      <alignment horizontal="center" vertical="center"/>
    </xf>
    <xf numFmtId="0" fontId="9" fillId="0" borderId="1" xfId="0" applyFont="1" applyBorder="1" applyAlignment="1">
      <alignment horizontal="center" vertical="center"/>
    </xf>
    <xf numFmtId="182" fontId="14" fillId="0" borderId="54" xfId="0" applyNumberFormat="1" applyFont="1" applyFill="1" applyBorder="1" applyAlignment="1">
      <alignment horizontal="center" vertical="center" wrapText="1"/>
    </xf>
    <xf numFmtId="40" fontId="14" fillId="0" borderId="48" xfId="0" applyNumberFormat="1" applyFont="1" applyFill="1" applyBorder="1" applyAlignment="1">
      <alignment horizontal="center" vertical="center" wrapText="1"/>
    </xf>
    <xf numFmtId="2" fontId="14" fillId="0" borderId="48" xfId="0" applyNumberFormat="1" applyFont="1" applyFill="1" applyBorder="1" applyAlignment="1">
      <alignment horizontal="center" vertical="center" wrapText="1"/>
    </xf>
    <xf numFmtId="2" fontId="19" fillId="0" borderId="35" xfId="0" applyNumberFormat="1" applyFont="1" applyBorder="1" applyAlignment="1">
      <alignment horizontal="center" vertical="center"/>
    </xf>
    <xf numFmtId="0" fontId="4" fillId="0" borderId="1" xfId="0" applyFont="1" applyFill="1" applyBorder="1" applyProtection="1"/>
    <xf numFmtId="0" fontId="9" fillId="0" borderId="1" xfId="0"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6" fillId="0" borderId="67" xfId="5" applyFont="1" applyFill="1" applyBorder="1" applyAlignment="1" applyProtection="1">
      <alignment horizontal="left" vertical="center"/>
      <protection locked="0"/>
    </xf>
    <xf numFmtId="0" fontId="6" fillId="0" borderId="0" xfId="5" applyFont="1" applyFill="1" applyBorder="1" applyAlignment="1" applyProtection="1">
      <alignment horizontal="left" vertical="center"/>
      <protection locked="0"/>
    </xf>
    <xf numFmtId="0" fontId="6" fillId="0" borderId="0" xfId="5" applyFont="1" applyFill="1" applyBorder="1" applyAlignment="1" applyProtection="1">
      <alignment horizontal="center" vertical="center" wrapText="1"/>
      <protection locked="0"/>
    </xf>
    <xf numFmtId="0" fontId="6" fillId="0" borderId="0" xfId="5" applyFont="1" applyFill="1" applyBorder="1" applyAlignment="1" applyProtection="1">
      <alignment horizontal="left" vertical="center" wrapText="1"/>
      <protection locked="0"/>
    </xf>
    <xf numFmtId="0" fontId="15" fillId="0" borderId="56" xfId="5" applyFont="1" applyFill="1" applyBorder="1" applyAlignment="1" applyProtection="1">
      <alignment vertical="center"/>
      <protection locked="0"/>
    </xf>
    <xf numFmtId="0" fontId="22" fillId="0" borderId="0" xfId="5" applyFont="1" applyFill="1" applyBorder="1" applyAlignment="1" applyProtection="1">
      <alignment horizontal="left" vertical="center" wrapText="1"/>
      <protection locked="0"/>
    </xf>
    <xf numFmtId="0" fontId="15" fillId="0" borderId="0" xfId="5" applyFont="1" applyBorder="1" applyProtection="1">
      <protection locked="0"/>
    </xf>
    <xf numFmtId="0" fontId="15" fillId="0" borderId="0" xfId="5" applyFont="1" applyFill="1" applyBorder="1" applyAlignment="1" applyProtection="1">
      <alignment horizontal="left" vertical="center" wrapText="1"/>
      <protection locked="0"/>
    </xf>
    <xf numFmtId="0" fontId="6" fillId="0" borderId="0" xfId="5" applyFont="1" applyAlignment="1" applyProtection="1">
      <protection locked="0"/>
    </xf>
    <xf numFmtId="0" fontId="6" fillId="0" borderId="67" xfId="5" applyFont="1" applyBorder="1" applyAlignment="1" applyProtection="1">
      <protection locked="0"/>
    </xf>
    <xf numFmtId="0" fontId="6" fillId="0" borderId="0" xfId="5" applyFont="1" applyBorder="1" applyAlignment="1" applyProtection="1">
      <protection locked="0"/>
    </xf>
    <xf numFmtId="0" fontId="6" fillId="0" borderId="38" xfId="5" applyFont="1" applyFill="1" applyBorder="1" applyAlignment="1" applyProtection="1">
      <alignment horizontal="left" vertical="center"/>
      <protection locked="0"/>
    </xf>
    <xf numFmtId="0" fontId="6" fillId="0" borderId="54" xfId="5" applyFont="1" applyFill="1" applyBorder="1" applyAlignment="1" applyProtection="1">
      <alignment horizontal="left" vertical="center"/>
      <protection locked="0"/>
    </xf>
    <xf numFmtId="0" fontId="9" fillId="0" borderId="2" xfId="0" applyFont="1" applyBorder="1" applyAlignment="1">
      <alignment vertical="center"/>
    </xf>
    <xf numFmtId="0" fontId="9" fillId="0" borderId="3" xfId="0" applyFont="1" applyBorder="1" applyAlignment="1">
      <alignment vertical="center"/>
    </xf>
    <xf numFmtId="0" fontId="6" fillId="0" borderId="1" xfId="0" applyFont="1" applyFill="1" applyBorder="1" applyAlignment="1" applyProtection="1">
      <alignment vertical="center" wrapText="1"/>
    </xf>
    <xf numFmtId="0" fontId="24" fillId="7" borderId="1" xfId="0" applyFont="1" applyFill="1" applyBorder="1" applyAlignment="1" applyProtection="1">
      <alignment horizontal="center" vertical="center"/>
    </xf>
    <xf numFmtId="0" fontId="24" fillId="7" borderId="1" xfId="0" applyFont="1" applyFill="1" applyBorder="1" applyAlignment="1" applyProtection="1">
      <alignment horizontal="center" vertical="center" wrapText="1"/>
    </xf>
    <xf numFmtId="0" fontId="9" fillId="6" borderId="1" xfId="0" applyFont="1" applyFill="1" applyBorder="1" applyAlignment="1">
      <alignment horizontal="center"/>
    </xf>
    <xf numFmtId="2" fontId="9" fillId="6" borderId="1" xfId="0" applyNumberFormat="1" applyFont="1" applyFill="1" applyBorder="1" applyAlignment="1">
      <alignment horizont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6"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xf>
    <xf numFmtId="0" fontId="26" fillId="0" borderId="5" xfId="0" applyFont="1" applyFill="1" applyBorder="1" applyAlignment="1">
      <alignment horizontal="center" vertical="center" wrapText="1"/>
    </xf>
    <xf numFmtId="0" fontId="26" fillId="0" borderId="72" xfId="0" applyFont="1" applyFill="1" applyBorder="1" applyAlignment="1">
      <alignment horizontal="center" vertical="center" wrapText="1"/>
    </xf>
    <xf numFmtId="0" fontId="26" fillId="0" borderId="35"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6" xfId="0" applyFont="1" applyFill="1" applyBorder="1" applyAlignment="1">
      <alignment horizontal="right" vertical="center"/>
    </xf>
    <xf numFmtId="0" fontId="29" fillId="0" borderId="6" xfId="0" applyFont="1" applyFill="1" applyBorder="1" applyAlignment="1">
      <alignment horizontal="center" vertical="center" wrapText="1"/>
    </xf>
    <xf numFmtId="0" fontId="28" fillId="0" borderId="72" xfId="0" applyFont="1" applyFill="1" applyBorder="1" applyAlignment="1">
      <alignment horizontal="center" vertical="center" wrapText="1"/>
    </xf>
    <xf numFmtId="0" fontId="28" fillId="0" borderId="73" xfId="0" applyFont="1" applyFill="1" applyBorder="1" applyAlignment="1">
      <alignment vertical="center"/>
    </xf>
    <xf numFmtId="0" fontId="9" fillId="9" borderId="1" xfId="0" applyFont="1" applyFill="1" applyBorder="1" applyAlignment="1">
      <alignment horizontal="center" vertical="top" wrapText="1"/>
    </xf>
    <xf numFmtId="0" fontId="9" fillId="9" borderId="1" xfId="0" applyFont="1" applyFill="1" applyBorder="1" applyAlignment="1">
      <alignment vertical="center"/>
    </xf>
    <xf numFmtId="10" fontId="9" fillId="9" borderId="1" xfId="0" applyNumberFormat="1" applyFont="1" applyFill="1" applyBorder="1" applyAlignment="1">
      <alignment horizontal="center" vertical="center" wrapText="1"/>
    </xf>
    <xf numFmtId="0" fontId="9" fillId="9" borderId="1" xfId="0" applyFont="1" applyFill="1" applyBorder="1" applyAlignment="1" applyProtection="1">
      <alignment vertical="center"/>
    </xf>
    <xf numFmtId="0" fontId="9" fillId="9" borderId="1" xfId="0" applyFont="1" applyFill="1" applyBorder="1" applyAlignment="1" applyProtection="1">
      <alignment vertical="center" wrapText="1"/>
    </xf>
    <xf numFmtId="0" fontId="30" fillId="0" borderId="1" xfId="0" applyFont="1" applyFill="1" applyBorder="1" applyAlignment="1">
      <alignment horizontal="center" vertical="center" wrapText="1"/>
    </xf>
    <xf numFmtId="0" fontId="31" fillId="0" borderId="6" xfId="0" applyFont="1" applyFill="1" applyBorder="1" applyAlignment="1">
      <alignment horizontal="left" vertical="center" wrapText="1"/>
    </xf>
    <xf numFmtId="0" fontId="9" fillId="9" borderId="1" xfId="0" applyFont="1" applyFill="1" applyBorder="1" applyAlignment="1" applyProtection="1">
      <alignment wrapText="1"/>
    </xf>
    <xf numFmtId="0" fontId="9" fillId="9" borderId="1" xfId="0" applyFont="1" applyFill="1" applyBorder="1"/>
    <xf numFmtId="2" fontId="9" fillId="0" borderId="1" xfId="0" applyNumberFormat="1" applyFont="1" applyFill="1" applyBorder="1" applyAlignment="1">
      <alignment vertical="center"/>
    </xf>
    <xf numFmtId="183" fontId="9" fillId="0" borderId="1" xfId="0" applyNumberFormat="1" applyFont="1" applyFill="1" applyBorder="1" applyAlignment="1">
      <alignment vertical="center"/>
    </xf>
    <xf numFmtId="176" fontId="9" fillId="0" borderId="1" xfId="0" applyNumberFormat="1" applyFont="1" applyFill="1" applyBorder="1" applyAlignment="1">
      <alignment vertical="center"/>
    </xf>
    <xf numFmtId="0" fontId="9" fillId="0" borderId="0" xfId="0" applyFont="1" applyFill="1"/>
    <xf numFmtId="0" fontId="9" fillId="0" borderId="1" xfId="0" applyFont="1" applyFill="1" applyBorder="1" applyAlignment="1">
      <alignment horizontal="right" vertical="center"/>
    </xf>
    <xf numFmtId="0" fontId="9" fillId="0" borderId="1" xfId="0" applyFont="1" applyFill="1" applyBorder="1" applyAlignment="1">
      <alignment horizontal="center" vertical="top" wrapText="1"/>
    </xf>
    <xf numFmtId="1" fontId="9" fillId="0" borderId="1" xfId="0" applyNumberFormat="1" applyFont="1" applyFill="1" applyBorder="1" applyAlignment="1">
      <alignment horizontal="center" vertical="top" wrapText="1"/>
    </xf>
    <xf numFmtId="10" fontId="9" fillId="0" borderId="1" xfId="0" applyNumberFormat="1" applyFont="1" applyFill="1" applyBorder="1" applyAlignment="1">
      <alignment horizontal="center" vertical="top" wrapText="1"/>
    </xf>
    <xf numFmtId="184" fontId="9" fillId="0" borderId="1" xfId="0" applyNumberFormat="1" applyFont="1" applyFill="1" applyBorder="1" applyAlignment="1">
      <alignment horizontal="center" vertical="top" wrapText="1"/>
    </xf>
    <xf numFmtId="2" fontId="9" fillId="0" borderId="1" xfId="0" applyNumberFormat="1" applyFont="1" applyFill="1" applyBorder="1" applyAlignment="1">
      <alignment horizontal="center" vertical="top" wrapText="1"/>
    </xf>
    <xf numFmtId="176" fontId="9" fillId="0" borderId="1" xfId="0" applyNumberFormat="1" applyFont="1" applyFill="1" applyBorder="1" applyAlignment="1">
      <alignment horizontal="center" vertical="top" wrapText="1"/>
    </xf>
    <xf numFmtId="43" fontId="9" fillId="0" borderId="1" xfId="8" applyFont="1" applyFill="1" applyBorder="1" applyAlignment="1">
      <alignment horizontal="center" vertical="top" wrapText="1"/>
    </xf>
    <xf numFmtId="0" fontId="9" fillId="0" borderId="1" xfId="0" applyFont="1" applyBorder="1" applyAlignment="1">
      <alignment horizontal="center" vertical="top" wrapText="1"/>
    </xf>
    <xf numFmtId="43" fontId="9" fillId="0" borderId="1" xfId="8" applyFont="1" applyFill="1" applyBorder="1" applyAlignment="1">
      <alignment vertical="center"/>
    </xf>
    <xf numFmtId="0" fontId="4" fillId="0" borderId="1" xfId="0" applyFont="1" applyFill="1" applyBorder="1" applyAlignment="1">
      <alignment horizontal="left" wrapText="1"/>
    </xf>
    <xf numFmtId="0" fontId="4" fillId="0" borderId="1" xfId="0" applyFont="1" applyFill="1" applyBorder="1" applyAlignment="1">
      <alignment horizontal="left"/>
    </xf>
    <xf numFmtId="0" fontId="9" fillId="0" borderId="47" xfId="0" applyFont="1" applyFill="1" applyBorder="1" applyAlignment="1">
      <alignment horizontal="left" vertical="center" wrapText="1"/>
    </xf>
    <xf numFmtId="0" fontId="9" fillId="0" borderId="48" xfId="0" applyFont="1" applyFill="1" applyBorder="1" applyAlignment="1">
      <alignment horizontal="left" vertical="center"/>
    </xf>
    <xf numFmtId="0" fontId="9" fillId="0" borderId="49" xfId="0" applyFont="1" applyFill="1" applyBorder="1" applyAlignment="1">
      <alignment horizontal="left" vertical="center"/>
    </xf>
    <xf numFmtId="0" fontId="9" fillId="0" borderId="48"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4" fillId="0" borderId="1" xfId="0" applyFont="1" applyBorder="1" applyAlignment="1">
      <alignment horizontal="center" vertical="center"/>
    </xf>
    <xf numFmtId="0" fontId="10" fillId="0" borderId="0" xfId="0" applyFont="1" applyAlignment="1">
      <alignment horizont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9" fillId="0" borderId="47" xfId="0" applyFont="1" applyFill="1" applyBorder="1" applyAlignment="1">
      <alignment horizontal="left" vertical="center"/>
    </xf>
    <xf numFmtId="0" fontId="9" fillId="0" borderId="62" xfId="0" applyFont="1" applyFill="1" applyBorder="1" applyAlignment="1">
      <alignment horizontal="left" vertical="center" wrapText="1"/>
    </xf>
    <xf numFmtId="0" fontId="9" fillId="0" borderId="70" xfId="0" applyFont="1" applyFill="1" applyBorder="1" applyAlignment="1">
      <alignment horizontal="left" vertical="center" wrapText="1"/>
    </xf>
    <xf numFmtId="0" fontId="14" fillId="0" borderId="64" xfId="0" applyFont="1" applyFill="1" applyBorder="1" applyAlignment="1">
      <alignment horizontal="left" vertical="center" wrapText="1"/>
    </xf>
    <xf numFmtId="0" fontId="14" fillId="0" borderId="54" xfId="0" applyFont="1" applyFill="1" applyBorder="1" applyAlignment="1">
      <alignment horizontal="left" vertical="center" wrapText="1"/>
    </xf>
    <xf numFmtId="0" fontId="14" fillId="0" borderId="37" xfId="0" applyFont="1" applyFill="1" applyBorder="1" applyAlignment="1">
      <alignment horizontal="left" vertical="center" wrapText="1"/>
    </xf>
    <xf numFmtId="0" fontId="9" fillId="0" borderId="47"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4" fillId="0" borderId="47" xfId="0" applyFont="1" applyFill="1" applyBorder="1" applyAlignment="1">
      <alignment horizontal="left" vertical="center"/>
    </xf>
    <xf numFmtId="0" fontId="4" fillId="0" borderId="63" xfId="0" applyFont="1" applyFill="1" applyBorder="1" applyAlignment="1">
      <alignment horizontal="left" vertical="center"/>
    </xf>
    <xf numFmtId="0" fontId="13" fillId="0" borderId="21"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4" xfId="0" applyFont="1" applyFill="1" applyBorder="1" applyAlignment="1">
      <alignment horizontal="center" vertical="center"/>
    </xf>
    <xf numFmtId="0" fontId="14" fillId="0" borderId="65" xfId="0" applyFont="1" applyFill="1" applyBorder="1" applyAlignment="1">
      <alignment horizontal="left" vertical="center"/>
    </xf>
    <xf numFmtId="0" fontId="14" fillId="0" borderId="48" xfId="0" applyFont="1" applyFill="1" applyBorder="1" applyAlignment="1">
      <alignment horizontal="left" vertical="center"/>
    </xf>
    <xf numFmtId="0" fontId="14" fillId="0" borderId="49" xfId="0" applyFont="1" applyFill="1" applyBorder="1" applyAlignment="1">
      <alignment horizontal="left" vertical="center"/>
    </xf>
    <xf numFmtId="0" fontId="9" fillId="0" borderId="63" xfId="0" applyFont="1" applyFill="1" applyBorder="1" applyAlignment="1">
      <alignment horizontal="left" vertical="center" wrapText="1"/>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9" fillId="0" borderId="38" xfId="0" applyFont="1" applyFill="1" applyBorder="1" applyAlignment="1">
      <alignment horizontal="left" vertical="center" wrapText="1"/>
    </xf>
    <xf numFmtId="0" fontId="4" fillId="0" borderId="37" xfId="0" applyFont="1" applyFill="1" applyBorder="1" applyAlignment="1">
      <alignment vertical="center"/>
    </xf>
    <xf numFmtId="0" fontId="4" fillId="0" borderId="49" xfId="0" applyFont="1" applyFill="1" applyBorder="1" applyAlignment="1">
      <alignment vertical="center"/>
    </xf>
    <xf numFmtId="0" fontId="19" fillId="0" borderId="65" xfId="0" applyFont="1" applyFill="1" applyBorder="1" applyAlignment="1">
      <alignment horizontal="center" vertical="center" wrapText="1"/>
    </xf>
    <xf numFmtId="0" fontId="19" fillId="0" borderId="48" xfId="0" applyFont="1" applyFill="1" applyBorder="1" applyAlignment="1">
      <alignment horizontal="center" vertical="center" wrapText="1"/>
    </xf>
    <xf numFmtId="0" fontId="19" fillId="0" borderId="49" xfId="0" applyFont="1" applyFill="1" applyBorder="1" applyAlignment="1">
      <alignment horizontal="center" vertical="center" wrapText="1"/>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9" fillId="0" borderId="72" xfId="0" applyFont="1" applyBorder="1" applyAlignment="1">
      <alignment horizontal="center"/>
    </xf>
    <xf numFmtId="0" fontId="19" fillId="0" borderId="35" xfId="0" applyFont="1" applyBorder="1" applyAlignment="1">
      <alignment horizontal="center"/>
    </xf>
    <xf numFmtId="0" fontId="4" fillId="0" borderId="40" xfId="0" applyFont="1" applyBorder="1" applyAlignment="1">
      <alignment horizontal="center"/>
    </xf>
    <xf numFmtId="0" fontId="4" fillId="0" borderId="74" xfId="0" applyFont="1" applyBorder="1" applyAlignment="1">
      <alignment horizontal="center"/>
    </xf>
    <xf numFmtId="0" fontId="9" fillId="0" borderId="45" xfId="0" applyFont="1" applyBorder="1" applyAlignment="1">
      <alignment horizontal="left" vertical="center" wrapText="1"/>
    </xf>
    <xf numFmtId="0" fontId="9" fillId="0" borderId="45" xfId="0" applyFont="1" applyBorder="1" applyAlignment="1">
      <alignment horizontal="left" vertical="center"/>
    </xf>
    <xf numFmtId="0" fontId="9" fillId="0" borderId="46" xfId="0" applyFont="1" applyBorder="1" applyAlignment="1">
      <alignment horizontal="left" vertical="center"/>
    </xf>
    <xf numFmtId="0" fontId="9" fillId="0" borderId="3" xfId="0" applyFont="1" applyBorder="1" applyAlignment="1">
      <alignment horizontal="center" vertical="center"/>
    </xf>
    <xf numFmtId="0" fontId="4" fillId="0" borderId="35"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4" fillId="0" borderId="73" xfId="0" applyFont="1" applyBorder="1" applyAlignment="1">
      <alignment horizontal="center"/>
    </xf>
    <xf numFmtId="0" fontId="9" fillId="0" borderId="1"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9" borderId="1" xfId="0" applyFont="1" applyFill="1" applyBorder="1" applyAlignment="1">
      <alignment horizontal="center" vertical="center"/>
    </xf>
    <xf numFmtId="0" fontId="9" fillId="0" borderId="1" xfId="0" applyFont="1" applyBorder="1" applyAlignment="1">
      <alignment horizontal="center" vertical="top" wrapText="1"/>
    </xf>
    <xf numFmtId="0" fontId="9" fillId="0" borderId="1" xfId="0" applyFont="1" applyFill="1" applyBorder="1" applyAlignment="1">
      <alignment horizontal="center" vertical="center" wrapText="1"/>
    </xf>
    <xf numFmtId="0" fontId="25" fillId="0" borderId="1" xfId="0" applyFont="1" applyBorder="1" applyAlignment="1">
      <alignment horizontal="center" vertical="center"/>
    </xf>
    <xf numFmtId="0" fontId="19" fillId="4" borderId="1" xfId="0" applyFont="1" applyFill="1" applyBorder="1" applyAlignment="1">
      <alignment horizontal="left" vertical="center"/>
    </xf>
    <xf numFmtId="0" fontId="19" fillId="4" borderId="0" xfId="0" applyFont="1" applyFill="1" applyAlignment="1">
      <alignment horizontal="left"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4" fillId="4" borderId="1" xfId="0" applyFont="1" applyFill="1" applyBorder="1" applyAlignment="1" applyProtection="1">
      <alignment horizontal="left" vertical="center" wrapText="1"/>
    </xf>
    <xf numFmtId="0" fontId="13" fillId="0" borderId="1" xfId="0" applyFont="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xf>
    <xf numFmtId="0" fontId="9" fillId="0" borderId="47" xfId="0" applyFont="1" applyFill="1" applyBorder="1" applyAlignment="1" applyProtection="1">
      <alignment horizontal="center" vertical="center"/>
    </xf>
    <xf numFmtId="0" fontId="9" fillId="0" borderId="48" xfId="0" applyFont="1" applyFill="1" applyBorder="1" applyAlignment="1" applyProtection="1">
      <alignment horizontal="center" vertical="center"/>
    </xf>
    <xf numFmtId="0" fontId="9" fillId="0" borderId="49" xfId="0" applyFont="1" applyFill="1" applyBorder="1" applyAlignment="1" applyProtection="1">
      <alignment horizontal="center" vertical="center"/>
    </xf>
    <xf numFmtId="0" fontId="9" fillId="9" borderId="47" xfId="0" applyFont="1" applyFill="1" applyBorder="1" applyAlignment="1" applyProtection="1">
      <alignment horizontal="center" vertical="center"/>
    </xf>
    <xf numFmtId="0" fontId="9" fillId="9" borderId="48" xfId="0" applyFont="1" applyFill="1" applyBorder="1" applyAlignment="1" applyProtection="1">
      <alignment horizontal="center" vertical="center"/>
    </xf>
    <xf numFmtId="0" fontId="9" fillId="9" borderId="49" xfId="0" applyFont="1" applyFill="1" applyBorder="1" applyAlignment="1" applyProtection="1">
      <alignment horizontal="center" vertical="center"/>
    </xf>
    <xf numFmtId="0" fontId="12" fillId="0" borderId="62" xfId="0" applyFont="1" applyFill="1" applyBorder="1" applyAlignment="1" applyProtection="1">
      <alignment horizontal="center" vertical="center"/>
    </xf>
    <xf numFmtId="0" fontId="12" fillId="0" borderId="58" xfId="0" applyFont="1" applyFill="1" applyBorder="1" applyAlignment="1" applyProtection="1">
      <alignment horizontal="center" vertical="center"/>
    </xf>
    <xf numFmtId="0" fontId="12" fillId="0" borderId="61" xfId="0" applyFont="1" applyFill="1" applyBorder="1" applyAlignment="1" applyProtection="1">
      <alignment horizontal="center" vertical="center"/>
    </xf>
    <xf numFmtId="0" fontId="12" fillId="0" borderId="67"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34" xfId="0" applyFont="1" applyFill="1" applyBorder="1" applyAlignment="1" applyProtection="1">
      <alignment horizontal="center" vertical="center"/>
    </xf>
    <xf numFmtId="0" fontId="12" fillId="0" borderId="38" xfId="0" applyFont="1" applyFill="1" applyBorder="1" applyAlignment="1" applyProtection="1">
      <alignment horizontal="center" vertical="center"/>
    </xf>
    <xf numFmtId="0" fontId="12" fillId="0" borderId="54" xfId="0" applyFont="1" applyFill="1" applyBorder="1" applyAlignment="1" applyProtection="1">
      <alignment horizontal="center" vertical="center"/>
    </xf>
    <xf numFmtId="0" fontId="12" fillId="0" borderId="37" xfId="0" applyFont="1" applyFill="1" applyBorder="1" applyAlignment="1" applyProtection="1">
      <alignment horizontal="center" vertical="center"/>
    </xf>
    <xf numFmtId="0" fontId="11" fillId="5" borderId="47" xfId="0" applyFont="1" applyFill="1" applyBorder="1" applyAlignment="1" applyProtection="1">
      <alignment horizontal="center" vertical="center" wrapText="1"/>
    </xf>
    <xf numFmtId="0" fontId="11" fillId="5" borderId="48" xfId="0" applyFont="1" applyFill="1" applyBorder="1" applyAlignment="1" applyProtection="1">
      <alignment horizontal="center" vertical="center" wrapText="1"/>
    </xf>
    <xf numFmtId="0" fontId="11" fillId="5" borderId="49" xfId="0" applyFont="1" applyFill="1" applyBorder="1" applyAlignment="1" applyProtection="1">
      <alignment horizontal="center" vertical="center" wrapText="1"/>
    </xf>
    <xf numFmtId="0" fontId="13" fillId="0" borderId="37"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13" fillId="0" borderId="39"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13" fillId="0" borderId="40" xfId="0" applyFont="1" applyBorder="1" applyAlignment="1" applyProtection="1">
      <alignment horizontal="center" vertical="center"/>
      <protection locked="0"/>
    </xf>
    <xf numFmtId="0" fontId="6" fillId="0" borderId="77"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77"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78" xfId="0" applyFont="1" applyBorder="1" applyAlignment="1" applyProtection="1">
      <alignment horizontal="center" vertical="center"/>
      <protection locked="0"/>
    </xf>
    <xf numFmtId="0" fontId="6" fillId="0" borderId="42" xfId="0" applyFont="1" applyBorder="1" applyAlignment="1" applyProtection="1">
      <alignment horizontal="left" vertical="center"/>
      <protection locked="0"/>
    </xf>
    <xf numFmtId="0" fontId="6" fillId="0" borderId="43" xfId="0" applyFont="1" applyBorder="1" applyAlignment="1" applyProtection="1">
      <alignment horizontal="left" vertical="center"/>
      <protection locked="0"/>
    </xf>
    <xf numFmtId="0" fontId="6" fillId="0" borderId="44" xfId="0" applyFont="1" applyBorder="1" applyAlignment="1" applyProtection="1">
      <alignment horizontal="left" vertical="center"/>
      <protection locked="0"/>
    </xf>
    <xf numFmtId="0" fontId="6" fillId="0" borderId="30" xfId="0" applyFont="1" applyBorder="1" applyAlignment="1" applyProtection="1">
      <alignment horizontal="left" vertical="center"/>
      <protection locked="0"/>
    </xf>
    <xf numFmtId="0" fontId="6" fillId="0" borderId="28" xfId="0" applyFont="1" applyBorder="1" applyAlignment="1" applyProtection="1">
      <alignment horizontal="left" vertical="center"/>
      <protection locked="0"/>
    </xf>
    <xf numFmtId="0" fontId="6" fillId="0" borderId="31" xfId="0" applyFont="1" applyBorder="1" applyAlignment="1" applyProtection="1">
      <alignment horizontal="left" vertical="center"/>
      <protection locked="0"/>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78" xfId="0" applyFont="1" applyBorder="1" applyAlignment="1" applyProtection="1">
      <alignment horizontal="left" vertical="center"/>
      <protection locked="0"/>
    </xf>
    <xf numFmtId="0" fontId="6" fillId="0" borderId="80" xfId="0" applyFont="1" applyBorder="1" applyAlignment="1" applyProtection="1">
      <alignment horizontal="center" vertical="center"/>
      <protection locked="0"/>
    </xf>
    <xf numFmtId="0" fontId="8" fillId="0" borderId="13"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0" fontId="8" fillId="0" borderId="15"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left" vertical="center" wrapText="1"/>
      <protection locked="0"/>
    </xf>
    <xf numFmtId="0" fontId="6" fillId="0" borderId="12"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center" vertical="center" wrapText="1"/>
      <protection locked="0"/>
    </xf>
    <xf numFmtId="0" fontId="8" fillId="0" borderId="17" xfId="0" applyFont="1" applyFill="1" applyBorder="1" applyAlignment="1" applyProtection="1">
      <alignment horizontal="center" vertical="center" wrapText="1"/>
      <protection locked="0"/>
    </xf>
    <xf numFmtId="0" fontId="6" fillId="0" borderId="17"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wrapText="1"/>
      <protection locked="0"/>
    </xf>
    <xf numFmtId="176" fontId="6" fillId="0" borderId="13" xfId="0" applyNumberFormat="1" applyFont="1" applyFill="1" applyBorder="1" applyAlignment="1" applyProtection="1">
      <alignment horizontal="center" vertical="center" wrapText="1"/>
      <protection locked="0"/>
    </xf>
    <xf numFmtId="176" fontId="6" fillId="0" borderId="14" xfId="0" applyNumberFormat="1" applyFont="1" applyFill="1" applyBorder="1" applyAlignment="1" applyProtection="1">
      <alignment horizontal="center" vertical="center"/>
      <protection locked="0"/>
    </xf>
    <xf numFmtId="176" fontId="6" fillId="0" borderId="10" xfId="0" applyNumberFormat="1" applyFont="1" applyFill="1" applyBorder="1" applyAlignment="1" applyProtection="1">
      <alignment horizontal="center" vertical="center"/>
      <protection locked="0"/>
    </xf>
    <xf numFmtId="176" fontId="6" fillId="0" borderId="11" xfId="0" applyNumberFormat="1" applyFont="1" applyFill="1" applyBorder="1" applyAlignment="1" applyProtection="1">
      <alignment horizontal="center" vertical="center"/>
      <protection locked="0"/>
    </xf>
    <xf numFmtId="176" fontId="6" fillId="0" borderId="25" xfId="0" applyNumberFormat="1"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protection locked="0"/>
    </xf>
    <xf numFmtId="0" fontId="6" fillId="0" borderId="83" xfId="0" applyFont="1" applyFill="1" applyBorder="1" applyAlignment="1" applyProtection="1">
      <alignment horizontal="center" vertical="center"/>
      <protection locked="0"/>
    </xf>
    <xf numFmtId="9" fontId="6" fillId="0" borderId="83" xfId="3" applyFont="1" applyFill="1" applyBorder="1" applyAlignment="1" applyProtection="1">
      <alignment horizontal="center" vertical="center" wrapText="1"/>
      <protection locked="0"/>
    </xf>
    <xf numFmtId="9" fontId="6" fillId="0" borderId="84" xfId="3" applyFont="1" applyFill="1" applyBorder="1" applyAlignment="1" applyProtection="1">
      <alignment horizontal="center" vertical="center" wrapText="1"/>
      <protection locked="0"/>
    </xf>
    <xf numFmtId="9" fontId="6" fillId="0" borderId="85" xfId="3" applyFont="1" applyFill="1" applyBorder="1" applyAlignment="1" applyProtection="1">
      <alignment horizontal="center" vertical="center" wrapText="1"/>
      <protection locked="0"/>
    </xf>
    <xf numFmtId="0" fontId="6" fillId="0" borderId="14"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xf>
    <xf numFmtId="0" fontId="6" fillId="0" borderId="79" xfId="0" applyFont="1" applyBorder="1" applyAlignment="1" applyProtection="1">
      <alignment horizontal="center" vertical="center"/>
      <protection locked="0"/>
    </xf>
    <xf numFmtId="0" fontId="6" fillId="0" borderId="79" xfId="0" applyFont="1" applyBorder="1" applyAlignment="1" applyProtection="1">
      <alignment horizontal="left" vertical="center"/>
      <protection locked="0"/>
    </xf>
    <xf numFmtId="0" fontId="6" fillId="0" borderId="81"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82" xfId="0" applyFont="1" applyBorder="1" applyAlignment="1" applyProtection="1">
      <alignment horizontal="left" vertical="center"/>
      <protection locked="0"/>
    </xf>
    <xf numFmtId="0" fontId="6" fillId="0" borderId="15"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25"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6" fillId="0" borderId="27" xfId="0" applyFont="1" applyFill="1" applyBorder="1" applyAlignment="1" applyProtection="1">
      <alignment horizontal="center" vertical="center"/>
      <protection locked="0"/>
    </xf>
    <xf numFmtId="0" fontId="6" fillId="0" borderId="25"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6" fillId="0" borderId="41" xfId="0"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hidden="1"/>
    </xf>
    <xf numFmtId="9" fontId="6" fillId="0" borderId="11" xfId="0" applyNumberFormat="1" applyFont="1" applyFill="1" applyBorder="1" applyAlignment="1" applyProtection="1">
      <alignment horizontal="center" vertical="center"/>
      <protection hidden="1"/>
    </xf>
    <xf numFmtId="9" fontId="6" fillId="0" borderId="29" xfId="3" applyFont="1" applyFill="1" applyBorder="1" applyAlignment="1" applyProtection="1">
      <alignment horizontal="center" vertical="center"/>
      <protection locked="0"/>
    </xf>
    <xf numFmtId="9" fontId="6" fillId="0" borderId="0" xfId="3" applyFont="1" applyFill="1" applyBorder="1" applyAlignment="1" applyProtection="1">
      <alignment horizontal="center" vertical="center"/>
      <protection locked="0"/>
    </xf>
    <xf numFmtId="0" fontId="6" fillId="0" borderId="78" xfId="0" applyFont="1" applyFill="1" applyBorder="1" applyAlignment="1" applyProtection="1">
      <alignment horizontal="center" vertical="center" wrapText="1"/>
    </xf>
    <xf numFmtId="0" fontId="6" fillId="0" borderId="78" xfId="0" applyFont="1" applyFill="1" applyBorder="1" applyAlignment="1" applyProtection="1">
      <alignment horizontal="center" vertical="center"/>
    </xf>
    <xf numFmtId="177" fontId="6" fillId="0" borderId="42" xfId="3" applyNumberFormat="1" applyFont="1" applyFill="1" applyBorder="1" applyAlignment="1" applyProtection="1">
      <alignment horizontal="center" vertical="center"/>
    </xf>
    <xf numFmtId="177" fontId="6" fillId="0" borderId="43" xfId="3" applyNumberFormat="1" applyFont="1" applyFill="1" applyBorder="1" applyAlignment="1" applyProtection="1">
      <alignment horizontal="center" vertical="center"/>
    </xf>
    <xf numFmtId="179" fontId="6" fillId="0" borderId="78" xfId="3" applyNumberFormat="1" applyFont="1" applyFill="1" applyBorder="1" applyAlignment="1" applyProtection="1">
      <alignment horizontal="center" vertical="center" wrapText="1"/>
    </xf>
    <xf numFmtId="179" fontId="6" fillId="0" borderId="78" xfId="3" applyNumberFormat="1" applyFont="1" applyFill="1" applyBorder="1" applyAlignment="1" applyProtection="1">
      <alignment horizontal="center" vertical="center"/>
    </xf>
    <xf numFmtId="9" fontId="6" fillId="0" borderId="78" xfId="3" applyNumberFormat="1" applyFont="1" applyFill="1" applyBorder="1" applyAlignment="1" applyProtection="1">
      <alignment horizontal="center" vertical="center"/>
    </xf>
    <xf numFmtId="179" fontId="6" fillId="0" borderId="80" xfId="3" applyNumberFormat="1" applyFont="1" applyFill="1" applyBorder="1" applyAlignment="1" applyProtection="1">
      <alignment horizontal="center" vertical="center"/>
    </xf>
    <xf numFmtId="1" fontId="6" fillId="0" borderId="11" xfId="0" applyNumberFormat="1" applyFont="1" applyFill="1" applyBorder="1" applyAlignment="1" applyProtection="1">
      <alignment horizontal="center" vertical="center"/>
      <protection hidden="1"/>
    </xf>
    <xf numFmtId="1" fontId="6" fillId="0" borderId="12" xfId="0" applyNumberFormat="1" applyFont="1" applyFill="1" applyBorder="1" applyAlignment="1" applyProtection="1">
      <alignment horizontal="center" vertical="center"/>
      <protection hidden="1"/>
    </xf>
    <xf numFmtId="179" fontId="6" fillId="0" borderId="11" xfId="3" applyNumberFormat="1" applyFont="1" applyFill="1" applyBorder="1" applyAlignment="1" applyProtection="1">
      <alignment horizontal="center" vertical="center"/>
    </xf>
    <xf numFmtId="179" fontId="6" fillId="0" borderId="11" xfId="3" applyNumberFormat="1" applyFont="1" applyFill="1" applyBorder="1" applyAlignment="1" applyProtection="1">
      <alignment horizontal="center" vertical="center" wrapText="1"/>
    </xf>
    <xf numFmtId="0" fontId="6" fillId="0" borderId="42" xfId="0" applyFont="1" applyFill="1" applyBorder="1" applyAlignment="1" applyProtection="1">
      <alignment horizontal="center" vertical="center"/>
      <protection locked="0"/>
    </xf>
    <xf numFmtId="0" fontId="6" fillId="0" borderId="43" xfId="0" applyFont="1" applyFill="1" applyBorder="1" applyAlignment="1" applyProtection="1">
      <alignment horizontal="center" vertical="center"/>
      <protection locked="0"/>
    </xf>
    <xf numFmtId="0" fontId="6" fillId="0" borderId="86" xfId="0" applyFont="1" applyFill="1" applyBorder="1" applyAlignment="1" applyProtection="1">
      <alignment horizontal="center" vertical="center"/>
      <protection locked="0"/>
    </xf>
    <xf numFmtId="0" fontId="6" fillId="0" borderId="30" xfId="0" applyFont="1" applyFill="1" applyBorder="1" applyAlignment="1" applyProtection="1">
      <alignment horizontal="center" vertical="center"/>
      <protection locked="0"/>
    </xf>
    <xf numFmtId="0" fontId="6" fillId="0" borderId="28" xfId="0" applyFont="1" applyFill="1" applyBorder="1" applyAlignment="1" applyProtection="1">
      <alignment horizontal="center" vertical="center"/>
      <protection locked="0"/>
    </xf>
    <xf numFmtId="0" fontId="6" fillId="0" borderId="87"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xf>
    <xf numFmtId="0" fontId="6" fillId="0" borderId="2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9" fontId="6" fillId="0" borderId="30" xfId="3" applyFont="1" applyFill="1" applyBorder="1" applyAlignment="1" applyProtection="1">
      <alignment horizontal="center" vertical="center" wrapText="1"/>
      <protection locked="0"/>
    </xf>
    <xf numFmtId="9" fontId="6" fillId="0" borderId="28" xfId="3" applyFont="1" applyFill="1" applyBorder="1" applyAlignment="1" applyProtection="1">
      <alignment horizontal="center" vertical="center" wrapText="1"/>
      <protection locked="0"/>
    </xf>
    <xf numFmtId="9" fontId="6" fillId="0" borderId="31" xfId="3"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wrapText="1"/>
    </xf>
    <xf numFmtId="0" fontId="6" fillId="0" borderId="42" xfId="0" applyFont="1" applyFill="1" applyBorder="1" applyAlignment="1" applyProtection="1">
      <alignment horizontal="center" vertical="center" wrapText="1"/>
    </xf>
    <xf numFmtId="0" fontId="6" fillId="0" borderId="43" xfId="0" applyFont="1" applyFill="1" applyBorder="1" applyAlignment="1" applyProtection="1">
      <alignment horizontal="center" vertical="center" wrapText="1"/>
    </xf>
    <xf numFmtId="0" fontId="6" fillId="0" borderId="44" xfId="0" applyFont="1" applyFill="1" applyBorder="1" applyAlignment="1" applyProtection="1">
      <alignment horizontal="center" vertical="center" wrapText="1"/>
    </xf>
    <xf numFmtId="0" fontId="6" fillId="0" borderId="30" xfId="0" applyFont="1" applyFill="1" applyBorder="1" applyAlignment="1" applyProtection="1">
      <alignment horizontal="center" vertical="center" wrapText="1"/>
    </xf>
    <xf numFmtId="0" fontId="6" fillId="0" borderId="28" xfId="0" applyFont="1" applyFill="1" applyBorder="1" applyAlignment="1" applyProtection="1">
      <alignment horizontal="center" vertical="center" wrapText="1"/>
    </xf>
    <xf numFmtId="0" fontId="6" fillId="0" borderId="31" xfId="0" applyFont="1" applyFill="1" applyBorder="1" applyAlignment="1" applyProtection="1">
      <alignment horizontal="center" vertical="center" wrapText="1"/>
    </xf>
    <xf numFmtId="177" fontId="6" fillId="0" borderId="25" xfId="3" applyNumberFormat="1" applyFont="1" applyFill="1" applyBorder="1" applyAlignment="1" applyProtection="1">
      <alignment horizontal="center" vertical="center"/>
    </xf>
    <xf numFmtId="177" fontId="6" fillId="0" borderId="26" xfId="3" applyNumberFormat="1" applyFont="1" applyFill="1" applyBorder="1" applyAlignment="1" applyProtection="1">
      <alignment horizontal="center" vertical="center"/>
    </xf>
    <xf numFmtId="177" fontId="6" fillId="0" borderId="41" xfId="3" applyNumberFormat="1" applyFont="1" applyFill="1" applyBorder="1" applyAlignment="1" applyProtection="1">
      <alignment horizontal="center" vertical="center"/>
    </xf>
    <xf numFmtId="0" fontId="14" fillId="0" borderId="53" xfId="0" applyFont="1" applyBorder="1" applyAlignment="1" applyProtection="1">
      <alignment horizontal="center"/>
      <protection locked="0"/>
    </xf>
    <xf numFmtId="0" fontId="14" fillId="0" borderId="32" xfId="0" applyFont="1" applyBorder="1" applyAlignment="1" applyProtection="1">
      <alignment horizontal="center"/>
      <protection locked="0"/>
    </xf>
    <xf numFmtId="180" fontId="9" fillId="0" borderId="32" xfId="0" applyNumberFormat="1" applyFont="1" applyFill="1" applyBorder="1" applyAlignment="1" applyProtection="1">
      <alignment horizontal="center" vertical="center"/>
    </xf>
    <xf numFmtId="180" fontId="9" fillId="0" borderId="52" xfId="0" applyNumberFormat="1" applyFont="1" applyFill="1" applyBorder="1" applyAlignment="1" applyProtection="1">
      <alignment horizontal="center" vertical="center"/>
    </xf>
    <xf numFmtId="0" fontId="6" fillId="0" borderId="5"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8" fillId="0" borderId="50" xfId="5" applyFont="1" applyFill="1" applyBorder="1" applyAlignment="1" applyProtection="1">
      <alignment horizontal="left" vertical="center" wrapText="1"/>
      <protection locked="0"/>
    </xf>
    <xf numFmtId="0" fontId="8" fillId="0" borderId="24" xfId="5" applyFont="1" applyFill="1" applyBorder="1" applyAlignment="1" applyProtection="1">
      <alignment horizontal="left" vertical="center" wrapText="1"/>
      <protection locked="0"/>
    </xf>
    <xf numFmtId="0" fontId="8" fillId="0" borderId="60" xfId="5" applyFont="1" applyFill="1" applyBorder="1" applyAlignment="1" applyProtection="1">
      <alignment horizontal="left" vertical="center" wrapText="1"/>
      <protection locked="0"/>
    </xf>
    <xf numFmtId="0" fontId="6" fillId="0" borderId="1" xfId="5" applyFont="1" applyBorder="1" applyAlignment="1" applyProtection="1">
      <alignment horizontal="center" vertical="center" wrapText="1"/>
      <protection locked="0"/>
    </xf>
    <xf numFmtId="0" fontId="6" fillId="0" borderId="1" xfId="5" applyFont="1" applyBorder="1" applyAlignment="1" applyProtection="1">
      <alignment horizontal="center" vertical="center"/>
      <protection locked="0"/>
    </xf>
    <xf numFmtId="176" fontId="6" fillId="0" borderId="10" xfId="0" applyNumberFormat="1" applyFont="1" applyFill="1" applyBorder="1" applyAlignment="1" applyProtection="1">
      <alignment horizontal="center" vertical="center" wrapText="1"/>
      <protection locked="0"/>
    </xf>
    <xf numFmtId="0" fontId="6" fillId="3" borderId="1" xfId="5" applyFont="1" applyFill="1" applyBorder="1" applyAlignment="1" applyProtection="1">
      <alignment horizontal="center" vertical="center"/>
      <protection hidden="1"/>
    </xf>
    <xf numFmtId="0" fontId="6" fillId="3" borderId="1" xfId="5"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protection hidden="1"/>
    </xf>
    <xf numFmtId="0" fontId="6" fillId="0" borderId="1" xfId="5" applyFont="1" applyFill="1" applyBorder="1" applyAlignment="1" applyProtection="1">
      <alignment horizontal="center" vertical="center" wrapText="1"/>
      <protection hidden="1"/>
    </xf>
    <xf numFmtId="0" fontId="6" fillId="0" borderId="1" xfId="5" applyFont="1" applyFill="1" applyBorder="1" applyAlignment="1" applyProtection="1">
      <alignment horizontal="center" vertical="center"/>
      <protection hidden="1"/>
    </xf>
    <xf numFmtId="0" fontId="6" fillId="0" borderId="1" xfId="5" applyFont="1" applyFill="1" applyBorder="1" applyAlignment="1" applyProtection="1">
      <alignment horizontal="center" vertical="center" wrapText="1"/>
      <protection locked="0"/>
    </xf>
    <xf numFmtId="0" fontId="6" fillId="0" borderId="1" xfId="5" applyFont="1" applyFill="1" applyBorder="1" applyAlignment="1" applyProtection="1">
      <alignment horizontal="center" wrapText="1"/>
      <protection locked="0"/>
    </xf>
    <xf numFmtId="0" fontId="6" fillId="0" borderId="1" xfId="5" applyFont="1" applyFill="1" applyBorder="1" applyAlignment="1" applyProtection="1">
      <alignment horizontal="center" vertical="center"/>
      <protection locked="0"/>
    </xf>
    <xf numFmtId="0" fontId="6" fillId="0" borderId="11" xfId="5" applyFont="1" applyFill="1" applyBorder="1" applyAlignment="1" applyProtection="1">
      <alignment horizontal="center" vertical="center" wrapText="1"/>
      <protection locked="0"/>
    </xf>
    <xf numFmtId="0" fontId="6" fillId="0" borderId="11" xfId="5" applyFont="1" applyFill="1" applyBorder="1" applyAlignment="1" applyProtection="1">
      <alignment horizontal="center" vertical="center"/>
      <protection locked="0"/>
    </xf>
    <xf numFmtId="0" fontId="6" fillId="0" borderId="93" xfId="5" applyFont="1" applyFill="1" applyBorder="1" applyAlignment="1" applyProtection="1">
      <alignment horizontal="center" vertical="center" wrapText="1"/>
      <protection locked="0"/>
    </xf>
    <xf numFmtId="0" fontId="6" fillId="0" borderId="93" xfId="5" applyFont="1" applyFill="1" applyBorder="1" applyAlignment="1" applyProtection="1">
      <alignment horizontal="center" vertical="center"/>
      <protection locked="0"/>
    </xf>
    <xf numFmtId="0" fontId="8" fillId="0" borderId="93" xfId="5" applyFont="1" applyFill="1" applyBorder="1" applyAlignment="1" applyProtection="1">
      <alignment horizontal="center" vertical="center"/>
      <protection locked="0"/>
    </xf>
    <xf numFmtId="0" fontId="8" fillId="0" borderId="11" xfId="5" applyFont="1" applyFill="1" applyBorder="1" applyAlignment="1" applyProtection="1">
      <alignment horizontal="center" vertical="center"/>
      <protection locked="0"/>
    </xf>
    <xf numFmtId="0" fontId="6" fillId="0" borderId="95" xfId="5" applyFont="1" applyFill="1" applyBorder="1" applyAlignment="1" applyProtection="1">
      <alignment horizontal="center" vertical="center"/>
      <protection locked="0"/>
    </xf>
    <xf numFmtId="0" fontId="6" fillId="0" borderId="94" xfId="5" applyFont="1" applyFill="1" applyBorder="1" applyAlignment="1" applyProtection="1">
      <alignment horizontal="center" vertical="center" wrapText="1"/>
      <protection locked="0"/>
    </xf>
    <xf numFmtId="0" fontId="6" fillId="0" borderId="95" xfId="5" applyFont="1" applyFill="1" applyBorder="1" applyAlignment="1" applyProtection="1">
      <alignment horizontal="center" vertical="center" wrapText="1"/>
      <protection locked="0"/>
    </xf>
    <xf numFmtId="0" fontId="8" fillId="0" borderId="88" xfId="5" applyFont="1" applyFill="1" applyBorder="1" applyAlignment="1" applyProtection="1">
      <alignment horizontal="left" vertical="center" wrapText="1"/>
      <protection locked="0"/>
    </xf>
    <xf numFmtId="0" fontId="8" fillId="0" borderId="89" xfId="5" applyFont="1" applyFill="1" applyBorder="1" applyAlignment="1" applyProtection="1">
      <alignment horizontal="left" vertical="center" wrapText="1"/>
      <protection locked="0"/>
    </xf>
    <xf numFmtId="0" fontId="8" fillId="0" borderId="90" xfId="5" applyFont="1" applyFill="1" applyBorder="1" applyAlignment="1" applyProtection="1">
      <alignment horizontal="left" vertical="center" wrapText="1"/>
      <protection locked="0"/>
    </xf>
    <xf numFmtId="0" fontId="6" fillId="0" borderId="0" xfId="5" applyFont="1" applyFill="1" applyBorder="1" applyAlignment="1" applyProtection="1">
      <alignment horizontal="center" vertical="center" wrapText="1"/>
      <protection locked="0"/>
    </xf>
    <xf numFmtId="0" fontId="6" fillId="0" borderId="34" xfId="5" applyFont="1" applyFill="1" applyBorder="1" applyAlignment="1" applyProtection="1">
      <alignment horizontal="center" vertical="center" wrapText="1"/>
      <protection locked="0"/>
    </xf>
    <xf numFmtId="0" fontId="6" fillId="0" borderId="54" xfId="5" applyFont="1" applyFill="1" applyBorder="1" applyAlignment="1" applyProtection="1">
      <alignment horizontal="center" vertical="center" wrapText="1"/>
      <protection locked="0"/>
    </xf>
    <xf numFmtId="0" fontId="6" fillId="0" borderId="37" xfId="5" applyFont="1" applyFill="1" applyBorder="1" applyAlignment="1" applyProtection="1">
      <alignment horizontal="center" vertical="center" wrapText="1"/>
      <protection locked="0"/>
    </xf>
    <xf numFmtId="0" fontId="8" fillId="0" borderId="1" xfId="5" applyFont="1" applyFill="1" applyBorder="1" applyAlignment="1" applyProtection="1">
      <alignment horizontal="center" vertical="top" wrapText="1"/>
      <protection locked="0"/>
    </xf>
    <xf numFmtId="0" fontId="6" fillId="0" borderId="91" xfId="5" applyFont="1" applyFill="1" applyBorder="1" applyAlignment="1" applyProtection="1">
      <alignment horizontal="center" vertical="center"/>
      <protection locked="0"/>
    </xf>
    <xf numFmtId="0" fontId="6" fillId="0" borderId="92" xfId="5" applyFont="1" applyFill="1" applyBorder="1" applyAlignment="1" applyProtection="1">
      <alignment horizontal="center" vertical="center"/>
      <protection locked="0"/>
    </xf>
    <xf numFmtId="0" fontId="6" fillId="0" borderId="92" xfId="5" applyFont="1" applyFill="1" applyBorder="1" applyAlignment="1" applyProtection="1">
      <alignment horizontal="center" vertical="center" wrapText="1"/>
      <protection locked="0"/>
    </xf>
    <xf numFmtId="0" fontId="6" fillId="0" borderId="66" xfId="5" applyFont="1" applyFill="1" applyBorder="1" applyAlignment="1" applyProtection="1">
      <alignment horizontal="center" vertical="center"/>
      <protection locked="0"/>
    </xf>
    <xf numFmtId="0" fontId="6" fillId="0" borderId="58" xfId="5" applyFont="1" applyFill="1" applyBorder="1" applyAlignment="1" applyProtection="1">
      <alignment horizontal="center" vertical="center"/>
      <protection locked="0"/>
    </xf>
    <xf numFmtId="0" fontId="6" fillId="0" borderId="59" xfId="5" applyFont="1" applyFill="1" applyBorder="1" applyAlignment="1" applyProtection="1">
      <alignment horizontal="center" vertical="center"/>
      <protection locked="0"/>
    </xf>
    <xf numFmtId="0" fontId="6" fillId="0" borderId="29" xfId="5" applyFont="1" applyFill="1" applyBorder="1" applyAlignment="1" applyProtection="1">
      <alignment horizontal="center" vertical="center"/>
      <protection locked="0"/>
    </xf>
    <xf numFmtId="0" fontId="6" fillId="0" borderId="0" xfId="5" applyFont="1" applyFill="1" applyBorder="1" applyAlignment="1" applyProtection="1">
      <alignment horizontal="center" vertical="center"/>
      <protection locked="0"/>
    </xf>
    <xf numFmtId="0" fontId="6" fillId="0" borderId="68" xfId="5" applyFont="1" applyFill="1" applyBorder="1" applyAlignment="1" applyProtection="1">
      <alignment horizontal="center" vertical="center"/>
      <protection locked="0"/>
    </xf>
    <xf numFmtId="0" fontId="6" fillId="0" borderId="69" xfId="5" applyFont="1" applyFill="1" applyBorder="1" applyAlignment="1" applyProtection="1">
      <alignment horizontal="center" vertical="center"/>
      <protection locked="0"/>
    </xf>
    <xf numFmtId="0" fontId="6" fillId="0" borderId="54" xfId="5" applyFont="1" applyFill="1" applyBorder="1" applyAlignment="1" applyProtection="1">
      <alignment horizontal="center" vertical="center"/>
      <protection locked="0"/>
    </xf>
    <xf numFmtId="0" fontId="6" fillId="0" borderId="55" xfId="5" applyFont="1" applyFill="1" applyBorder="1" applyAlignment="1" applyProtection="1">
      <alignment horizontal="center" vertical="center"/>
      <protection locked="0"/>
    </xf>
    <xf numFmtId="0" fontId="6" fillId="0" borderId="66" xfId="5" applyFont="1" applyFill="1" applyBorder="1" applyAlignment="1" applyProtection="1">
      <alignment horizontal="left" vertical="top" wrapText="1"/>
      <protection locked="0"/>
    </xf>
    <xf numFmtId="0" fontId="6" fillId="0" borderId="58" xfId="5" applyFont="1" applyFill="1" applyBorder="1" applyAlignment="1" applyProtection="1">
      <alignment horizontal="left" vertical="top"/>
      <protection locked="0"/>
    </xf>
    <xf numFmtId="0" fontId="6" fillId="0" borderId="61" xfId="5" applyFont="1" applyFill="1" applyBorder="1" applyAlignment="1" applyProtection="1">
      <alignment horizontal="left" vertical="top"/>
      <protection locked="0"/>
    </xf>
    <xf numFmtId="0" fontId="6" fillId="0" borderId="29" xfId="5" applyFont="1" applyFill="1" applyBorder="1" applyAlignment="1" applyProtection="1">
      <alignment horizontal="left" vertical="top"/>
      <protection locked="0"/>
    </xf>
    <xf numFmtId="0" fontId="6" fillId="0" borderId="0" xfId="5" applyFont="1" applyFill="1" applyBorder="1" applyAlignment="1" applyProtection="1">
      <alignment horizontal="left" vertical="top"/>
      <protection locked="0"/>
    </xf>
    <xf numFmtId="0" fontId="6" fillId="0" borderId="34" xfId="5" applyFont="1" applyFill="1" applyBorder="1" applyAlignment="1" applyProtection="1">
      <alignment horizontal="left" vertical="top"/>
      <protection locked="0"/>
    </xf>
    <xf numFmtId="0" fontId="6" fillId="0" borderId="69" xfId="5" applyFont="1" applyFill="1" applyBorder="1" applyAlignment="1" applyProtection="1">
      <alignment horizontal="left" vertical="top"/>
      <protection locked="0"/>
    </xf>
    <xf numFmtId="0" fontId="6" fillId="0" borderId="54" xfId="5" applyFont="1" applyFill="1" applyBorder="1" applyAlignment="1" applyProtection="1">
      <alignment horizontal="left" vertical="top"/>
      <protection locked="0"/>
    </xf>
    <xf numFmtId="0" fontId="6" fillId="0" borderId="37" xfId="5" applyFont="1" applyFill="1" applyBorder="1" applyAlignment="1" applyProtection="1">
      <alignment horizontal="left" vertical="top"/>
      <protection locked="0"/>
    </xf>
    <xf numFmtId="0" fontId="6" fillId="0" borderId="1" xfId="5" applyFont="1" applyFill="1" applyBorder="1" applyAlignment="1" applyProtection="1">
      <alignment horizontal="center"/>
      <protection locked="0"/>
    </xf>
    <xf numFmtId="0" fontId="13" fillId="0" borderId="54" xfId="0" applyFont="1" applyBorder="1" applyAlignment="1">
      <alignment horizontal="center"/>
    </xf>
    <xf numFmtId="0" fontId="23" fillId="7" borderId="1" xfId="0" applyFont="1" applyFill="1" applyBorder="1" applyAlignment="1" applyProtection="1">
      <alignment horizontal="center" vertical="center"/>
    </xf>
    <xf numFmtId="0" fontId="23" fillId="7" borderId="1" xfId="0" applyFont="1" applyFill="1" applyBorder="1" applyAlignment="1" applyProtection="1">
      <alignment horizontal="center" vertical="center" wrapText="1"/>
    </xf>
    <xf numFmtId="0" fontId="23" fillId="7" borderId="76" xfId="0" applyFont="1" applyFill="1" applyBorder="1" applyAlignment="1" applyProtection="1">
      <alignment horizontal="center" vertical="center" wrapText="1"/>
    </xf>
    <xf numFmtId="0" fontId="23" fillId="7" borderId="36" xfId="0" applyFont="1" applyFill="1" applyBorder="1" applyAlignment="1" applyProtection="1">
      <alignment horizontal="center" vertical="center" wrapText="1"/>
    </xf>
  </cellXfs>
  <cellStyles count="10">
    <cellStyle name="_x000a_mouse.drv=lm" xfId="1"/>
    <cellStyle name="Normal_POE" xfId="9"/>
    <cellStyle name="百分比 3" xfId="3"/>
    <cellStyle name="常规" xfId="0" builtinId="0"/>
    <cellStyle name="常规 2" xfId="2"/>
    <cellStyle name="常规 2 3 2" xfId="5"/>
    <cellStyle name="常规 2 3 2 2" xfId="6"/>
    <cellStyle name="常规 3" xfId="4"/>
    <cellStyle name="千位分隔" xfId="8" builtinId="3"/>
    <cellStyle name="千位分隔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47625</xdr:rowOff>
    </xdr:from>
    <xdr:to>
      <xdr:col>1</xdr:col>
      <xdr:colOff>714375</xdr:colOff>
      <xdr:row>0</xdr:row>
      <xdr:rowOff>333375</xdr:rowOff>
    </xdr:to>
    <xdr:sp macro="" textlink="">
      <xdr:nvSpPr>
        <xdr:cNvPr id="3" name="文本框 2"/>
        <xdr:cNvSpPr txBox="1"/>
      </xdr:nvSpPr>
      <xdr:spPr>
        <a:xfrm>
          <a:off x="38100" y="47625"/>
          <a:ext cx="1971675" cy="28575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zh-CN" altLang="en-US" sz="1100"/>
            <a:t>编号</a:t>
          </a:r>
          <a:r>
            <a:rPr lang="en-US" altLang="zh-CN" sz="1100"/>
            <a:t>NO.</a:t>
          </a:r>
          <a:r>
            <a:rPr lang="zh-CN" altLang="en-US" sz="1100"/>
            <a:t>：</a:t>
          </a:r>
          <a:r>
            <a:rPr lang="en-US" altLang="zh-CN" sz="1100"/>
            <a:t>GW/Qe-SMM-02-01 </a:t>
          </a:r>
          <a:endParaRPr lang="zh-CN" altLang="zh-CN">
            <a:effectLst/>
          </a:endParaRPr>
        </a:p>
        <a:p>
          <a:endParaRPr lang="en-US" altLang="zh-CN" sz="1100"/>
        </a:p>
        <a:p>
          <a:endParaRPr lang="zh-CN"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112059</xdr:colOff>
      <xdr:row>0</xdr:row>
      <xdr:rowOff>280147</xdr:rowOff>
    </xdr:from>
    <xdr:to>
      <xdr:col>2</xdr:col>
      <xdr:colOff>238788</xdr:colOff>
      <xdr:row>0</xdr:row>
      <xdr:rowOff>560701</xdr:rowOff>
    </xdr:to>
    <xdr:sp macro="" textlink="">
      <xdr:nvSpPr>
        <xdr:cNvPr id="2" name="文本框 1"/>
        <xdr:cNvSpPr txBox="1"/>
      </xdr:nvSpPr>
      <xdr:spPr>
        <a:xfrm>
          <a:off x="112059" y="280147"/>
          <a:ext cx="1908464" cy="28055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t>编号：</a:t>
          </a:r>
          <a:r>
            <a:rPr lang="en-US" altLang="zh-CN" sz="1100"/>
            <a:t>GW/Qe-SMM-02-01</a:t>
          </a:r>
          <a:endParaRPr lang="zh-CN"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34636</xdr:colOff>
      <xdr:row>0</xdr:row>
      <xdr:rowOff>138546</xdr:rowOff>
    </xdr:from>
    <xdr:to>
      <xdr:col>2</xdr:col>
      <xdr:colOff>0</xdr:colOff>
      <xdr:row>2</xdr:row>
      <xdr:rowOff>121228</xdr:rowOff>
    </xdr:to>
    <xdr:sp macro="" textlink="">
      <xdr:nvSpPr>
        <xdr:cNvPr id="2" name="文本框 1"/>
        <xdr:cNvSpPr txBox="1"/>
      </xdr:nvSpPr>
      <xdr:spPr>
        <a:xfrm>
          <a:off x="34636" y="138546"/>
          <a:ext cx="2268682" cy="30653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t>编号：</a:t>
          </a:r>
          <a:r>
            <a:rPr lang="en-US" altLang="zh-CN" sz="1100"/>
            <a:t>GW/Qe-SMM-02-01</a:t>
          </a:r>
          <a:endParaRPr lang="zh-CN"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112</xdr:col>
      <xdr:colOff>0</xdr:colOff>
      <xdr:row>6</xdr:row>
      <xdr:rowOff>76200</xdr:rowOff>
    </xdr:from>
    <xdr:to>
      <xdr:col>113</xdr:col>
      <xdr:colOff>0</xdr:colOff>
      <xdr:row>10</xdr:row>
      <xdr:rowOff>142875</xdr:rowOff>
    </xdr:to>
    <xdr:sp macro="" textlink="">
      <xdr:nvSpPr>
        <xdr:cNvPr id="2" name="文本框 1"/>
        <xdr:cNvSpPr txBox="1"/>
      </xdr:nvSpPr>
      <xdr:spPr>
        <a:xfrm>
          <a:off x="13830300" y="1200150"/>
          <a:ext cx="123825" cy="561975"/>
        </a:xfrm>
        <a:prstGeom prst="rect">
          <a:avLst/>
        </a:prstGeom>
        <a:solidFill>
          <a:srgbClr val="FFC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zh-CN" altLang="en-US" sz="1100"/>
            <a:t>绿色为引入公式单元格；蓝色为供应商填写内容分</a:t>
          </a:r>
        </a:p>
      </xdr:txBody>
    </xdr:sp>
    <xdr:clientData/>
  </xdr:twoCellAnchor>
  <xdr:twoCellAnchor>
    <xdr:from>
      <xdr:col>0</xdr:col>
      <xdr:colOff>9525</xdr:colOff>
      <xdr:row>0</xdr:row>
      <xdr:rowOff>76200</xdr:rowOff>
    </xdr:from>
    <xdr:to>
      <xdr:col>23</xdr:col>
      <xdr:colOff>0</xdr:colOff>
      <xdr:row>1</xdr:row>
      <xdr:rowOff>166378</xdr:rowOff>
    </xdr:to>
    <xdr:sp macro="" textlink="">
      <xdr:nvSpPr>
        <xdr:cNvPr id="3" name="文本框 2"/>
        <xdr:cNvSpPr txBox="1"/>
      </xdr:nvSpPr>
      <xdr:spPr>
        <a:xfrm>
          <a:off x="9525" y="76200"/>
          <a:ext cx="2838450" cy="404503"/>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t>编号：</a:t>
          </a:r>
          <a:r>
            <a:rPr lang="en-US" altLang="zh-CN" sz="1100"/>
            <a:t>GW/Qe-SMM-02-01</a:t>
          </a:r>
          <a:endParaRPr lang="zh-CN"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489144</xdr:colOff>
      <xdr:row>8</xdr:row>
      <xdr:rowOff>58121</xdr:rowOff>
    </xdr:from>
    <xdr:to>
      <xdr:col>11</xdr:col>
      <xdr:colOff>409510</xdr:colOff>
      <xdr:row>11</xdr:row>
      <xdr:rowOff>48597</xdr:rowOff>
    </xdr:to>
    <xdr:sp macro="" textlink="">
      <xdr:nvSpPr>
        <xdr:cNvPr id="2" name="文本框 1"/>
        <xdr:cNvSpPr txBox="1"/>
      </xdr:nvSpPr>
      <xdr:spPr>
        <a:xfrm>
          <a:off x="2141440" y="2283861"/>
          <a:ext cx="7093274" cy="661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solidFill>
                <a:srgbClr val="FF0000"/>
              </a:solidFill>
            </a:rPr>
            <a:t>与附表一中的 制造费用一一对应，制造费用有的，都必须填写到本页</a:t>
          </a: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vmlDrawing" Target="../drawings/vmlDrawing8.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0"/>
  <sheetViews>
    <sheetView showGridLines="0" showWhiteSpace="0" topLeftCell="A7" zoomScale="85" zoomScaleNormal="85" workbookViewId="0">
      <selection activeCell="C19" sqref="C19"/>
    </sheetView>
  </sheetViews>
  <sheetFormatPr defaultColWidth="9" defaultRowHeight="17.25" x14ac:dyDescent="0.3"/>
  <cols>
    <col min="1" max="1" width="7.5" style="8" customWidth="1"/>
    <col min="2" max="2" width="17.75" style="8" customWidth="1"/>
    <col min="3" max="3" width="22.5" style="8" customWidth="1"/>
    <col min="4" max="8" width="9" style="8"/>
    <col min="9" max="9" width="45.375" style="8" customWidth="1"/>
    <col min="10" max="16384" width="9" style="8"/>
  </cols>
  <sheetData>
    <row r="1" spans="1:9" ht="26.25" customHeight="1" x14ac:dyDescent="0.45">
      <c r="A1" s="168" t="s">
        <v>20</v>
      </c>
      <c r="B1" s="168"/>
      <c r="C1" s="168"/>
      <c r="D1" s="168"/>
      <c r="E1" s="168"/>
      <c r="F1" s="168"/>
      <c r="G1" s="168"/>
      <c r="H1" s="168"/>
      <c r="I1" s="168"/>
    </row>
    <row r="2" spans="1:9" s="10" customFormat="1" ht="33" customHeight="1" x14ac:dyDescent="0.15">
      <c r="A2" s="17" t="s">
        <v>15</v>
      </c>
      <c r="B2" s="17" t="s">
        <v>43</v>
      </c>
      <c r="C2" s="17" t="s">
        <v>44</v>
      </c>
      <c r="D2" s="167" t="s">
        <v>21</v>
      </c>
      <c r="E2" s="167"/>
      <c r="F2" s="167"/>
      <c r="G2" s="167"/>
      <c r="H2" s="167"/>
      <c r="I2" s="167"/>
    </row>
    <row r="3" spans="1:9" s="16" customFormat="1" ht="38.25" customHeight="1" x14ac:dyDescent="0.15">
      <c r="A3" s="11">
        <v>1</v>
      </c>
      <c r="B3" s="123" t="s">
        <v>3</v>
      </c>
      <c r="C3" s="12" t="s">
        <v>28</v>
      </c>
      <c r="D3" s="162" t="s">
        <v>29</v>
      </c>
      <c r="E3" s="163"/>
      <c r="F3" s="163"/>
      <c r="G3" s="163"/>
      <c r="H3" s="163"/>
      <c r="I3" s="164"/>
    </row>
    <row r="4" spans="1:9" s="10" customFormat="1" ht="31.5" customHeight="1" x14ac:dyDescent="0.15">
      <c r="A4" s="9">
        <v>2</v>
      </c>
      <c r="B4" s="123" t="s">
        <v>3</v>
      </c>
      <c r="C4" s="12" t="s">
        <v>27</v>
      </c>
      <c r="D4" s="162" t="s">
        <v>45</v>
      </c>
      <c r="E4" s="163"/>
      <c r="F4" s="163"/>
      <c r="G4" s="163"/>
      <c r="H4" s="163"/>
      <c r="I4" s="164"/>
    </row>
    <row r="5" spans="1:9" s="10" customFormat="1" ht="47.25" customHeight="1" x14ac:dyDescent="0.15">
      <c r="A5" s="11">
        <v>3</v>
      </c>
      <c r="B5" s="123" t="s">
        <v>3</v>
      </c>
      <c r="C5" s="12" t="s">
        <v>33</v>
      </c>
      <c r="D5" s="162" t="s">
        <v>46</v>
      </c>
      <c r="E5" s="163"/>
      <c r="F5" s="163"/>
      <c r="G5" s="163"/>
      <c r="H5" s="163"/>
      <c r="I5" s="164"/>
    </row>
    <row r="6" spans="1:9" s="10" customFormat="1" ht="36" customHeight="1" x14ac:dyDescent="0.15">
      <c r="A6" s="11">
        <v>4</v>
      </c>
      <c r="B6" s="123" t="s">
        <v>3</v>
      </c>
      <c r="C6" s="12" t="s">
        <v>30</v>
      </c>
      <c r="D6" s="162" t="s">
        <v>40</v>
      </c>
      <c r="E6" s="163"/>
      <c r="F6" s="163"/>
      <c r="G6" s="163"/>
      <c r="H6" s="163"/>
      <c r="I6" s="164"/>
    </row>
    <row r="7" spans="1:9" s="10" customFormat="1" ht="33" customHeight="1" x14ac:dyDescent="0.15">
      <c r="A7" s="95">
        <v>5</v>
      </c>
      <c r="B7" s="123" t="s">
        <v>3</v>
      </c>
      <c r="C7" s="12" t="s">
        <v>31</v>
      </c>
      <c r="D7" s="162" t="s">
        <v>47</v>
      </c>
      <c r="E7" s="163"/>
      <c r="F7" s="163"/>
      <c r="G7" s="163"/>
      <c r="H7" s="163"/>
      <c r="I7" s="164"/>
    </row>
    <row r="8" spans="1:9" ht="48" customHeight="1" x14ac:dyDescent="0.3">
      <c r="A8" s="11">
        <v>6</v>
      </c>
      <c r="B8" s="123" t="s">
        <v>50</v>
      </c>
      <c r="C8" s="12" t="s">
        <v>27</v>
      </c>
      <c r="D8" s="162" t="s">
        <v>48</v>
      </c>
      <c r="E8" s="163"/>
      <c r="F8" s="163"/>
      <c r="G8" s="163"/>
      <c r="H8" s="163"/>
      <c r="I8" s="164"/>
    </row>
    <row r="9" spans="1:9" ht="47.25" customHeight="1" x14ac:dyDescent="0.3">
      <c r="A9" s="11">
        <v>7</v>
      </c>
      <c r="B9" s="123" t="s">
        <v>23</v>
      </c>
      <c r="C9" s="12" t="s">
        <v>35</v>
      </c>
      <c r="D9" s="162" t="s">
        <v>36</v>
      </c>
      <c r="E9" s="163"/>
      <c r="F9" s="163"/>
      <c r="G9" s="163"/>
      <c r="H9" s="163"/>
      <c r="I9" s="164"/>
    </row>
    <row r="10" spans="1:9" s="10" customFormat="1" ht="48" customHeight="1" x14ac:dyDescent="0.15">
      <c r="A10" s="95">
        <v>8</v>
      </c>
      <c r="B10" s="123" t="s">
        <v>22</v>
      </c>
      <c r="C10" s="12" t="s">
        <v>32</v>
      </c>
      <c r="D10" s="162" t="s">
        <v>260</v>
      </c>
      <c r="E10" s="163"/>
      <c r="F10" s="163"/>
      <c r="G10" s="163"/>
      <c r="H10" s="163"/>
      <c r="I10" s="164"/>
    </row>
    <row r="11" spans="1:9" s="10" customFormat="1" ht="37.5" customHeight="1" x14ac:dyDescent="0.15">
      <c r="A11" s="11">
        <v>9</v>
      </c>
      <c r="B11" s="123" t="s">
        <v>22</v>
      </c>
      <c r="C11" s="12" t="s">
        <v>42</v>
      </c>
      <c r="D11" s="162" t="s">
        <v>41</v>
      </c>
      <c r="E11" s="163"/>
      <c r="F11" s="163"/>
      <c r="G11" s="163"/>
      <c r="H11" s="163"/>
      <c r="I11" s="164"/>
    </row>
    <row r="12" spans="1:9" s="10" customFormat="1" ht="33" x14ac:dyDescent="0.15">
      <c r="A12" s="11">
        <v>10</v>
      </c>
      <c r="B12" s="123" t="s">
        <v>22</v>
      </c>
      <c r="C12" s="12" t="s">
        <v>168</v>
      </c>
      <c r="D12" s="162" t="s">
        <v>170</v>
      </c>
      <c r="E12" s="165"/>
      <c r="F12" s="165"/>
      <c r="G12" s="165"/>
      <c r="H12" s="165"/>
      <c r="I12" s="166"/>
    </row>
    <row r="13" spans="1:9" s="10" customFormat="1" ht="37.5" customHeight="1" x14ac:dyDescent="0.15">
      <c r="A13" s="95">
        <v>11</v>
      </c>
      <c r="B13" s="123" t="s">
        <v>22</v>
      </c>
      <c r="C13" s="12" t="s">
        <v>261</v>
      </c>
      <c r="D13" s="162" t="s">
        <v>264</v>
      </c>
      <c r="E13" s="165"/>
      <c r="F13" s="165"/>
      <c r="G13" s="165"/>
      <c r="H13" s="165"/>
      <c r="I13" s="166"/>
    </row>
    <row r="14" spans="1:9" s="10" customFormat="1" ht="49.5" x14ac:dyDescent="0.15">
      <c r="A14" s="11">
        <v>12</v>
      </c>
      <c r="B14" s="123" t="s">
        <v>22</v>
      </c>
      <c r="C14" s="12" t="s">
        <v>169</v>
      </c>
      <c r="D14" s="162" t="s">
        <v>263</v>
      </c>
      <c r="E14" s="163"/>
      <c r="F14" s="163"/>
      <c r="G14" s="163"/>
      <c r="H14" s="163"/>
      <c r="I14" s="164"/>
    </row>
    <row r="15" spans="1:9" s="10" customFormat="1" ht="49.5" x14ac:dyDescent="0.15">
      <c r="A15" s="11">
        <v>13</v>
      </c>
      <c r="B15" s="123" t="s">
        <v>22</v>
      </c>
      <c r="C15" s="12" t="s">
        <v>262</v>
      </c>
      <c r="D15" s="162" t="s">
        <v>265</v>
      </c>
      <c r="E15" s="163"/>
      <c r="F15" s="163"/>
      <c r="G15" s="163"/>
      <c r="H15" s="163"/>
      <c r="I15" s="164"/>
    </row>
    <row r="16" spans="1:9" s="16" customFormat="1" ht="49.5" customHeight="1" x14ac:dyDescent="0.15">
      <c r="A16" s="95">
        <v>14</v>
      </c>
      <c r="B16" s="123" t="s">
        <v>22</v>
      </c>
      <c r="C16" s="12" t="s">
        <v>267</v>
      </c>
      <c r="D16" s="162" t="s">
        <v>275</v>
      </c>
      <c r="E16" s="165"/>
      <c r="F16" s="165"/>
      <c r="G16" s="165"/>
      <c r="H16" s="165"/>
      <c r="I16" s="166"/>
    </row>
    <row r="17" spans="1:9" s="10" customFormat="1" ht="55.5" customHeight="1" x14ac:dyDescent="0.15">
      <c r="A17" s="11">
        <v>15</v>
      </c>
      <c r="B17" s="12" t="s">
        <v>22</v>
      </c>
      <c r="C17" s="12" t="s">
        <v>268</v>
      </c>
      <c r="D17" s="162" t="s">
        <v>276</v>
      </c>
      <c r="E17" s="163"/>
      <c r="F17" s="163"/>
      <c r="G17" s="163"/>
      <c r="H17" s="163"/>
      <c r="I17" s="164"/>
    </row>
    <row r="18" spans="1:9" s="10" customFormat="1" ht="53.25" customHeight="1" x14ac:dyDescent="0.15">
      <c r="A18" s="11">
        <v>16</v>
      </c>
      <c r="B18" s="12" t="s">
        <v>22</v>
      </c>
      <c r="C18" s="12" t="s">
        <v>266</v>
      </c>
      <c r="D18" s="162" t="s">
        <v>269</v>
      </c>
      <c r="E18" s="165"/>
      <c r="F18" s="165"/>
      <c r="G18" s="165"/>
      <c r="H18" s="165"/>
      <c r="I18" s="166"/>
    </row>
    <row r="19" spans="1:9" s="10" customFormat="1" ht="33" x14ac:dyDescent="0.15">
      <c r="A19" s="95">
        <v>17</v>
      </c>
      <c r="B19" s="12" t="s">
        <v>22</v>
      </c>
      <c r="C19" s="12" t="s">
        <v>270</v>
      </c>
      <c r="D19" s="162" t="s">
        <v>272</v>
      </c>
      <c r="E19" s="165"/>
      <c r="F19" s="165"/>
      <c r="G19" s="165"/>
      <c r="H19" s="165"/>
      <c r="I19" s="166"/>
    </row>
    <row r="20" spans="1:9" s="10" customFormat="1" ht="81.75" customHeight="1" x14ac:dyDescent="0.15">
      <c r="A20" s="11">
        <v>18</v>
      </c>
      <c r="B20" s="12" t="s">
        <v>22</v>
      </c>
      <c r="C20" s="12" t="s">
        <v>273</v>
      </c>
      <c r="D20" s="162" t="s">
        <v>274</v>
      </c>
      <c r="E20" s="165"/>
      <c r="F20" s="165"/>
      <c r="G20" s="165"/>
      <c r="H20" s="165"/>
      <c r="I20" s="166"/>
    </row>
    <row r="21" spans="1:9" s="18" customFormat="1" ht="71.25" customHeight="1" x14ac:dyDescent="0.3">
      <c r="A21" s="11">
        <v>19</v>
      </c>
      <c r="B21" s="12" t="s">
        <v>171</v>
      </c>
      <c r="C21" s="12" t="s">
        <v>172</v>
      </c>
      <c r="D21" s="162" t="s">
        <v>57</v>
      </c>
      <c r="E21" s="163"/>
      <c r="F21" s="163"/>
      <c r="G21" s="163"/>
      <c r="H21" s="163"/>
      <c r="I21" s="164"/>
    </row>
    <row r="22" spans="1:9" s="18" customFormat="1" ht="33" customHeight="1" x14ac:dyDescent="0.3">
      <c r="A22" s="95">
        <v>20</v>
      </c>
      <c r="B22" s="12" t="s">
        <v>171</v>
      </c>
      <c r="C22" s="12" t="s">
        <v>34</v>
      </c>
      <c r="D22" s="162" t="s">
        <v>39</v>
      </c>
      <c r="E22" s="163"/>
      <c r="F22" s="163"/>
      <c r="G22" s="163"/>
      <c r="H22" s="163"/>
      <c r="I22" s="164"/>
    </row>
    <row r="23" spans="1:9" s="18" customFormat="1" ht="33" x14ac:dyDescent="0.3">
      <c r="A23" s="11">
        <v>21</v>
      </c>
      <c r="B23" s="123" t="s">
        <v>24</v>
      </c>
      <c r="C23" s="12" t="s">
        <v>2</v>
      </c>
      <c r="D23" s="162" t="s">
        <v>51</v>
      </c>
      <c r="E23" s="163"/>
      <c r="F23" s="163"/>
      <c r="G23" s="163"/>
      <c r="H23" s="163"/>
      <c r="I23" s="164"/>
    </row>
    <row r="24" spans="1:9" s="18" customFormat="1" ht="24" customHeight="1" x14ac:dyDescent="0.3">
      <c r="A24" s="11">
        <v>22</v>
      </c>
      <c r="B24" s="124" t="s">
        <v>25</v>
      </c>
      <c r="C24" s="12" t="s">
        <v>2</v>
      </c>
      <c r="D24" s="162" t="s">
        <v>52</v>
      </c>
      <c r="E24" s="163"/>
      <c r="F24" s="163"/>
      <c r="G24" s="163"/>
      <c r="H24" s="163"/>
      <c r="I24" s="164"/>
    </row>
    <row r="25" spans="1:9" s="18" customFormat="1" ht="48.75" customHeight="1" x14ac:dyDescent="0.3">
      <c r="A25" s="95">
        <v>23</v>
      </c>
      <c r="B25" s="123" t="s">
        <v>53</v>
      </c>
      <c r="C25" s="12" t="s">
        <v>2</v>
      </c>
      <c r="D25" s="162" t="s">
        <v>58</v>
      </c>
      <c r="E25" s="163"/>
      <c r="F25" s="163"/>
      <c r="G25" s="163"/>
      <c r="H25" s="163"/>
      <c r="I25" s="164"/>
    </row>
    <row r="26" spans="1:9" s="18" customFormat="1" ht="32.25" customHeight="1" x14ac:dyDescent="0.3">
      <c r="A26" s="11">
        <v>24</v>
      </c>
      <c r="B26" s="123" t="s">
        <v>26</v>
      </c>
      <c r="C26" s="12" t="s">
        <v>2</v>
      </c>
      <c r="D26" s="162" t="s">
        <v>37</v>
      </c>
      <c r="E26" s="163"/>
      <c r="F26" s="163"/>
      <c r="G26" s="163"/>
      <c r="H26" s="163"/>
      <c r="I26" s="164"/>
    </row>
    <row r="27" spans="1:9" s="18" customFormat="1" ht="55.5" customHeight="1" x14ac:dyDescent="0.3">
      <c r="A27" s="160" t="s">
        <v>59</v>
      </c>
      <c r="B27" s="161"/>
      <c r="C27" s="161"/>
      <c r="D27" s="161"/>
      <c r="E27" s="161"/>
      <c r="F27" s="161"/>
      <c r="G27" s="161"/>
      <c r="H27" s="161"/>
      <c r="I27" s="161"/>
    </row>
    <row r="30" spans="1:9" x14ac:dyDescent="0.3">
      <c r="G30" s="8" t="s">
        <v>38</v>
      </c>
    </row>
  </sheetData>
  <mergeCells count="27">
    <mergeCell ref="D15:I15"/>
    <mergeCell ref="D18:I18"/>
    <mergeCell ref="D19:I19"/>
    <mergeCell ref="D20:I20"/>
    <mergeCell ref="A1:I1"/>
    <mergeCell ref="D4:I4"/>
    <mergeCell ref="D3:I3"/>
    <mergeCell ref="D8:I8"/>
    <mergeCell ref="D9:I9"/>
    <mergeCell ref="D5:I5"/>
    <mergeCell ref="D7:I7"/>
    <mergeCell ref="A27:I27"/>
    <mergeCell ref="D22:I22"/>
    <mergeCell ref="D16:I16"/>
    <mergeCell ref="D17:I17"/>
    <mergeCell ref="D2:I2"/>
    <mergeCell ref="D6:I6"/>
    <mergeCell ref="D12:I12"/>
    <mergeCell ref="D11:I11"/>
    <mergeCell ref="D10:I10"/>
    <mergeCell ref="D14:I14"/>
    <mergeCell ref="D26:I26"/>
    <mergeCell ref="D23:I23"/>
    <mergeCell ref="D24:I24"/>
    <mergeCell ref="D25:I25"/>
    <mergeCell ref="D21:I21"/>
    <mergeCell ref="D13:I13"/>
  </mergeCells>
  <phoneticPr fontId="3" type="noConversion"/>
  <printOptions horizontalCentered="1"/>
  <pageMargins left="0.31496062992125984" right="0.31496062992125984" top="0.59055118110236227" bottom="0" header="0.31496062992125984" footer="0.31496062992125984"/>
  <pageSetup paperSize="9" scale="85" orientation="landscape" horizontalDpi="300" verticalDpi="300" r:id="rId1"/>
  <headerFooter>
    <oddHeader>&amp;L&amp;G</oddHeader>
    <oddFooter>&amp;R&amp;"华文行楷,常规"&amp;16每 天 进 步 一 点 点</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K36"/>
  <sheetViews>
    <sheetView showGridLines="0" view="pageBreakPreview" topLeftCell="A10" zoomScale="90" zoomScaleNormal="100" zoomScaleSheetLayoutView="90" workbookViewId="0">
      <selection activeCell="D29" sqref="D29"/>
    </sheetView>
  </sheetViews>
  <sheetFormatPr defaultColWidth="9" defaultRowHeight="17.25" x14ac:dyDescent="0.3"/>
  <cols>
    <col min="1" max="1" width="17" style="8" customWidth="1"/>
    <col min="2" max="2" width="17.875" style="8" customWidth="1"/>
    <col min="3" max="3" width="17" style="8" customWidth="1"/>
    <col min="4" max="4" width="19.625" style="8" customWidth="1"/>
    <col min="5" max="5" width="17" style="8" customWidth="1"/>
    <col min="6" max="6" width="15.25" style="8" customWidth="1"/>
    <col min="7" max="7" width="9" style="8"/>
    <col min="8" max="11" width="9" style="8" hidden="1" customWidth="1"/>
    <col min="12" max="16384" width="9" style="8"/>
  </cols>
  <sheetData>
    <row r="1" spans="1:8" ht="50.25" customHeight="1" thickBot="1" x14ac:dyDescent="0.35">
      <c r="A1" s="186" t="s">
        <v>114</v>
      </c>
      <c r="B1" s="187"/>
      <c r="C1" s="187"/>
      <c r="D1" s="187"/>
      <c r="E1" s="187"/>
      <c r="F1" s="188"/>
      <c r="H1" s="8" t="s">
        <v>357</v>
      </c>
    </row>
    <row r="2" spans="1:8" ht="33" x14ac:dyDescent="0.3">
      <c r="A2" s="127" t="s">
        <v>115</v>
      </c>
      <c r="B2" s="128" t="s">
        <v>420</v>
      </c>
      <c r="C2" s="125" t="s">
        <v>239</v>
      </c>
      <c r="D2" s="126"/>
      <c r="E2" s="189" t="s">
        <v>117</v>
      </c>
      <c r="F2" s="190"/>
      <c r="H2" s="8" t="s">
        <v>359</v>
      </c>
    </row>
    <row r="3" spans="1:8" ht="33.75" thickBot="1" x14ac:dyDescent="0.35">
      <c r="A3" s="129" t="s">
        <v>116</v>
      </c>
      <c r="B3" s="44"/>
      <c r="C3" s="123" t="s">
        <v>240</v>
      </c>
      <c r="D3" s="46"/>
      <c r="E3" s="132" t="s">
        <v>247</v>
      </c>
      <c r="F3" s="133"/>
    </row>
    <row r="4" spans="1:8" ht="33" x14ac:dyDescent="0.3">
      <c r="A4" s="129" t="s">
        <v>377</v>
      </c>
      <c r="B4" s="128" t="s">
        <v>421</v>
      </c>
      <c r="C4" s="142" t="s">
        <v>118</v>
      </c>
      <c r="D4" s="143" t="s">
        <v>358</v>
      </c>
      <c r="E4" s="132" t="s">
        <v>248</v>
      </c>
      <c r="F4" s="134"/>
    </row>
    <row r="5" spans="1:8" ht="33.75" thickBot="1" x14ac:dyDescent="0.35">
      <c r="A5" s="130" t="s">
        <v>238</v>
      </c>
      <c r="B5" s="47" t="s">
        <v>422</v>
      </c>
      <c r="C5" s="131" t="s">
        <v>119</v>
      </c>
      <c r="D5" s="48"/>
      <c r="E5" s="135" t="s">
        <v>249</v>
      </c>
      <c r="F5" s="136"/>
    </row>
    <row r="6" spans="1:8" ht="18" thickBot="1" x14ac:dyDescent="0.35">
      <c r="A6" s="169"/>
      <c r="B6" s="170"/>
      <c r="C6" s="170"/>
      <c r="D6" s="170"/>
      <c r="E6" s="170"/>
      <c r="F6" s="171"/>
    </row>
    <row r="7" spans="1:8" ht="25.5" customHeight="1" x14ac:dyDescent="0.3">
      <c r="A7" s="45" t="s">
        <v>120</v>
      </c>
      <c r="B7" s="180" t="s">
        <v>132</v>
      </c>
      <c r="C7" s="181"/>
      <c r="D7" s="40" t="s">
        <v>133</v>
      </c>
      <c r="E7" s="182" t="s">
        <v>134</v>
      </c>
      <c r="F7" s="183"/>
    </row>
    <row r="8" spans="1:8" x14ac:dyDescent="0.3">
      <c r="A8" s="175" t="s">
        <v>135</v>
      </c>
      <c r="B8" s="176"/>
      <c r="C8" s="177"/>
      <c r="D8" s="96">
        <f>D9+D10</f>
        <v>540.423</v>
      </c>
      <c r="E8" s="178"/>
      <c r="F8" s="179"/>
    </row>
    <row r="9" spans="1:8" ht="17.25" customHeight="1" x14ac:dyDescent="0.3">
      <c r="A9" s="49">
        <v>1</v>
      </c>
      <c r="B9" s="172" t="s">
        <v>121</v>
      </c>
      <c r="C9" s="164"/>
      <c r="D9" s="41">
        <f>'附表1-出厂价明细'!V8</f>
        <v>207.01300000000001</v>
      </c>
      <c r="E9" s="173"/>
      <c r="F9" s="174"/>
    </row>
    <row r="10" spans="1:8" x14ac:dyDescent="0.3">
      <c r="A10" s="49">
        <v>2</v>
      </c>
      <c r="B10" s="172" t="s">
        <v>122</v>
      </c>
      <c r="C10" s="164"/>
      <c r="D10" s="41">
        <f>'附表1-出厂价明细'!V31</f>
        <v>333.41</v>
      </c>
      <c r="E10" s="173"/>
      <c r="F10" s="174"/>
    </row>
    <row r="11" spans="1:8" x14ac:dyDescent="0.3">
      <c r="A11" s="191" t="s">
        <v>241</v>
      </c>
      <c r="B11" s="192"/>
      <c r="C11" s="193"/>
      <c r="D11" s="97">
        <f>D15+D16+D14+D13+D12</f>
        <v>48.938111111111112</v>
      </c>
      <c r="E11" s="178"/>
      <c r="F11" s="179"/>
    </row>
    <row r="12" spans="1:8" x14ac:dyDescent="0.3">
      <c r="A12" s="50">
        <v>3</v>
      </c>
      <c r="B12" s="162" t="s">
        <v>136</v>
      </c>
      <c r="C12" s="166"/>
      <c r="D12" s="42">
        <f>'附表1-出厂价明细'!Q44</f>
        <v>22.5</v>
      </c>
      <c r="E12" s="178"/>
      <c r="F12" s="179"/>
    </row>
    <row r="13" spans="1:8" x14ac:dyDescent="0.3">
      <c r="A13" s="50">
        <v>4</v>
      </c>
      <c r="B13" s="162" t="s">
        <v>137</v>
      </c>
      <c r="C13" s="166"/>
      <c r="D13" s="42">
        <f>'附表1-出厂价明细'!R44</f>
        <v>2.9249999999999998</v>
      </c>
      <c r="E13" s="178"/>
      <c r="F13" s="179"/>
    </row>
    <row r="14" spans="1:8" x14ac:dyDescent="0.3">
      <c r="A14" s="50">
        <v>5</v>
      </c>
      <c r="B14" s="162" t="s">
        <v>138</v>
      </c>
      <c r="C14" s="166"/>
      <c r="D14" s="42">
        <f>'附表1-出厂价明细'!S44</f>
        <v>3.5595000000000008</v>
      </c>
      <c r="E14" s="12" t="s">
        <v>112</v>
      </c>
      <c r="F14" s="43">
        <f>'附表1-出厂价明细'!N34</f>
        <v>0.14000000000000001</v>
      </c>
    </row>
    <row r="15" spans="1:8" x14ac:dyDescent="0.3">
      <c r="A15" s="50">
        <v>6</v>
      </c>
      <c r="B15" s="162" t="s">
        <v>139</v>
      </c>
      <c r="C15" s="166"/>
      <c r="D15" s="42">
        <f>'附表1-出厂价明细'!T44</f>
        <v>12.244444444444444</v>
      </c>
      <c r="E15" s="173"/>
      <c r="F15" s="174"/>
    </row>
    <row r="16" spans="1:8" x14ac:dyDescent="0.3">
      <c r="A16" s="50">
        <v>7</v>
      </c>
      <c r="B16" s="162" t="s">
        <v>140</v>
      </c>
      <c r="C16" s="166"/>
      <c r="D16" s="42">
        <f>'附表1-出厂价明细'!U44</f>
        <v>7.7091666666666665</v>
      </c>
      <c r="E16" s="162"/>
      <c r="F16" s="194"/>
    </row>
    <row r="17" spans="1:6" x14ac:dyDescent="0.3">
      <c r="A17" s="191" t="s">
        <v>242</v>
      </c>
      <c r="B17" s="192"/>
      <c r="C17" s="193"/>
      <c r="D17" s="98">
        <f>D18+D19</f>
        <v>100.19138888888888</v>
      </c>
      <c r="E17" s="195"/>
      <c r="F17" s="196"/>
    </row>
    <row r="18" spans="1:6" ht="17.25" customHeight="1" x14ac:dyDescent="0.3">
      <c r="A18" s="51">
        <v>8</v>
      </c>
      <c r="B18" s="197" t="s">
        <v>173</v>
      </c>
      <c r="C18" s="198"/>
      <c r="D18" s="42">
        <f>'附表1-出厂价明细'!E47</f>
        <v>70.723333333333329</v>
      </c>
      <c r="E18" s="11" t="s">
        <v>113</v>
      </c>
      <c r="F18" s="94">
        <f>'附表1-出厂价明细'!D47</f>
        <v>0.12</v>
      </c>
    </row>
    <row r="19" spans="1:6" x14ac:dyDescent="0.3">
      <c r="A19" s="50">
        <v>9</v>
      </c>
      <c r="B19" s="162" t="s">
        <v>244</v>
      </c>
      <c r="C19" s="199"/>
      <c r="D19" s="42">
        <f>'附表1-出厂价明细'!E48</f>
        <v>29.468055555555555</v>
      </c>
      <c r="E19" s="11" t="s">
        <v>245</v>
      </c>
      <c r="F19" s="94">
        <f>'附表1-出厂价明细'!D48</f>
        <v>0.05</v>
      </c>
    </row>
    <row r="20" spans="1:6" ht="18" x14ac:dyDescent="0.3">
      <c r="A20" s="200" t="s">
        <v>141</v>
      </c>
      <c r="B20" s="201"/>
      <c r="C20" s="202"/>
      <c r="D20" s="97">
        <f>D8+D11+D17</f>
        <v>689.55250000000001</v>
      </c>
      <c r="E20" s="184"/>
      <c r="F20" s="185"/>
    </row>
    <row r="21" spans="1:6" x14ac:dyDescent="0.3">
      <c r="A21" s="191" t="s">
        <v>243</v>
      </c>
      <c r="B21" s="192"/>
      <c r="C21" s="193"/>
      <c r="D21" s="97">
        <f>D22+D23+D24</f>
        <v>19.403333333333332</v>
      </c>
      <c r="E21" s="52"/>
      <c r="F21" s="53"/>
    </row>
    <row r="22" spans="1:6" x14ac:dyDescent="0.3">
      <c r="A22" s="50">
        <v>10</v>
      </c>
      <c r="B22" s="162" t="s">
        <v>144</v>
      </c>
      <c r="C22" s="166"/>
      <c r="D22" s="42">
        <v>2.5749999999999997</v>
      </c>
      <c r="E22" s="12"/>
      <c r="F22" s="12"/>
    </row>
    <row r="23" spans="1:6" x14ac:dyDescent="0.3">
      <c r="A23" s="51">
        <v>11</v>
      </c>
      <c r="B23" s="197" t="s">
        <v>145</v>
      </c>
      <c r="C23" s="198"/>
      <c r="D23" s="42">
        <v>16.828333333333333</v>
      </c>
      <c r="E23" s="12"/>
      <c r="F23" s="12"/>
    </row>
    <row r="24" spans="1:6" x14ac:dyDescent="0.3">
      <c r="A24" s="67">
        <v>12</v>
      </c>
      <c r="B24" s="197" t="s">
        <v>194</v>
      </c>
      <c r="C24" s="198"/>
      <c r="D24" s="68"/>
      <c r="E24" s="12"/>
      <c r="F24" s="12"/>
    </row>
    <row r="25" spans="1:6" x14ac:dyDescent="0.3">
      <c r="A25" s="191" t="s">
        <v>143</v>
      </c>
      <c r="B25" s="192"/>
      <c r="C25" s="193"/>
      <c r="D25" s="98">
        <f>D26+D27+D28</f>
        <v>0</v>
      </c>
      <c r="E25" s="52" t="s">
        <v>123</v>
      </c>
      <c r="F25" s="53" t="s">
        <v>124</v>
      </c>
    </row>
    <row r="26" spans="1:6" x14ac:dyDescent="0.3">
      <c r="A26" s="50">
        <v>13</v>
      </c>
      <c r="B26" s="162" t="s">
        <v>147</v>
      </c>
      <c r="C26" s="166"/>
      <c r="D26" s="42">
        <f>E26/F26</f>
        <v>0</v>
      </c>
      <c r="E26" s="65">
        <f>'附表2-开发费'!F10:F10</f>
        <v>0</v>
      </c>
      <c r="F26" s="66">
        <v>30000</v>
      </c>
    </row>
    <row r="27" spans="1:6" x14ac:dyDescent="0.3">
      <c r="A27" s="51">
        <v>14</v>
      </c>
      <c r="B27" s="197" t="s">
        <v>148</v>
      </c>
      <c r="C27" s="198"/>
      <c r="D27" s="42">
        <f>E27/F27</f>
        <v>0</v>
      </c>
      <c r="E27" s="65">
        <f>'附表2-开发费'!I20:I20</f>
        <v>0</v>
      </c>
      <c r="F27" s="66">
        <v>30000</v>
      </c>
    </row>
    <row r="28" spans="1:6" x14ac:dyDescent="0.3">
      <c r="A28" s="50">
        <v>15</v>
      </c>
      <c r="B28" s="162" t="s">
        <v>149</v>
      </c>
      <c r="C28" s="199"/>
      <c r="D28" s="42">
        <f>E28/F28</f>
        <v>0</v>
      </c>
      <c r="E28" s="65">
        <f>'附表3-模具费'!N19:N19</f>
        <v>0</v>
      </c>
      <c r="F28" s="66">
        <v>30000</v>
      </c>
    </row>
    <row r="29" spans="1:6" ht="18.75" thickBot="1" x14ac:dyDescent="0.4">
      <c r="A29" s="210" t="s">
        <v>142</v>
      </c>
      <c r="B29" s="211"/>
      <c r="C29" s="211"/>
      <c r="D29" s="99">
        <f>D20+D25+D21</f>
        <v>708.95583333333332</v>
      </c>
      <c r="E29" s="212"/>
      <c r="F29" s="213"/>
    </row>
    <row r="30" spans="1:6" ht="18" thickBot="1" x14ac:dyDescent="0.35">
      <c r="A30" s="203"/>
      <c r="B30" s="204"/>
      <c r="C30" s="204"/>
      <c r="D30" s="204"/>
      <c r="E30" s="204"/>
      <c r="F30" s="205"/>
    </row>
    <row r="31" spans="1:6" ht="41.25" customHeight="1" x14ac:dyDescent="0.3">
      <c r="A31" s="206" t="s">
        <v>128</v>
      </c>
      <c r="B31" s="207"/>
      <c r="C31" s="207"/>
      <c r="D31" s="208" t="s">
        <v>131</v>
      </c>
      <c r="E31" s="208"/>
      <c r="F31" s="209"/>
    </row>
    <row r="32" spans="1:6" ht="34.5" customHeight="1" x14ac:dyDescent="0.35">
      <c r="A32" s="54" t="s">
        <v>129</v>
      </c>
      <c r="B32" s="9" t="s">
        <v>0</v>
      </c>
      <c r="C32" s="9" t="s">
        <v>1</v>
      </c>
      <c r="D32" s="9" t="s">
        <v>125</v>
      </c>
      <c r="E32" s="9" t="s">
        <v>126</v>
      </c>
      <c r="F32" s="59" t="s">
        <v>127</v>
      </c>
    </row>
    <row r="33" spans="1:6" ht="33.75" thickBot="1" x14ac:dyDescent="0.4">
      <c r="A33" s="55" t="s">
        <v>130</v>
      </c>
      <c r="B33" s="56"/>
      <c r="C33" s="56"/>
      <c r="D33" s="56"/>
      <c r="E33" s="56"/>
      <c r="F33" s="57"/>
    </row>
    <row r="34" spans="1:6" ht="101.25" customHeight="1" thickBot="1" x14ac:dyDescent="0.35">
      <c r="A34" s="60" t="s">
        <v>146</v>
      </c>
      <c r="B34" s="214" t="s">
        <v>376</v>
      </c>
      <c r="C34" s="215"/>
      <c r="D34" s="215"/>
      <c r="E34" s="215"/>
      <c r="F34" s="216"/>
    </row>
    <row r="35" spans="1:6" ht="28.5" customHeight="1" x14ac:dyDescent="0.35">
      <c r="A35" s="116" t="s">
        <v>9</v>
      </c>
      <c r="B35" s="217"/>
      <c r="C35" s="217"/>
      <c r="D35" s="117" t="s">
        <v>8</v>
      </c>
      <c r="E35" s="219"/>
      <c r="F35" s="220"/>
    </row>
    <row r="36" spans="1:6" ht="18.75" thickBot="1" x14ac:dyDescent="0.4">
      <c r="A36" s="61" t="s">
        <v>150</v>
      </c>
      <c r="B36" s="218"/>
      <c r="C36" s="218"/>
      <c r="D36" s="56" t="s">
        <v>151</v>
      </c>
      <c r="E36" s="218"/>
      <c r="F36" s="221"/>
    </row>
  </sheetData>
  <mergeCells count="46">
    <mergeCell ref="B34:F34"/>
    <mergeCell ref="B35:C35"/>
    <mergeCell ref="B36:C36"/>
    <mergeCell ref="E35:F35"/>
    <mergeCell ref="E36:F36"/>
    <mergeCell ref="A30:F30"/>
    <mergeCell ref="A31:C31"/>
    <mergeCell ref="D31:F31"/>
    <mergeCell ref="A29:C29"/>
    <mergeCell ref="E29:F29"/>
    <mergeCell ref="A25:C25"/>
    <mergeCell ref="B26:C26"/>
    <mergeCell ref="B27:C27"/>
    <mergeCell ref="B28:C28"/>
    <mergeCell ref="B18:C18"/>
    <mergeCell ref="B19:C19"/>
    <mergeCell ref="A20:C20"/>
    <mergeCell ref="A21:C21"/>
    <mergeCell ref="B22:C22"/>
    <mergeCell ref="B23:C23"/>
    <mergeCell ref="B24:C24"/>
    <mergeCell ref="E20:F20"/>
    <mergeCell ref="A1:F1"/>
    <mergeCell ref="E2:F2"/>
    <mergeCell ref="E12:F12"/>
    <mergeCell ref="E13:F13"/>
    <mergeCell ref="A11:C11"/>
    <mergeCell ref="B15:C15"/>
    <mergeCell ref="E15:F15"/>
    <mergeCell ref="B16:C16"/>
    <mergeCell ref="E16:F16"/>
    <mergeCell ref="A17:C17"/>
    <mergeCell ref="E11:F11"/>
    <mergeCell ref="E17:F17"/>
    <mergeCell ref="B12:C12"/>
    <mergeCell ref="B13:C13"/>
    <mergeCell ref="B14:C14"/>
    <mergeCell ref="A6:F6"/>
    <mergeCell ref="B9:C9"/>
    <mergeCell ref="E10:F10"/>
    <mergeCell ref="A8:C8"/>
    <mergeCell ref="B10:C10"/>
    <mergeCell ref="E8:F8"/>
    <mergeCell ref="B7:C7"/>
    <mergeCell ref="E7:F7"/>
    <mergeCell ref="E9:F9"/>
  </mergeCells>
  <phoneticPr fontId="3" type="noConversion"/>
  <printOptions horizontalCentered="1"/>
  <pageMargins left="0.19685039370078741" right="0.19685039370078741" top="0.19685039370078741" bottom="0.19685039370078741" header="0.31496062992125984" footer="0.31496062992125984"/>
  <pageSetup paperSize="9" scale="8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V48"/>
  <sheetViews>
    <sheetView showGridLines="0" tabSelected="1" view="pageBreakPreview" zoomScale="80" zoomScaleNormal="90" zoomScaleSheetLayoutView="80" workbookViewId="0">
      <selection activeCell="O7" sqref="O7"/>
    </sheetView>
  </sheetViews>
  <sheetFormatPr defaultColWidth="9" defaultRowHeight="16.5" x14ac:dyDescent="0.35"/>
  <cols>
    <col min="1" max="2" width="10.25" style="37" customWidth="1"/>
    <col min="3" max="6" width="9.25" style="37" customWidth="1"/>
    <col min="7" max="8" width="8.375" style="37" customWidth="1"/>
    <col min="9" max="10" width="7.625" style="37" customWidth="1"/>
    <col min="11" max="11" width="10.75" style="37" customWidth="1"/>
    <col min="12" max="13" width="10.375" style="37" customWidth="1"/>
    <col min="14" max="15" width="8.75" style="37" customWidth="1"/>
    <col min="16" max="17" width="9.125" style="37" customWidth="1"/>
    <col min="18" max="19" width="10.75" style="37" customWidth="1"/>
    <col min="20" max="22" width="9.5" style="37" customWidth="1"/>
    <col min="23" max="16384" width="9" style="37"/>
  </cols>
  <sheetData>
    <row r="1" spans="1:22" ht="63.75" customHeight="1" x14ac:dyDescent="0.35">
      <c r="A1" s="231" t="s">
        <v>246</v>
      </c>
      <c r="B1" s="232"/>
      <c r="C1" s="232"/>
      <c r="D1" s="232"/>
      <c r="E1" s="232"/>
      <c r="F1" s="232"/>
      <c r="G1" s="232"/>
      <c r="H1" s="232"/>
      <c r="I1" s="232"/>
      <c r="J1" s="232"/>
      <c r="K1" s="232"/>
      <c r="L1" s="232"/>
      <c r="M1" s="232"/>
      <c r="N1" s="232"/>
      <c r="O1" s="232"/>
      <c r="P1" s="232"/>
      <c r="Q1" s="232"/>
      <c r="R1" s="232"/>
      <c r="S1" s="232"/>
      <c r="T1" s="232"/>
      <c r="U1" s="232"/>
      <c r="V1" s="232"/>
    </row>
    <row r="2" spans="1:22" ht="32.25" customHeight="1" x14ac:dyDescent="0.35">
      <c r="A2" s="229" t="s">
        <v>155</v>
      </c>
      <c r="B2" s="229"/>
      <c r="C2" s="229"/>
      <c r="D2" s="229"/>
      <c r="E2" s="229"/>
      <c r="F2" s="229"/>
      <c r="G2" s="229"/>
      <c r="H2" s="229"/>
      <c r="I2" s="229"/>
      <c r="J2" s="229"/>
      <c r="K2" s="229"/>
      <c r="L2" s="229"/>
      <c r="M2" s="229"/>
      <c r="N2" s="229"/>
      <c r="O2" s="229"/>
      <c r="P2" s="229"/>
      <c r="Q2" s="229"/>
      <c r="R2" s="229"/>
      <c r="S2" s="229"/>
      <c r="T2" s="229"/>
      <c r="U2" s="229"/>
      <c r="V2" s="229"/>
    </row>
    <row r="3" spans="1:22" ht="83.25" customHeight="1" x14ac:dyDescent="0.35">
      <c r="A3" s="226" t="s">
        <v>108</v>
      </c>
      <c r="B3" s="226"/>
      <c r="C3" s="223" t="s">
        <v>109</v>
      </c>
      <c r="D3" s="223"/>
      <c r="E3" s="223" t="s">
        <v>156</v>
      </c>
      <c r="F3" s="223"/>
      <c r="G3" s="223" t="s">
        <v>175</v>
      </c>
      <c r="H3" s="223"/>
      <c r="I3" s="223" t="s">
        <v>107</v>
      </c>
      <c r="J3" s="223"/>
      <c r="K3" s="102" t="s">
        <v>110</v>
      </c>
      <c r="L3" s="102" t="s">
        <v>157</v>
      </c>
      <c r="M3" s="102" t="s">
        <v>176</v>
      </c>
      <c r="N3" s="102" t="s">
        <v>195</v>
      </c>
      <c r="O3" s="102" t="s">
        <v>227</v>
      </c>
      <c r="P3" s="102" t="s">
        <v>225</v>
      </c>
      <c r="Q3" s="102" t="s">
        <v>224</v>
      </c>
      <c r="R3" s="102" t="s">
        <v>223</v>
      </c>
      <c r="S3" s="102" t="s">
        <v>226</v>
      </c>
      <c r="T3" s="102" t="s">
        <v>222</v>
      </c>
      <c r="U3" s="102" t="s">
        <v>221</v>
      </c>
      <c r="V3" s="102" t="s">
        <v>220</v>
      </c>
    </row>
    <row r="4" spans="1:22" s="149" customFormat="1" x14ac:dyDescent="0.35">
      <c r="A4" s="222" t="s">
        <v>384</v>
      </c>
      <c r="B4" s="222"/>
      <c r="C4" s="222" t="s">
        <v>378</v>
      </c>
      <c r="D4" s="222"/>
      <c r="E4" s="222" t="s">
        <v>383</v>
      </c>
      <c r="F4" s="222"/>
      <c r="G4" s="222" t="s">
        <v>382</v>
      </c>
      <c r="H4" s="222"/>
      <c r="I4" s="222" t="s">
        <v>391</v>
      </c>
      <c r="J4" s="222"/>
      <c r="K4" s="44" t="s">
        <v>379</v>
      </c>
      <c r="L4" s="44">
        <v>1</v>
      </c>
      <c r="M4" s="44" t="s">
        <v>380</v>
      </c>
      <c r="N4" s="44" t="s">
        <v>381</v>
      </c>
      <c r="O4" s="146">
        <v>42.48</v>
      </c>
      <c r="P4" s="146">
        <v>1.3</v>
      </c>
      <c r="Q4" s="146">
        <v>1.28</v>
      </c>
      <c r="R4" s="146">
        <f>P4*O4</f>
        <v>55.223999999999997</v>
      </c>
      <c r="S4" s="146">
        <v>0</v>
      </c>
      <c r="T4" s="147">
        <f>P4-Q4</f>
        <v>2.0000000000000018E-2</v>
      </c>
      <c r="U4" s="147">
        <f>S4*T4</f>
        <v>0</v>
      </c>
      <c r="V4" s="148">
        <f>R4-U4</f>
        <v>55.223999999999997</v>
      </c>
    </row>
    <row r="5" spans="1:22" s="149" customFormat="1" x14ac:dyDescent="0.35">
      <c r="A5" s="222" t="s">
        <v>385</v>
      </c>
      <c r="B5" s="222"/>
      <c r="C5" s="222" t="s">
        <v>386</v>
      </c>
      <c r="D5" s="222"/>
      <c r="E5" s="222" t="s">
        <v>383</v>
      </c>
      <c r="F5" s="222"/>
      <c r="G5" s="222" t="s">
        <v>382</v>
      </c>
      <c r="H5" s="222"/>
      <c r="I5" s="222" t="s">
        <v>391</v>
      </c>
      <c r="J5" s="222"/>
      <c r="K5" s="44" t="s">
        <v>379</v>
      </c>
      <c r="L5" s="44">
        <v>1</v>
      </c>
      <c r="M5" s="44" t="s">
        <v>380</v>
      </c>
      <c r="N5" s="44" t="s">
        <v>381</v>
      </c>
      <c r="O5" s="44">
        <v>34.96</v>
      </c>
      <c r="P5" s="44">
        <v>1.1499999999999999</v>
      </c>
      <c r="Q5" s="44">
        <v>1.1299999999999999</v>
      </c>
      <c r="R5" s="146">
        <f>P5*O5</f>
        <v>40.204000000000001</v>
      </c>
      <c r="S5" s="146">
        <v>0</v>
      </c>
      <c r="T5" s="147">
        <f>P5-Q5</f>
        <v>2.0000000000000018E-2</v>
      </c>
      <c r="U5" s="147">
        <f>S5*T5</f>
        <v>0</v>
      </c>
      <c r="V5" s="148">
        <f>R5-U5</f>
        <v>40.204000000000001</v>
      </c>
    </row>
    <row r="6" spans="1:22" s="149" customFormat="1" ht="16.5" customHeight="1" x14ac:dyDescent="0.35">
      <c r="A6" s="227" t="s">
        <v>387</v>
      </c>
      <c r="B6" s="222"/>
      <c r="C6" s="222" t="s">
        <v>388</v>
      </c>
      <c r="D6" s="222"/>
      <c r="E6" s="222" t="s">
        <v>389</v>
      </c>
      <c r="F6" s="222"/>
      <c r="G6" s="222" t="s">
        <v>390</v>
      </c>
      <c r="H6" s="222"/>
      <c r="I6" s="222" t="s">
        <v>391</v>
      </c>
      <c r="J6" s="222"/>
      <c r="K6" s="44" t="s">
        <v>379</v>
      </c>
      <c r="L6" s="44">
        <v>1</v>
      </c>
      <c r="M6" s="44" t="s">
        <v>380</v>
      </c>
      <c r="N6" s="44" t="s">
        <v>392</v>
      </c>
      <c r="O6" s="44">
        <v>21.5</v>
      </c>
      <c r="P6" s="44">
        <v>5.19</v>
      </c>
      <c r="Q6" s="159">
        <v>5.09</v>
      </c>
      <c r="R6" s="146">
        <f>P6*O6</f>
        <v>111.58500000000001</v>
      </c>
      <c r="S6" s="146">
        <v>0</v>
      </c>
      <c r="T6" s="147">
        <f>P6-Q6</f>
        <v>0.10000000000000053</v>
      </c>
      <c r="U6" s="147">
        <f>S6*T6</f>
        <v>0</v>
      </c>
      <c r="V6" s="148">
        <f>R6-U6</f>
        <v>111.58500000000001</v>
      </c>
    </row>
    <row r="7" spans="1:22" x14ac:dyDescent="0.35">
      <c r="A7" s="225" t="s">
        <v>360</v>
      </c>
      <c r="B7" s="225"/>
      <c r="C7" s="225" t="s">
        <v>360</v>
      </c>
      <c r="D7" s="225"/>
      <c r="E7" s="225" t="s">
        <v>371</v>
      </c>
      <c r="F7" s="225"/>
      <c r="G7" s="225" t="s">
        <v>360</v>
      </c>
      <c r="H7" s="225"/>
      <c r="I7" s="225" t="s">
        <v>360</v>
      </c>
      <c r="J7" s="225"/>
      <c r="K7" s="138" t="s">
        <v>365</v>
      </c>
      <c r="L7" s="138" t="s">
        <v>363</v>
      </c>
      <c r="M7" s="138" t="s">
        <v>372</v>
      </c>
      <c r="N7" s="138" t="s">
        <v>373</v>
      </c>
      <c r="O7" s="138" t="s">
        <v>360</v>
      </c>
      <c r="P7" s="138" t="s">
        <v>360</v>
      </c>
      <c r="Q7" s="138" t="s">
        <v>360</v>
      </c>
      <c r="R7" s="138" t="s">
        <v>360</v>
      </c>
      <c r="S7" s="138" t="s">
        <v>360</v>
      </c>
      <c r="T7" s="138" t="s">
        <v>360</v>
      </c>
      <c r="U7" s="138" t="s">
        <v>360</v>
      </c>
      <c r="V7" s="138" t="s">
        <v>370</v>
      </c>
    </row>
    <row r="8" spans="1:22" x14ac:dyDescent="0.35">
      <c r="A8" s="224" t="s">
        <v>152</v>
      </c>
      <c r="B8" s="224"/>
      <c r="C8" s="224"/>
      <c r="D8" s="224"/>
      <c r="E8" s="224"/>
      <c r="F8" s="224"/>
      <c r="G8" s="224"/>
      <c r="H8" s="224"/>
      <c r="I8" s="224"/>
      <c r="J8" s="224"/>
      <c r="K8" s="58"/>
      <c r="L8" s="58"/>
      <c r="M8" s="58"/>
      <c r="N8" s="58"/>
      <c r="O8" s="58"/>
      <c r="P8" s="58"/>
      <c r="Q8" s="58"/>
      <c r="R8" s="58"/>
      <c r="S8" s="58"/>
      <c r="T8" s="58"/>
      <c r="U8" s="58"/>
      <c r="V8" s="78">
        <f>SUM(V4:V7)</f>
        <v>207.01300000000001</v>
      </c>
    </row>
    <row r="9" spans="1:22" ht="35.25" customHeight="1" x14ac:dyDescent="0.35">
      <c r="A9" s="229" t="s">
        <v>158</v>
      </c>
      <c r="B9" s="229"/>
      <c r="C9" s="229"/>
      <c r="D9" s="229"/>
      <c r="E9" s="229"/>
      <c r="F9" s="229"/>
      <c r="G9" s="229"/>
      <c r="H9" s="229"/>
      <c r="I9" s="229"/>
      <c r="J9" s="229"/>
      <c r="K9" s="229"/>
      <c r="L9" s="229"/>
      <c r="M9" s="229"/>
      <c r="N9" s="229"/>
      <c r="O9" s="229"/>
      <c r="P9" s="229"/>
      <c r="Q9" s="229"/>
      <c r="R9" s="229"/>
      <c r="S9" s="229"/>
      <c r="T9" s="229"/>
      <c r="U9" s="229"/>
      <c r="V9" s="229"/>
    </row>
    <row r="10" spans="1:22" ht="54.75" customHeight="1" x14ac:dyDescent="0.35">
      <c r="A10" s="226" t="s">
        <v>167</v>
      </c>
      <c r="B10" s="226"/>
      <c r="C10" s="223" t="s">
        <v>166</v>
      </c>
      <c r="D10" s="223"/>
      <c r="E10" s="102" t="s">
        <v>165</v>
      </c>
      <c r="F10" s="223" t="s">
        <v>174</v>
      </c>
      <c r="G10" s="223"/>
      <c r="H10" s="223" t="s">
        <v>164</v>
      </c>
      <c r="I10" s="224"/>
      <c r="J10" s="223" t="s">
        <v>163</v>
      </c>
      <c r="K10" s="223"/>
      <c r="L10" s="223" t="s">
        <v>107</v>
      </c>
      <c r="M10" s="223"/>
      <c r="N10" s="223" t="s">
        <v>110</v>
      </c>
      <c r="O10" s="223"/>
      <c r="P10" s="223" t="s">
        <v>162</v>
      </c>
      <c r="Q10" s="223"/>
      <c r="R10" s="102" t="s">
        <v>228</v>
      </c>
      <c r="S10" s="102" t="s">
        <v>229</v>
      </c>
      <c r="T10" s="102" t="s">
        <v>219</v>
      </c>
      <c r="U10" s="102" t="s">
        <v>218</v>
      </c>
      <c r="V10" s="102" t="s">
        <v>217</v>
      </c>
    </row>
    <row r="11" spans="1:22" s="149" customFormat="1" x14ac:dyDescent="0.35">
      <c r="A11" s="222" t="s">
        <v>393</v>
      </c>
      <c r="B11" s="222"/>
      <c r="C11" s="222" t="s">
        <v>397</v>
      </c>
      <c r="D11" s="222"/>
      <c r="E11" s="150" t="s">
        <v>380</v>
      </c>
      <c r="F11" s="222" t="s">
        <v>390</v>
      </c>
      <c r="G11" s="222"/>
      <c r="H11" s="222" t="s">
        <v>390</v>
      </c>
      <c r="I11" s="222"/>
      <c r="J11" s="222" t="s">
        <v>390</v>
      </c>
      <c r="K11" s="222"/>
      <c r="L11" s="222" t="s">
        <v>391</v>
      </c>
      <c r="M11" s="222"/>
      <c r="N11" s="222" t="s">
        <v>206</v>
      </c>
      <c r="O11" s="222"/>
      <c r="P11" s="222">
        <v>1</v>
      </c>
      <c r="Q11" s="222"/>
      <c r="R11" s="44"/>
      <c r="S11" s="150" t="s">
        <v>394</v>
      </c>
      <c r="T11" s="146">
        <v>86.3</v>
      </c>
      <c r="U11" s="146">
        <v>1</v>
      </c>
      <c r="V11" s="146">
        <f>T11*U11</f>
        <v>86.3</v>
      </c>
    </row>
    <row r="12" spans="1:22" x14ac:dyDescent="0.35">
      <c r="A12" s="222" t="s">
        <v>393</v>
      </c>
      <c r="B12" s="222"/>
      <c r="C12" s="224" t="s">
        <v>419</v>
      </c>
      <c r="D12" s="224"/>
      <c r="E12" s="150" t="s">
        <v>380</v>
      </c>
      <c r="F12" s="222" t="s">
        <v>390</v>
      </c>
      <c r="G12" s="222"/>
      <c r="H12" s="222" t="s">
        <v>390</v>
      </c>
      <c r="I12" s="222"/>
      <c r="J12" s="222" t="s">
        <v>390</v>
      </c>
      <c r="K12" s="222"/>
      <c r="L12" s="222" t="s">
        <v>391</v>
      </c>
      <c r="M12" s="222"/>
      <c r="N12" s="222" t="s">
        <v>206</v>
      </c>
      <c r="O12" s="222"/>
      <c r="P12" s="222">
        <v>1</v>
      </c>
      <c r="Q12" s="222"/>
      <c r="R12" s="58"/>
      <c r="S12" s="150" t="s">
        <v>394</v>
      </c>
      <c r="T12" s="58">
        <v>87</v>
      </c>
      <c r="U12" s="58">
        <v>1</v>
      </c>
      <c r="V12" s="146">
        <f t="shared" ref="V12:V27" si="0">T12*U12</f>
        <v>87</v>
      </c>
    </row>
    <row r="13" spans="1:22" x14ac:dyDescent="0.35">
      <c r="A13" s="222" t="s">
        <v>393</v>
      </c>
      <c r="B13" s="222"/>
      <c r="C13" s="224" t="s">
        <v>398</v>
      </c>
      <c r="D13" s="224"/>
      <c r="E13" s="150" t="s">
        <v>380</v>
      </c>
      <c r="F13" s="222" t="s">
        <v>390</v>
      </c>
      <c r="G13" s="222"/>
      <c r="H13" s="222" t="s">
        <v>390</v>
      </c>
      <c r="I13" s="222"/>
      <c r="J13" s="222" t="s">
        <v>390</v>
      </c>
      <c r="K13" s="222"/>
      <c r="L13" s="222" t="s">
        <v>391</v>
      </c>
      <c r="M13" s="222"/>
      <c r="N13" s="222" t="s">
        <v>206</v>
      </c>
      <c r="O13" s="222"/>
      <c r="P13" s="222">
        <v>1</v>
      </c>
      <c r="Q13" s="222"/>
      <c r="R13" s="58"/>
      <c r="S13" s="150" t="s">
        <v>394</v>
      </c>
      <c r="T13" s="58">
        <v>0.11</v>
      </c>
      <c r="U13" s="58">
        <v>24</v>
      </c>
      <c r="V13" s="146">
        <f t="shared" si="0"/>
        <v>2.64</v>
      </c>
    </row>
    <row r="14" spans="1:22" x14ac:dyDescent="0.35">
      <c r="A14" s="222" t="s">
        <v>393</v>
      </c>
      <c r="B14" s="222"/>
      <c r="C14" s="223" t="s">
        <v>399</v>
      </c>
      <c r="D14" s="224"/>
      <c r="E14" s="150" t="s">
        <v>380</v>
      </c>
      <c r="F14" s="222" t="s">
        <v>390</v>
      </c>
      <c r="G14" s="222"/>
      <c r="H14" s="222" t="s">
        <v>390</v>
      </c>
      <c r="I14" s="222"/>
      <c r="J14" s="222" t="s">
        <v>390</v>
      </c>
      <c r="K14" s="222"/>
      <c r="L14" s="222" t="s">
        <v>391</v>
      </c>
      <c r="M14" s="222"/>
      <c r="N14" s="222" t="s">
        <v>206</v>
      </c>
      <c r="O14" s="222"/>
      <c r="P14" s="222">
        <v>1</v>
      </c>
      <c r="Q14" s="222"/>
      <c r="R14" s="58"/>
      <c r="S14" s="150" t="s">
        <v>394</v>
      </c>
      <c r="T14" s="58">
        <v>44.56</v>
      </c>
      <c r="U14" s="58">
        <v>1</v>
      </c>
      <c r="V14" s="146">
        <f t="shared" si="0"/>
        <v>44.56</v>
      </c>
    </row>
    <row r="15" spans="1:22" x14ac:dyDescent="0.35">
      <c r="A15" s="222" t="s">
        <v>393</v>
      </c>
      <c r="B15" s="222"/>
      <c r="C15" s="223" t="s">
        <v>400</v>
      </c>
      <c r="D15" s="224"/>
      <c r="E15" s="150" t="s">
        <v>380</v>
      </c>
      <c r="F15" s="222" t="s">
        <v>390</v>
      </c>
      <c r="G15" s="222"/>
      <c r="H15" s="222" t="s">
        <v>390</v>
      </c>
      <c r="I15" s="222"/>
      <c r="J15" s="222" t="s">
        <v>390</v>
      </c>
      <c r="K15" s="222"/>
      <c r="L15" s="222" t="s">
        <v>391</v>
      </c>
      <c r="M15" s="222"/>
      <c r="N15" s="222" t="s">
        <v>206</v>
      </c>
      <c r="O15" s="222"/>
      <c r="P15" s="222">
        <v>1</v>
      </c>
      <c r="Q15" s="222"/>
      <c r="R15" s="58"/>
      <c r="S15" s="150" t="s">
        <v>394</v>
      </c>
      <c r="T15" s="58">
        <v>4.88</v>
      </c>
      <c r="U15" s="58">
        <v>2</v>
      </c>
      <c r="V15" s="146">
        <f t="shared" si="0"/>
        <v>9.76</v>
      </c>
    </row>
    <row r="16" spans="1:22" x14ac:dyDescent="0.35">
      <c r="A16" s="222" t="s">
        <v>393</v>
      </c>
      <c r="B16" s="222"/>
      <c r="C16" s="224" t="s">
        <v>401</v>
      </c>
      <c r="D16" s="224"/>
      <c r="E16" s="150" t="s">
        <v>380</v>
      </c>
      <c r="F16" s="222" t="s">
        <v>390</v>
      </c>
      <c r="G16" s="222"/>
      <c r="H16" s="222" t="s">
        <v>390</v>
      </c>
      <c r="I16" s="222"/>
      <c r="J16" s="222" t="s">
        <v>390</v>
      </c>
      <c r="K16" s="222"/>
      <c r="L16" s="222" t="s">
        <v>391</v>
      </c>
      <c r="M16" s="222"/>
      <c r="N16" s="222" t="s">
        <v>206</v>
      </c>
      <c r="O16" s="222"/>
      <c r="P16" s="222">
        <v>1</v>
      </c>
      <c r="Q16" s="222"/>
      <c r="R16" s="58"/>
      <c r="S16" s="150" t="s">
        <v>394</v>
      </c>
      <c r="T16" s="58">
        <v>0.53</v>
      </c>
      <c r="U16" s="58">
        <v>2</v>
      </c>
      <c r="V16" s="146">
        <f t="shared" si="0"/>
        <v>1.06</v>
      </c>
    </row>
    <row r="17" spans="1:22" x14ac:dyDescent="0.35">
      <c r="A17" s="222" t="s">
        <v>393</v>
      </c>
      <c r="B17" s="222"/>
      <c r="C17" s="223" t="s">
        <v>402</v>
      </c>
      <c r="D17" s="224"/>
      <c r="E17" s="150" t="s">
        <v>380</v>
      </c>
      <c r="F17" s="222" t="s">
        <v>390</v>
      </c>
      <c r="G17" s="222"/>
      <c r="H17" s="222" t="s">
        <v>390</v>
      </c>
      <c r="I17" s="222"/>
      <c r="J17" s="222" t="s">
        <v>390</v>
      </c>
      <c r="K17" s="222"/>
      <c r="L17" s="222" t="s">
        <v>391</v>
      </c>
      <c r="M17" s="222"/>
      <c r="N17" s="222" t="s">
        <v>206</v>
      </c>
      <c r="O17" s="222"/>
      <c r="P17" s="222">
        <v>1</v>
      </c>
      <c r="Q17" s="222"/>
      <c r="R17" s="58"/>
      <c r="S17" s="150" t="s">
        <v>394</v>
      </c>
      <c r="T17" s="58">
        <v>7.52</v>
      </c>
      <c r="U17" s="58">
        <v>1</v>
      </c>
      <c r="V17" s="146">
        <f t="shared" si="0"/>
        <v>7.52</v>
      </c>
    </row>
    <row r="18" spans="1:22" x14ac:dyDescent="0.35">
      <c r="A18" s="222" t="s">
        <v>393</v>
      </c>
      <c r="B18" s="222"/>
      <c r="C18" s="223" t="s">
        <v>403</v>
      </c>
      <c r="D18" s="224"/>
      <c r="E18" s="150" t="s">
        <v>380</v>
      </c>
      <c r="F18" s="222" t="s">
        <v>390</v>
      </c>
      <c r="G18" s="222"/>
      <c r="H18" s="222" t="s">
        <v>390</v>
      </c>
      <c r="I18" s="222"/>
      <c r="J18" s="222" t="s">
        <v>390</v>
      </c>
      <c r="K18" s="222"/>
      <c r="L18" s="222" t="s">
        <v>391</v>
      </c>
      <c r="M18" s="222"/>
      <c r="N18" s="222" t="s">
        <v>206</v>
      </c>
      <c r="O18" s="222"/>
      <c r="P18" s="222">
        <v>1</v>
      </c>
      <c r="Q18" s="222"/>
      <c r="R18" s="58"/>
      <c r="S18" s="150" t="s">
        <v>394</v>
      </c>
      <c r="T18" s="58">
        <v>7.52</v>
      </c>
      <c r="U18" s="58">
        <v>1</v>
      </c>
      <c r="V18" s="146">
        <f t="shared" si="0"/>
        <v>7.52</v>
      </c>
    </row>
    <row r="19" spans="1:22" x14ac:dyDescent="0.35">
      <c r="A19" s="222" t="s">
        <v>393</v>
      </c>
      <c r="B19" s="222"/>
      <c r="C19" s="223" t="s">
        <v>404</v>
      </c>
      <c r="D19" s="224"/>
      <c r="E19" s="150" t="s">
        <v>380</v>
      </c>
      <c r="F19" s="222" t="s">
        <v>390</v>
      </c>
      <c r="G19" s="222"/>
      <c r="H19" s="222" t="s">
        <v>390</v>
      </c>
      <c r="I19" s="222"/>
      <c r="J19" s="222" t="s">
        <v>390</v>
      </c>
      <c r="K19" s="222"/>
      <c r="L19" s="222" t="s">
        <v>391</v>
      </c>
      <c r="M19" s="222"/>
      <c r="N19" s="222" t="s">
        <v>206</v>
      </c>
      <c r="O19" s="222"/>
      <c r="P19" s="222">
        <v>1</v>
      </c>
      <c r="Q19" s="222"/>
      <c r="R19" s="58"/>
      <c r="S19" s="150" t="s">
        <v>394</v>
      </c>
      <c r="T19" s="58">
        <v>1.51</v>
      </c>
      <c r="U19" s="58">
        <v>2</v>
      </c>
      <c r="V19" s="146">
        <f t="shared" si="0"/>
        <v>3.02</v>
      </c>
    </row>
    <row r="20" spans="1:22" x14ac:dyDescent="0.35">
      <c r="A20" s="222" t="s">
        <v>393</v>
      </c>
      <c r="B20" s="222"/>
      <c r="C20" s="223" t="s">
        <v>405</v>
      </c>
      <c r="D20" s="224"/>
      <c r="E20" s="150" t="s">
        <v>380</v>
      </c>
      <c r="F20" s="222" t="s">
        <v>390</v>
      </c>
      <c r="G20" s="222"/>
      <c r="H20" s="222" t="s">
        <v>390</v>
      </c>
      <c r="I20" s="222"/>
      <c r="J20" s="222" t="s">
        <v>390</v>
      </c>
      <c r="K20" s="222"/>
      <c r="L20" s="222" t="s">
        <v>391</v>
      </c>
      <c r="M20" s="222"/>
      <c r="N20" s="222" t="s">
        <v>206</v>
      </c>
      <c r="O20" s="222"/>
      <c r="P20" s="222">
        <v>1</v>
      </c>
      <c r="Q20" s="222"/>
      <c r="R20" s="58"/>
      <c r="S20" s="150" t="s">
        <v>394</v>
      </c>
      <c r="T20" s="58">
        <v>2.23</v>
      </c>
      <c r="U20" s="58">
        <v>1</v>
      </c>
      <c r="V20" s="146">
        <f t="shared" si="0"/>
        <v>2.23</v>
      </c>
    </row>
    <row r="21" spans="1:22" x14ac:dyDescent="0.35">
      <c r="A21" s="222" t="s">
        <v>393</v>
      </c>
      <c r="B21" s="222"/>
      <c r="C21" s="223" t="s">
        <v>406</v>
      </c>
      <c r="D21" s="224"/>
      <c r="E21" s="150" t="s">
        <v>380</v>
      </c>
      <c r="F21" s="222" t="s">
        <v>390</v>
      </c>
      <c r="G21" s="222"/>
      <c r="H21" s="222" t="s">
        <v>390</v>
      </c>
      <c r="I21" s="222"/>
      <c r="J21" s="222" t="s">
        <v>390</v>
      </c>
      <c r="K21" s="222"/>
      <c r="L21" s="222" t="s">
        <v>391</v>
      </c>
      <c r="M21" s="222"/>
      <c r="N21" s="222" t="s">
        <v>206</v>
      </c>
      <c r="O21" s="222"/>
      <c r="P21" s="222">
        <v>1</v>
      </c>
      <c r="Q21" s="222"/>
      <c r="R21" s="58"/>
      <c r="S21" s="150" t="s">
        <v>394</v>
      </c>
      <c r="T21" s="58">
        <v>19.68</v>
      </c>
      <c r="U21" s="58">
        <v>2</v>
      </c>
      <c r="V21" s="146">
        <f t="shared" si="0"/>
        <v>39.36</v>
      </c>
    </row>
    <row r="22" spans="1:22" x14ac:dyDescent="0.35">
      <c r="A22" s="222" t="s">
        <v>393</v>
      </c>
      <c r="B22" s="222"/>
      <c r="C22" s="223" t="s">
        <v>395</v>
      </c>
      <c r="D22" s="224"/>
      <c r="E22" s="150" t="s">
        <v>380</v>
      </c>
      <c r="F22" s="222" t="s">
        <v>390</v>
      </c>
      <c r="G22" s="222"/>
      <c r="H22" s="222" t="s">
        <v>390</v>
      </c>
      <c r="I22" s="222"/>
      <c r="J22" s="222" t="s">
        <v>390</v>
      </c>
      <c r="K22" s="222"/>
      <c r="L22" s="222" t="s">
        <v>391</v>
      </c>
      <c r="M22" s="222"/>
      <c r="N22" s="222" t="s">
        <v>206</v>
      </c>
      <c r="O22" s="222"/>
      <c r="P22" s="222">
        <v>1</v>
      </c>
      <c r="Q22" s="222"/>
      <c r="R22" s="58"/>
      <c r="S22" s="150" t="s">
        <v>394</v>
      </c>
      <c r="T22" s="58">
        <v>12.8</v>
      </c>
      <c r="U22" s="58">
        <v>1</v>
      </c>
      <c r="V22" s="146">
        <f t="shared" si="0"/>
        <v>12.8</v>
      </c>
    </row>
    <row r="23" spans="1:22" x14ac:dyDescent="0.35">
      <c r="A23" s="222" t="s">
        <v>393</v>
      </c>
      <c r="B23" s="222"/>
      <c r="C23" s="223" t="s">
        <v>396</v>
      </c>
      <c r="D23" s="224"/>
      <c r="E23" s="150" t="s">
        <v>380</v>
      </c>
      <c r="F23" s="222" t="s">
        <v>390</v>
      </c>
      <c r="G23" s="222"/>
      <c r="H23" s="222" t="s">
        <v>390</v>
      </c>
      <c r="I23" s="222"/>
      <c r="J23" s="222" t="s">
        <v>390</v>
      </c>
      <c r="K23" s="222"/>
      <c r="L23" s="222" t="s">
        <v>391</v>
      </c>
      <c r="M23" s="222"/>
      <c r="N23" s="222" t="s">
        <v>206</v>
      </c>
      <c r="O23" s="222"/>
      <c r="P23" s="222">
        <v>1</v>
      </c>
      <c r="Q23" s="222"/>
      <c r="R23" s="58"/>
      <c r="S23" s="150" t="s">
        <v>394</v>
      </c>
      <c r="T23" s="58">
        <v>11.23</v>
      </c>
      <c r="U23" s="58">
        <v>1</v>
      </c>
      <c r="V23" s="146">
        <f>T23*U23</f>
        <v>11.23</v>
      </c>
    </row>
    <row r="24" spans="1:22" x14ac:dyDescent="0.35">
      <c r="A24" s="222" t="s">
        <v>393</v>
      </c>
      <c r="B24" s="222"/>
      <c r="C24" s="223" t="s">
        <v>407</v>
      </c>
      <c r="D24" s="224"/>
      <c r="E24" s="150" t="s">
        <v>380</v>
      </c>
      <c r="F24" s="222" t="s">
        <v>390</v>
      </c>
      <c r="G24" s="222"/>
      <c r="H24" s="222" t="s">
        <v>390</v>
      </c>
      <c r="I24" s="222"/>
      <c r="J24" s="222" t="s">
        <v>390</v>
      </c>
      <c r="K24" s="222"/>
      <c r="L24" s="222" t="s">
        <v>391</v>
      </c>
      <c r="M24" s="222"/>
      <c r="N24" s="222" t="s">
        <v>206</v>
      </c>
      <c r="O24" s="222"/>
      <c r="P24" s="222">
        <v>1</v>
      </c>
      <c r="Q24" s="222"/>
      <c r="R24" s="58"/>
      <c r="S24" s="150" t="s">
        <v>394</v>
      </c>
      <c r="T24" s="58">
        <v>6.63</v>
      </c>
      <c r="U24" s="58">
        <v>2</v>
      </c>
      <c r="V24" s="146">
        <f t="shared" si="0"/>
        <v>13.26</v>
      </c>
    </row>
    <row r="25" spans="1:22" x14ac:dyDescent="0.35">
      <c r="A25" s="222" t="s">
        <v>393</v>
      </c>
      <c r="B25" s="222"/>
      <c r="C25" s="223" t="s">
        <v>408</v>
      </c>
      <c r="D25" s="224"/>
      <c r="E25" s="150" t="s">
        <v>380</v>
      </c>
      <c r="F25" s="222" t="s">
        <v>390</v>
      </c>
      <c r="G25" s="222"/>
      <c r="H25" s="222" t="s">
        <v>390</v>
      </c>
      <c r="I25" s="222"/>
      <c r="J25" s="222" t="s">
        <v>390</v>
      </c>
      <c r="K25" s="222"/>
      <c r="L25" s="222" t="s">
        <v>391</v>
      </c>
      <c r="M25" s="222"/>
      <c r="N25" s="222" t="s">
        <v>206</v>
      </c>
      <c r="O25" s="222"/>
      <c r="P25" s="222">
        <v>1</v>
      </c>
      <c r="Q25" s="222"/>
      <c r="R25" s="58"/>
      <c r="S25" s="150" t="s">
        <v>394</v>
      </c>
      <c r="T25" s="58">
        <v>0.22</v>
      </c>
      <c r="U25" s="58">
        <v>2</v>
      </c>
      <c r="V25" s="146">
        <f t="shared" si="0"/>
        <v>0.44</v>
      </c>
    </row>
    <row r="26" spans="1:22" x14ac:dyDescent="0.35">
      <c r="A26" s="222" t="s">
        <v>393</v>
      </c>
      <c r="B26" s="222"/>
      <c r="C26" s="223" t="s">
        <v>409</v>
      </c>
      <c r="D26" s="224"/>
      <c r="E26" s="150" t="s">
        <v>380</v>
      </c>
      <c r="F26" s="222" t="s">
        <v>390</v>
      </c>
      <c r="G26" s="222"/>
      <c r="H26" s="222" t="s">
        <v>390</v>
      </c>
      <c r="I26" s="222"/>
      <c r="J26" s="222" t="s">
        <v>390</v>
      </c>
      <c r="K26" s="222"/>
      <c r="L26" s="222" t="s">
        <v>391</v>
      </c>
      <c r="M26" s="222"/>
      <c r="N26" s="222" t="s">
        <v>206</v>
      </c>
      <c r="O26" s="222"/>
      <c r="P26" s="222">
        <v>1</v>
      </c>
      <c r="Q26" s="222"/>
      <c r="R26" s="58"/>
      <c r="S26" s="150" t="s">
        <v>394</v>
      </c>
      <c r="T26" s="58">
        <v>0.56000000000000005</v>
      </c>
      <c r="U26" s="58">
        <v>2</v>
      </c>
      <c r="V26" s="146">
        <f t="shared" si="0"/>
        <v>1.1200000000000001</v>
      </c>
    </row>
    <row r="27" spans="1:22" x14ac:dyDescent="0.35">
      <c r="A27" s="222" t="s">
        <v>393</v>
      </c>
      <c r="B27" s="222"/>
      <c r="C27" s="223" t="s">
        <v>410</v>
      </c>
      <c r="D27" s="224"/>
      <c r="E27" s="150" t="s">
        <v>380</v>
      </c>
      <c r="F27" s="222" t="s">
        <v>390</v>
      </c>
      <c r="G27" s="222"/>
      <c r="H27" s="222" t="s">
        <v>390</v>
      </c>
      <c r="I27" s="222"/>
      <c r="J27" s="222" t="s">
        <v>390</v>
      </c>
      <c r="K27" s="222"/>
      <c r="L27" s="222" t="s">
        <v>391</v>
      </c>
      <c r="M27" s="222"/>
      <c r="N27" s="222" t="s">
        <v>206</v>
      </c>
      <c r="O27" s="222"/>
      <c r="P27" s="222">
        <v>1</v>
      </c>
      <c r="Q27" s="222"/>
      <c r="R27" s="58"/>
      <c r="S27" s="150" t="s">
        <v>394</v>
      </c>
      <c r="T27" s="58">
        <v>3.59</v>
      </c>
      <c r="U27" s="58">
        <v>1</v>
      </c>
      <c r="V27" s="146">
        <f t="shared" si="0"/>
        <v>3.59</v>
      </c>
    </row>
    <row r="28" spans="1:22" x14ac:dyDescent="0.35">
      <c r="A28" s="225" t="s">
        <v>360</v>
      </c>
      <c r="B28" s="225"/>
      <c r="C28" s="225" t="s">
        <v>360</v>
      </c>
      <c r="D28" s="225"/>
      <c r="E28" s="138" t="s">
        <v>364</v>
      </c>
      <c r="F28" s="225" t="s">
        <v>360</v>
      </c>
      <c r="G28" s="225"/>
      <c r="H28" s="225" t="s">
        <v>361</v>
      </c>
      <c r="I28" s="225"/>
      <c r="J28" s="225" t="s">
        <v>361</v>
      </c>
      <c r="K28" s="225"/>
      <c r="L28" s="225" t="s">
        <v>360</v>
      </c>
      <c r="M28" s="225"/>
      <c r="N28" s="225" t="s">
        <v>366</v>
      </c>
      <c r="O28" s="225"/>
      <c r="P28" s="225" t="s">
        <v>362</v>
      </c>
      <c r="Q28" s="225"/>
      <c r="R28" s="138" t="s">
        <v>360</v>
      </c>
      <c r="S28" s="138" t="s">
        <v>360</v>
      </c>
      <c r="T28" s="138" t="s">
        <v>360</v>
      </c>
      <c r="U28" s="138" t="s">
        <v>360</v>
      </c>
      <c r="V28" s="138" t="s">
        <v>367</v>
      </c>
    </row>
    <row r="29" spans="1:22" x14ac:dyDescent="0.35">
      <c r="A29" s="228"/>
      <c r="B29" s="228"/>
      <c r="C29" s="224"/>
      <c r="D29" s="224"/>
      <c r="E29" s="58"/>
      <c r="F29" s="224"/>
      <c r="G29" s="224"/>
      <c r="H29" s="224"/>
      <c r="I29" s="224"/>
      <c r="J29" s="224"/>
      <c r="K29" s="224"/>
      <c r="L29" s="224"/>
      <c r="M29" s="224"/>
      <c r="N29" s="224"/>
      <c r="O29" s="224"/>
      <c r="P29" s="224"/>
      <c r="Q29" s="224"/>
      <c r="R29" s="58"/>
      <c r="S29" s="58"/>
      <c r="T29" s="58"/>
      <c r="U29" s="58"/>
      <c r="V29" s="58"/>
    </row>
    <row r="30" spans="1:22" x14ac:dyDescent="0.35">
      <c r="A30" s="224"/>
      <c r="B30" s="224"/>
      <c r="C30" s="224"/>
      <c r="D30" s="224"/>
      <c r="E30" s="58"/>
      <c r="F30" s="224"/>
      <c r="G30" s="224"/>
      <c r="H30" s="224"/>
      <c r="I30" s="224"/>
      <c r="J30" s="224"/>
      <c r="K30" s="224"/>
      <c r="L30" s="224"/>
      <c r="M30" s="224"/>
      <c r="N30" s="224"/>
      <c r="O30" s="224"/>
      <c r="P30" s="224"/>
      <c r="Q30" s="224"/>
      <c r="R30" s="58"/>
      <c r="S30" s="58"/>
      <c r="T30" s="58"/>
      <c r="U30" s="58"/>
      <c r="V30" s="58"/>
    </row>
    <row r="31" spans="1:22" ht="27" customHeight="1" x14ac:dyDescent="0.35">
      <c r="A31" s="224" t="s">
        <v>152</v>
      </c>
      <c r="B31" s="224"/>
      <c r="C31" s="224"/>
      <c r="D31" s="224"/>
      <c r="E31" s="58"/>
      <c r="F31" s="224"/>
      <c r="G31" s="224"/>
      <c r="H31" s="224"/>
      <c r="I31" s="224"/>
      <c r="J31" s="224"/>
      <c r="K31" s="224"/>
      <c r="L31" s="224"/>
      <c r="M31" s="224"/>
      <c r="N31" s="224"/>
      <c r="O31" s="224"/>
      <c r="P31" s="224"/>
      <c r="Q31" s="224"/>
      <c r="R31" s="58"/>
      <c r="S31" s="58"/>
      <c r="T31" s="58"/>
      <c r="U31" s="58"/>
      <c r="V31" s="77">
        <f>SUM(V11:V30)</f>
        <v>333.41</v>
      </c>
    </row>
    <row r="32" spans="1:22" ht="36" customHeight="1" x14ac:dyDescent="0.35">
      <c r="A32" s="230" t="s">
        <v>159</v>
      </c>
      <c r="B32" s="230"/>
      <c r="C32" s="230"/>
      <c r="D32" s="230"/>
      <c r="E32" s="230"/>
      <c r="F32" s="230"/>
      <c r="G32" s="230"/>
      <c r="H32" s="230"/>
      <c r="I32" s="230"/>
      <c r="J32" s="230"/>
      <c r="K32" s="230"/>
      <c r="L32" s="230"/>
      <c r="M32" s="230"/>
      <c r="N32" s="230"/>
      <c r="O32" s="230"/>
      <c r="P32" s="230"/>
      <c r="Q32" s="230"/>
      <c r="R32" s="230"/>
      <c r="S32" s="230"/>
      <c r="T32" s="230"/>
      <c r="U32" s="230"/>
      <c r="V32" s="230"/>
    </row>
    <row r="33" spans="1:22" ht="99" x14ac:dyDescent="0.35">
      <c r="A33" s="39" t="s">
        <v>108</v>
      </c>
      <c r="B33" s="39" t="s">
        <v>111</v>
      </c>
      <c r="C33" s="102" t="s">
        <v>153</v>
      </c>
      <c r="D33" s="102" t="s">
        <v>160</v>
      </c>
      <c r="E33" s="102" t="s">
        <v>198</v>
      </c>
      <c r="F33" s="102" t="s">
        <v>202</v>
      </c>
      <c r="G33" s="102" t="s">
        <v>201</v>
      </c>
      <c r="H33" s="102" t="s">
        <v>200</v>
      </c>
      <c r="I33" s="102" t="s">
        <v>216</v>
      </c>
      <c r="J33" s="102" t="s">
        <v>267</v>
      </c>
      <c r="K33" s="102" t="s">
        <v>271</v>
      </c>
      <c r="L33" s="102" t="s">
        <v>215</v>
      </c>
      <c r="M33" s="102" t="s">
        <v>214</v>
      </c>
      <c r="N33" s="102" t="s">
        <v>213</v>
      </c>
      <c r="O33" s="102" t="s">
        <v>212</v>
      </c>
      <c r="P33" s="102" t="s">
        <v>211</v>
      </c>
      <c r="Q33" s="102" t="s">
        <v>209</v>
      </c>
      <c r="R33" s="102" t="s">
        <v>210</v>
      </c>
      <c r="S33" s="102" t="s">
        <v>208</v>
      </c>
      <c r="T33" s="102" t="s">
        <v>207</v>
      </c>
      <c r="U33" s="102" t="s">
        <v>196</v>
      </c>
      <c r="V33" s="102" t="s">
        <v>197</v>
      </c>
    </row>
    <row r="34" spans="1:22" s="149" customFormat="1" x14ac:dyDescent="0.35">
      <c r="A34" s="151" t="s">
        <v>411</v>
      </c>
      <c r="B34" s="151" t="s">
        <v>413</v>
      </c>
      <c r="C34" s="151" t="s">
        <v>416</v>
      </c>
      <c r="D34" s="151"/>
      <c r="E34" s="151">
        <v>82853.13</v>
      </c>
      <c r="F34" s="151">
        <v>120</v>
      </c>
      <c r="G34" s="151">
        <v>1</v>
      </c>
      <c r="H34" s="152">
        <f>3600/F34*G34</f>
        <v>30</v>
      </c>
      <c r="I34" s="153">
        <v>0</v>
      </c>
      <c r="J34" s="154">
        <v>9</v>
      </c>
      <c r="K34" s="151">
        <f>J34*M34</f>
        <v>1.17</v>
      </c>
      <c r="L34" s="155">
        <v>270</v>
      </c>
      <c r="M34" s="153">
        <v>0.13</v>
      </c>
      <c r="N34" s="153">
        <v>0.14000000000000001</v>
      </c>
      <c r="O34" s="155">
        <v>25.333333333333332</v>
      </c>
      <c r="P34" s="155">
        <v>15.95</v>
      </c>
      <c r="Q34" s="155">
        <f>L34/H34</f>
        <v>9</v>
      </c>
      <c r="R34" s="155">
        <f>Q34*M34</f>
        <v>1.17</v>
      </c>
      <c r="S34" s="155">
        <f>(Q34+R34)*N34</f>
        <v>1.4238000000000002</v>
      </c>
      <c r="T34" s="155">
        <f>O34/H34</f>
        <v>0.84444444444444444</v>
      </c>
      <c r="U34" s="155">
        <f>P34/H34</f>
        <v>0.53166666666666662</v>
      </c>
      <c r="V34" s="157">
        <f>Q34+R34+S34+T34+U34</f>
        <v>12.969911111111111</v>
      </c>
    </row>
    <row r="35" spans="1:22" s="149" customFormat="1" ht="49.5" x14ac:dyDescent="0.35">
      <c r="A35" s="151" t="s">
        <v>412</v>
      </c>
      <c r="B35" s="151" t="s">
        <v>414</v>
      </c>
      <c r="C35" s="151" t="s">
        <v>417</v>
      </c>
      <c r="D35" s="151"/>
      <c r="E35" s="151">
        <v>435897.44</v>
      </c>
      <c r="F35" s="151">
        <v>120</v>
      </c>
      <c r="G35" s="151">
        <v>1</v>
      </c>
      <c r="H35" s="152">
        <f t="shared" ref="H35:H36" si="1">3600/F35*G35</f>
        <v>30</v>
      </c>
      <c r="I35" s="153">
        <v>0</v>
      </c>
      <c r="J35" s="154">
        <v>1</v>
      </c>
      <c r="K35" s="151">
        <f t="shared" ref="K35:K36" si="2">J35*M35</f>
        <v>0.13</v>
      </c>
      <c r="L35" s="155">
        <v>30</v>
      </c>
      <c r="M35" s="153">
        <v>0.13</v>
      </c>
      <c r="N35" s="153">
        <v>0.14000000000000001</v>
      </c>
      <c r="O35" s="155">
        <v>25.333333333333332</v>
      </c>
      <c r="P35" s="155">
        <v>15.95</v>
      </c>
      <c r="Q35" s="155">
        <f>L35/H35</f>
        <v>1</v>
      </c>
      <c r="R35" s="155">
        <f>Q35*M35</f>
        <v>0.13</v>
      </c>
      <c r="S35" s="155">
        <f t="shared" ref="S35:S36" si="3">(Q35+R35)*N35</f>
        <v>0.15820000000000001</v>
      </c>
      <c r="T35" s="155">
        <f t="shared" ref="T35:T36" si="4">O35/H35</f>
        <v>0.84444444444444444</v>
      </c>
      <c r="U35" s="155">
        <f t="shared" ref="U35:U36" si="5">P35/H35</f>
        <v>0.53166666666666662</v>
      </c>
      <c r="V35" s="156">
        <f t="shared" ref="V35:V36" si="6">Q35+R35+S35+T35+U35</f>
        <v>2.6643111111111111</v>
      </c>
    </row>
    <row r="36" spans="1:22" s="149" customFormat="1" ht="49.5" x14ac:dyDescent="0.35">
      <c r="A36" s="151" t="s">
        <v>412</v>
      </c>
      <c r="B36" s="151" t="s">
        <v>415</v>
      </c>
      <c r="C36" s="151" t="s">
        <v>418</v>
      </c>
      <c r="D36" s="151"/>
      <c r="E36" s="151">
        <v>57264.95</v>
      </c>
      <c r="F36" s="158">
        <v>1500</v>
      </c>
      <c r="G36" s="151">
        <v>1</v>
      </c>
      <c r="H36" s="152">
        <f t="shared" si="1"/>
        <v>2.4</v>
      </c>
      <c r="I36" s="153">
        <v>0</v>
      </c>
      <c r="J36" s="154">
        <v>1</v>
      </c>
      <c r="K36" s="151">
        <f t="shared" si="2"/>
        <v>0.13</v>
      </c>
      <c r="L36" s="155">
        <v>30</v>
      </c>
      <c r="M36" s="153">
        <v>0.13</v>
      </c>
      <c r="N36" s="153">
        <v>0.14000000000000001</v>
      </c>
      <c r="O36" s="155">
        <v>25.333333333333332</v>
      </c>
      <c r="P36" s="155">
        <v>15.95</v>
      </c>
      <c r="Q36" s="155">
        <f>L36/H36</f>
        <v>12.5</v>
      </c>
      <c r="R36" s="155">
        <f t="shared" ref="R36" si="7">Q36*M36</f>
        <v>1.625</v>
      </c>
      <c r="S36" s="155">
        <f t="shared" si="3"/>
        <v>1.9775000000000003</v>
      </c>
      <c r="T36" s="155">
        <f t="shared" si="4"/>
        <v>10.555555555555555</v>
      </c>
      <c r="U36" s="155">
        <f t="shared" si="5"/>
        <v>6.645833333333333</v>
      </c>
      <c r="V36" s="156">
        <f t="shared" si="6"/>
        <v>33.303888888888892</v>
      </c>
    </row>
    <row r="37" spans="1:22" s="149" customFormat="1" x14ac:dyDescent="0.35">
      <c r="A37" s="151"/>
      <c r="B37" s="151"/>
      <c r="C37" s="151"/>
      <c r="D37" s="151"/>
      <c r="E37" s="151"/>
      <c r="F37" s="151"/>
      <c r="G37" s="151"/>
      <c r="H37" s="152"/>
      <c r="I37" s="153"/>
      <c r="J37" s="154"/>
      <c r="K37" s="151"/>
      <c r="L37" s="155"/>
      <c r="M37" s="153"/>
      <c r="N37" s="153"/>
      <c r="O37" s="155"/>
      <c r="P37" s="155"/>
      <c r="Q37" s="155"/>
      <c r="R37" s="155"/>
      <c r="S37" s="155"/>
      <c r="T37" s="155"/>
      <c r="U37" s="155"/>
      <c r="V37" s="156"/>
    </row>
    <row r="38" spans="1:22" s="149" customFormat="1" x14ac:dyDescent="0.35">
      <c r="A38" s="151"/>
      <c r="B38" s="151"/>
      <c r="C38" s="151"/>
      <c r="D38" s="151"/>
      <c r="E38" s="151"/>
      <c r="F38" s="151"/>
      <c r="G38" s="151"/>
      <c r="H38" s="152"/>
      <c r="I38" s="153"/>
      <c r="J38" s="154"/>
      <c r="K38" s="151"/>
      <c r="L38" s="155"/>
      <c r="M38" s="153"/>
      <c r="N38" s="153"/>
      <c r="O38" s="155"/>
      <c r="P38" s="155"/>
      <c r="Q38" s="155"/>
      <c r="R38" s="155"/>
      <c r="S38" s="155"/>
      <c r="T38" s="155"/>
      <c r="U38" s="155"/>
      <c r="V38" s="156"/>
    </row>
    <row r="39" spans="1:22" s="149" customFormat="1" x14ac:dyDescent="0.35">
      <c r="A39" s="151"/>
      <c r="B39" s="151"/>
      <c r="C39" s="151"/>
      <c r="D39" s="151"/>
      <c r="E39" s="151"/>
      <c r="F39" s="151"/>
      <c r="G39" s="151"/>
      <c r="H39" s="152"/>
      <c r="I39" s="153"/>
      <c r="J39" s="154"/>
      <c r="K39" s="151"/>
      <c r="L39" s="155"/>
      <c r="M39" s="153"/>
      <c r="N39" s="153"/>
      <c r="O39" s="155"/>
      <c r="P39" s="155"/>
      <c r="Q39" s="155"/>
      <c r="R39" s="155"/>
      <c r="S39" s="155"/>
      <c r="T39" s="155"/>
      <c r="U39" s="155"/>
      <c r="V39" s="156"/>
    </row>
    <row r="40" spans="1:22" s="149" customFormat="1" x14ac:dyDescent="0.35">
      <c r="A40" s="151"/>
      <c r="B40" s="151"/>
      <c r="C40" s="151"/>
      <c r="D40" s="151"/>
      <c r="E40" s="151"/>
      <c r="F40" s="151"/>
      <c r="G40" s="151"/>
      <c r="H40" s="152"/>
      <c r="I40" s="153"/>
      <c r="J40" s="154"/>
      <c r="K40" s="151"/>
      <c r="L40" s="155"/>
      <c r="M40" s="153"/>
      <c r="N40" s="153"/>
      <c r="O40" s="155"/>
      <c r="P40" s="155"/>
      <c r="Q40" s="155"/>
      <c r="R40" s="155"/>
      <c r="S40" s="155"/>
      <c r="T40" s="155"/>
      <c r="U40" s="155"/>
      <c r="V40" s="156"/>
    </row>
    <row r="41" spans="1:22" s="149" customFormat="1" x14ac:dyDescent="0.35">
      <c r="A41" s="151"/>
      <c r="B41" s="151"/>
      <c r="C41" s="151"/>
      <c r="D41" s="151"/>
      <c r="E41" s="151"/>
      <c r="F41" s="151"/>
      <c r="G41" s="151"/>
      <c r="H41" s="152"/>
      <c r="I41" s="153"/>
      <c r="J41" s="154"/>
      <c r="K41" s="151"/>
      <c r="L41" s="155"/>
      <c r="M41" s="153"/>
      <c r="N41" s="153"/>
      <c r="O41" s="155"/>
      <c r="P41" s="155"/>
      <c r="Q41" s="155"/>
      <c r="R41" s="155"/>
      <c r="S41" s="155"/>
      <c r="T41" s="155"/>
      <c r="U41" s="155"/>
      <c r="V41" s="156"/>
    </row>
    <row r="42" spans="1:22" x14ac:dyDescent="0.35">
      <c r="A42" s="39"/>
      <c r="B42" s="39"/>
      <c r="C42" s="39"/>
      <c r="D42" s="39"/>
      <c r="E42" s="39"/>
      <c r="F42" s="39"/>
      <c r="G42" s="39"/>
      <c r="H42" s="39"/>
      <c r="I42" s="39"/>
      <c r="J42" s="39"/>
      <c r="K42" s="39"/>
      <c r="L42" s="39"/>
      <c r="M42" s="39"/>
      <c r="N42" s="39"/>
      <c r="O42" s="39"/>
      <c r="P42" s="39"/>
      <c r="Q42" s="39"/>
      <c r="R42" s="39"/>
      <c r="S42" s="39"/>
      <c r="T42" s="39"/>
      <c r="U42" s="39"/>
      <c r="V42" s="39"/>
    </row>
    <row r="43" spans="1:22" x14ac:dyDescent="0.35">
      <c r="A43" s="137" t="s">
        <v>368</v>
      </c>
      <c r="B43" s="137" t="s">
        <v>368</v>
      </c>
      <c r="C43" s="137" t="s">
        <v>368</v>
      </c>
      <c r="D43" s="137" t="s">
        <v>368</v>
      </c>
      <c r="E43" s="137" t="s">
        <v>368</v>
      </c>
      <c r="F43" s="137" t="s">
        <v>368</v>
      </c>
      <c r="G43" s="137" t="s">
        <v>368</v>
      </c>
      <c r="H43" s="137" t="s">
        <v>367</v>
      </c>
      <c r="I43" s="137" t="s">
        <v>368</v>
      </c>
      <c r="J43" s="137" t="s">
        <v>368</v>
      </c>
      <c r="K43" s="137" t="s">
        <v>369</v>
      </c>
      <c r="L43" s="137" t="s">
        <v>360</v>
      </c>
      <c r="M43" s="137" t="s">
        <v>360</v>
      </c>
      <c r="N43" s="137" t="s">
        <v>360</v>
      </c>
      <c r="O43" s="137" t="s">
        <v>360</v>
      </c>
      <c r="P43" s="137" t="s">
        <v>360</v>
      </c>
      <c r="Q43" s="137" t="s">
        <v>367</v>
      </c>
      <c r="R43" s="137" t="s">
        <v>367</v>
      </c>
      <c r="S43" s="137" t="s">
        <v>367</v>
      </c>
      <c r="T43" s="137" t="s">
        <v>367</v>
      </c>
      <c r="U43" s="137" t="s">
        <v>367</v>
      </c>
      <c r="V43" s="137" t="s">
        <v>367</v>
      </c>
    </row>
    <row r="44" spans="1:22" ht="24" customHeight="1" x14ac:dyDescent="0.35">
      <c r="A44" s="62" t="s">
        <v>152</v>
      </c>
      <c r="B44" s="62"/>
      <c r="C44" s="63"/>
      <c r="D44" s="38"/>
      <c r="E44" s="38"/>
      <c r="F44" s="38"/>
      <c r="G44" s="38"/>
      <c r="H44" s="38"/>
      <c r="I44" s="38"/>
      <c r="J44" s="38"/>
      <c r="K44" s="38"/>
      <c r="L44" s="38"/>
      <c r="M44" s="38"/>
      <c r="N44" s="38"/>
      <c r="O44" s="38"/>
      <c r="P44" s="38"/>
      <c r="Q44" s="76">
        <f t="shared" ref="Q44:V44" si="8">SUM(Q34:Q43)</f>
        <v>22.5</v>
      </c>
      <c r="R44" s="76">
        <f t="shared" si="8"/>
        <v>2.9249999999999998</v>
      </c>
      <c r="S44" s="76">
        <f t="shared" si="8"/>
        <v>3.5595000000000008</v>
      </c>
      <c r="T44" s="76">
        <f t="shared" si="8"/>
        <v>12.244444444444444</v>
      </c>
      <c r="U44" s="76">
        <f t="shared" si="8"/>
        <v>7.7091666666666665</v>
      </c>
      <c r="V44" s="76">
        <f t="shared" si="8"/>
        <v>48.938111111111112</v>
      </c>
    </row>
    <row r="45" spans="1:22" ht="33.75" customHeight="1" x14ac:dyDescent="0.35">
      <c r="A45" s="229" t="s">
        <v>259</v>
      </c>
      <c r="B45" s="229"/>
      <c r="C45" s="229"/>
      <c r="D45" s="229"/>
      <c r="E45" s="229"/>
      <c r="F45" s="229"/>
      <c r="G45" s="229"/>
      <c r="H45" s="229"/>
      <c r="I45" s="229"/>
      <c r="J45" s="229"/>
      <c r="K45" s="229"/>
      <c r="L45" s="229"/>
      <c r="M45" s="229"/>
      <c r="N45" s="229"/>
      <c r="O45" s="229"/>
      <c r="P45" s="229"/>
      <c r="Q45" s="229"/>
      <c r="R45" s="229"/>
      <c r="S45" s="229"/>
      <c r="T45" s="229"/>
      <c r="U45" s="229"/>
      <c r="V45" s="229"/>
    </row>
    <row r="46" spans="1:22" ht="33" x14ac:dyDescent="0.35">
      <c r="A46" s="223" t="s">
        <v>161</v>
      </c>
      <c r="B46" s="224"/>
      <c r="C46" s="224"/>
      <c r="D46" s="102" t="s">
        <v>203</v>
      </c>
      <c r="E46" s="102" t="s">
        <v>205</v>
      </c>
      <c r="F46" s="69"/>
      <c r="G46" s="69"/>
      <c r="H46" s="69"/>
      <c r="I46" s="69"/>
      <c r="J46" s="69"/>
      <c r="K46" s="69"/>
      <c r="L46" s="69"/>
      <c r="M46" s="69"/>
      <c r="N46" s="69"/>
      <c r="O46" s="69"/>
      <c r="P46" s="69"/>
      <c r="Q46" s="69"/>
      <c r="R46" s="69"/>
      <c r="S46" s="69"/>
      <c r="T46" s="69"/>
      <c r="U46" s="69"/>
      <c r="V46" s="70"/>
    </row>
    <row r="47" spans="1:22" ht="35.25" customHeight="1" x14ac:dyDescent="0.35">
      <c r="A47" s="223" t="s">
        <v>204</v>
      </c>
      <c r="B47" s="223"/>
      <c r="C47" s="223"/>
      <c r="D47" s="139">
        <v>0.12</v>
      </c>
      <c r="E47" s="79">
        <f>(V8+V31+V44)*D47</f>
        <v>70.723333333333329</v>
      </c>
      <c r="F47" s="71"/>
      <c r="G47" s="71"/>
      <c r="H47" s="71"/>
      <c r="I47" s="71"/>
      <c r="J47" s="71"/>
      <c r="K47" s="72"/>
      <c r="L47" s="72"/>
      <c r="M47" s="72"/>
      <c r="N47" s="72"/>
      <c r="O47" s="72"/>
      <c r="P47" s="72"/>
      <c r="Q47" s="72"/>
      <c r="R47" s="72"/>
      <c r="S47" s="72"/>
      <c r="T47" s="72"/>
      <c r="U47" s="72"/>
      <c r="V47" s="73"/>
    </row>
    <row r="48" spans="1:22" ht="35.25" customHeight="1" x14ac:dyDescent="0.35">
      <c r="A48" s="223" t="s">
        <v>258</v>
      </c>
      <c r="B48" s="223"/>
      <c r="C48" s="223"/>
      <c r="D48" s="139">
        <v>0.05</v>
      </c>
      <c r="E48" s="79">
        <f>($V$8+$V$31+$V$44)*D48</f>
        <v>29.468055555555555</v>
      </c>
      <c r="F48" s="64"/>
      <c r="G48" s="64"/>
      <c r="H48" s="64"/>
      <c r="I48" s="64"/>
      <c r="J48" s="64"/>
      <c r="K48" s="74"/>
      <c r="L48" s="74"/>
      <c r="M48" s="74"/>
      <c r="N48" s="74"/>
      <c r="O48" s="74"/>
      <c r="P48" s="74"/>
      <c r="Q48" s="74"/>
      <c r="R48" s="74"/>
      <c r="S48" s="74"/>
      <c r="T48" s="74"/>
      <c r="U48" s="74"/>
      <c r="V48" s="75"/>
    </row>
  </sheetData>
  <mergeCells count="214">
    <mergeCell ref="A22:B22"/>
    <mergeCell ref="C22:D22"/>
    <mergeCell ref="F22:G22"/>
    <mergeCell ref="H22:I22"/>
    <mergeCell ref="J22:K22"/>
    <mergeCell ref="L22:M22"/>
    <mergeCell ref="N22:O22"/>
    <mergeCell ref="P22:Q22"/>
    <mergeCell ref="A24:B24"/>
    <mergeCell ref="C24:D24"/>
    <mergeCell ref="F24:G24"/>
    <mergeCell ref="H24:I24"/>
    <mergeCell ref="J24:K24"/>
    <mergeCell ref="L24:M24"/>
    <mergeCell ref="N24:O24"/>
    <mergeCell ref="P24:Q24"/>
    <mergeCell ref="L23:M23"/>
    <mergeCell ref="N23:O23"/>
    <mergeCell ref="P23:Q23"/>
    <mergeCell ref="P20:Q20"/>
    <mergeCell ref="A21:B21"/>
    <mergeCell ref="C21:D21"/>
    <mergeCell ref="F21:G21"/>
    <mergeCell ref="H21:I21"/>
    <mergeCell ref="J21:K21"/>
    <mergeCell ref="L21:M21"/>
    <mergeCell ref="N21:O21"/>
    <mergeCell ref="P21:Q21"/>
    <mergeCell ref="A1:V1"/>
    <mergeCell ref="A45:V45"/>
    <mergeCell ref="A46:C46"/>
    <mergeCell ref="A47:C47"/>
    <mergeCell ref="G6:H6"/>
    <mergeCell ref="I6:J6"/>
    <mergeCell ref="F31:G31"/>
    <mergeCell ref="N31:O31"/>
    <mergeCell ref="P31:Q31"/>
    <mergeCell ref="P29:Q29"/>
    <mergeCell ref="F30:G30"/>
    <mergeCell ref="N30:O30"/>
    <mergeCell ref="P30:Q30"/>
    <mergeCell ref="P12:Q12"/>
    <mergeCell ref="P28:Q28"/>
    <mergeCell ref="P10:Q10"/>
    <mergeCell ref="C3:D3"/>
    <mergeCell ref="E3:F3"/>
    <mergeCell ref="C4:D4"/>
    <mergeCell ref="G3:H3"/>
    <mergeCell ref="I3:J3"/>
    <mergeCell ref="A19:B19"/>
    <mergeCell ref="C19:D19"/>
    <mergeCell ref="F19:G19"/>
    <mergeCell ref="A48:C48"/>
    <mergeCell ref="A2:V2"/>
    <mergeCell ref="A32:V32"/>
    <mergeCell ref="A9:V9"/>
    <mergeCell ref="C8:D8"/>
    <mergeCell ref="G8:H8"/>
    <mergeCell ref="I8:J8"/>
    <mergeCell ref="E6:F6"/>
    <mergeCell ref="E7:F7"/>
    <mergeCell ref="I7:J7"/>
    <mergeCell ref="C5:D5"/>
    <mergeCell ref="G5:H5"/>
    <mergeCell ref="I5:J5"/>
    <mergeCell ref="C6:D6"/>
    <mergeCell ref="P11:Q11"/>
    <mergeCell ref="L30:M30"/>
    <mergeCell ref="L31:M31"/>
    <mergeCell ref="H19:I19"/>
    <mergeCell ref="J19:K19"/>
    <mergeCell ref="L19:M19"/>
    <mergeCell ref="N19:O19"/>
    <mergeCell ref="P19:Q19"/>
    <mergeCell ref="A20:B20"/>
    <mergeCell ref="C20:D20"/>
    <mergeCell ref="A28:B28"/>
    <mergeCell ref="N11:O11"/>
    <mergeCell ref="L11:M11"/>
    <mergeCell ref="L12:M12"/>
    <mergeCell ref="L28:M28"/>
    <mergeCell ref="C7:D7"/>
    <mergeCell ref="G7:H7"/>
    <mergeCell ref="A13:B13"/>
    <mergeCell ref="C13:D13"/>
    <mergeCell ref="A15:B15"/>
    <mergeCell ref="C15:D15"/>
    <mergeCell ref="F15:G15"/>
    <mergeCell ref="L15:M15"/>
    <mergeCell ref="N15:O15"/>
    <mergeCell ref="A17:B17"/>
    <mergeCell ref="C17:D17"/>
    <mergeCell ref="F17:G17"/>
    <mergeCell ref="F20:G20"/>
    <mergeCell ref="H20:I20"/>
    <mergeCell ref="J20:K20"/>
    <mergeCell ref="L20:M20"/>
    <mergeCell ref="N20:O20"/>
    <mergeCell ref="A23:B23"/>
    <mergeCell ref="C23:D23"/>
    <mergeCell ref="L29:M29"/>
    <mergeCell ref="E8:F8"/>
    <mergeCell ref="J29:K29"/>
    <mergeCell ref="F29:G29"/>
    <mergeCell ref="N29:O29"/>
    <mergeCell ref="F12:G12"/>
    <mergeCell ref="N12:O12"/>
    <mergeCell ref="F28:G28"/>
    <mergeCell ref="N28:O28"/>
    <mergeCell ref="F11:G11"/>
    <mergeCell ref="F10:G10"/>
    <mergeCell ref="N10:O10"/>
    <mergeCell ref="L10:M10"/>
    <mergeCell ref="J10:K10"/>
    <mergeCell ref="J11:K11"/>
    <mergeCell ref="F13:G13"/>
    <mergeCell ref="L13:M13"/>
    <mergeCell ref="N13:O13"/>
    <mergeCell ref="F25:G25"/>
    <mergeCell ref="H25:I25"/>
    <mergeCell ref="J25:K25"/>
    <mergeCell ref="L17:M17"/>
    <mergeCell ref="N17:O17"/>
    <mergeCell ref="F23:G23"/>
    <mergeCell ref="A31:B31"/>
    <mergeCell ref="C31:D31"/>
    <mergeCell ref="H31:I31"/>
    <mergeCell ref="A8:B8"/>
    <mergeCell ref="A3:B3"/>
    <mergeCell ref="A4:B4"/>
    <mergeCell ref="A5:B5"/>
    <mergeCell ref="A6:B6"/>
    <mergeCell ref="A7:B7"/>
    <mergeCell ref="A29:B29"/>
    <mergeCell ref="A30:B30"/>
    <mergeCell ref="C10:D10"/>
    <mergeCell ref="C11:D11"/>
    <mergeCell ref="C12:D12"/>
    <mergeCell ref="C28:D28"/>
    <mergeCell ref="C29:D29"/>
    <mergeCell ref="C30:D30"/>
    <mergeCell ref="A10:B10"/>
    <mergeCell ref="A11:B11"/>
    <mergeCell ref="G4:H4"/>
    <mergeCell ref="I4:J4"/>
    <mergeCell ref="E4:F4"/>
    <mergeCell ref="E5:F5"/>
    <mergeCell ref="A12:B12"/>
    <mergeCell ref="J31:K31"/>
    <mergeCell ref="J30:K30"/>
    <mergeCell ref="H10:I10"/>
    <mergeCell ref="H11:I11"/>
    <mergeCell ref="H12:I12"/>
    <mergeCell ref="H28:I28"/>
    <mergeCell ref="H29:I29"/>
    <mergeCell ref="H30:I30"/>
    <mergeCell ref="J12:K12"/>
    <mergeCell ref="J28:K28"/>
    <mergeCell ref="H13:I13"/>
    <mergeCell ref="J13:K13"/>
    <mergeCell ref="H15:I15"/>
    <mergeCell ref="J15:K15"/>
    <mergeCell ref="H17:I17"/>
    <mergeCell ref="J17:K17"/>
    <mergeCell ref="H26:I26"/>
    <mergeCell ref="J26:K26"/>
    <mergeCell ref="H23:I23"/>
    <mergeCell ref="J23:K23"/>
    <mergeCell ref="P13:Q13"/>
    <mergeCell ref="A14:B14"/>
    <mergeCell ref="C14:D14"/>
    <mergeCell ref="F14:G14"/>
    <mergeCell ref="H14:I14"/>
    <mergeCell ref="J14:K14"/>
    <mergeCell ref="L14:M14"/>
    <mergeCell ref="N14:O14"/>
    <mergeCell ref="P14:Q14"/>
    <mergeCell ref="P15:Q15"/>
    <mergeCell ref="A16:B16"/>
    <mergeCell ref="C16:D16"/>
    <mergeCell ref="F16:G16"/>
    <mergeCell ref="H16:I16"/>
    <mergeCell ref="J16:K16"/>
    <mergeCell ref="L16:M16"/>
    <mergeCell ref="N16:O16"/>
    <mergeCell ref="P16:Q16"/>
    <mergeCell ref="P17:Q17"/>
    <mergeCell ref="A18:B18"/>
    <mergeCell ref="C18:D18"/>
    <mergeCell ref="F18:G18"/>
    <mergeCell ref="H18:I18"/>
    <mergeCell ref="J18:K18"/>
    <mergeCell ref="L18:M18"/>
    <mergeCell ref="N18:O18"/>
    <mergeCell ref="P18:Q18"/>
    <mergeCell ref="A27:B27"/>
    <mergeCell ref="C27:D27"/>
    <mergeCell ref="F27:G27"/>
    <mergeCell ref="H27:I27"/>
    <mergeCell ref="J27:K27"/>
    <mergeCell ref="L27:M27"/>
    <mergeCell ref="N27:O27"/>
    <mergeCell ref="P27:Q27"/>
    <mergeCell ref="A25:B25"/>
    <mergeCell ref="C25:D25"/>
    <mergeCell ref="L25:M25"/>
    <mergeCell ref="N25:O25"/>
    <mergeCell ref="P25:Q25"/>
    <mergeCell ref="A26:B26"/>
    <mergeCell ref="C26:D26"/>
    <mergeCell ref="F26:G26"/>
    <mergeCell ref="L26:M26"/>
    <mergeCell ref="N26:O26"/>
    <mergeCell ref="P26:Q26"/>
  </mergeCells>
  <phoneticPr fontId="3" type="noConversion"/>
  <printOptions horizontalCentered="1"/>
  <pageMargins left="0.19685039370078741" right="0.19685039370078741" top="0.19685039370078741" bottom="0.19685039370078741" header="0.31496062992125984" footer="0.31496062992125984"/>
  <pageSetup paperSize="9" scale="52" orientation="landscape"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20"/>
  <sheetViews>
    <sheetView showGridLines="0" view="pageBreakPreview" zoomScale="91" zoomScaleNormal="100" zoomScaleSheetLayoutView="91" workbookViewId="0">
      <selection activeCell="H13" sqref="A13:H13"/>
    </sheetView>
  </sheetViews>
  <sheetFormatPr defaultRowHeight="14.25" x14ac:dyDescent="0.15"/>
  <cols>
    <col min="1" max="1" width="12.5" customWidth="1"/>
    <col min="2" max="2" width="12.5" style="15" customWidth="1"/>
    <col min="3" max="6" width="12.5" customWidth="1"/>
    <col min="7" max="7" width="17.125" customWidth="1"/>
    <col min="8" max="8" width="12.5" customWidth="1"/>
    <col min="9" max="9" width="15.125" customWidth="1"/>
    <col min="10" max="10" width="16.125" customWidth="1"/>
    <col min="171" max="171" width="12.625" customWidth="1"/>
    <col min="172" max="172" width="6.625" customWidth="1"/>
    <col min="173" max="173" width="18.625" customWidth="1"/>
    <col min="174" max="174" width="15.625" customWidth="1"/>
    <col min="175" max="175" width="10.625" customWidth="1"/>
    <col min="176" max="176" width="12.625" customWidth="1"/>
    <col min="177" max="177" width="14.125" customWidth="1"/>
    <col min="178" max="179" width="12.625" customWidth="1"/>
    <col min="180" max="180" width="13.75" customWidth="1"/>
    <col min="427" max="427" width="12.625" customWidth="1"/>
    <col min="428" max="428" width="6.625" customWidth="1"/>
    <col min="429" max="429" width="18.625" customWidth="1"/>
    <col min="430" max="430" width="15.625" customWidth="1"/>
    <col min="431" max="431" width="10.625" customWidth="1"/>
    <col min="432" max="432" width="12.625" customWidth="1"/>
    <col min="433" max="433" width="14.125" customWidth="1"/>
    <col min="434" max="435" width="12.625" customWidth="1"/>
    <col min="436" max="436" width="13.75" customWidth="1"/>
    <col min="683" max="683" width="12.625" customWidth="1"/>
    <col min="684" max="684" width="6.625" customWidth="1"/>
    <col min="685" max="685" width="18.625" customWidth="1"/>
    <col min="686" max="686" width="15.625" customWidth="1"/>
    <col min="687" max="687" width="10.625" customWidth="1"/>
    <col min="688" max="688" width="12.625" customWidth="1"/>
    <col min="689" max="689" width="14.125" customWidth="1"/>
    <col min="690" max="691" width="12.625" customWidth="1"/>
    <col min="692" max="692" width="13.75" customWidth="1"/>
    <col min="939" max="939" width="12.625" customWidth="1"/>
    <col min="940" max="940" width="6.625" customWidth="1"/>
    <col min="941" max="941" width="18.625" customWidth="1"/>
    <col min="942" max="942" width="15.625" customWidth="1"/>
    <col min="943" max="943" width="10.625" customWidth="1"/>
    <col min="944" max="944" width="12.625" customWidth="1"/>
    <col min="945" max="945" width="14.125" customWidth="1"/>
    <col min="946" max="947" width="12.625" customWidth="1"/>
    <col min="948" max="948" width="13.75" customWidth="1"/>
    <col min="1195" max="1195" width="12.625" customWidth="1"/>
    <col min="1196" max="1196" width="6.625" customWidth="1"/>
    <col min="1197" max="1197" width="18.625" customWidth="1"/>
    <col min="1198" max="1198" width="15.625" customWidth="1"/>
    <col min="1199" max="1199" width="10.625" customWidth="1"/>
    <col min="1200" max="1200" width="12.625" customWidth="1"/>
    <col min="1201" max="1201" width="14.125" customWidth="1"/>
    <col min="1202" max="1203" width="12.625" customWidth="1"/>
    <col min="1204" max="1204" width="13.75" customWidth="1"/>
    <col min="1451" max="1451" width="12.625" customWidth="1"/>
    <col min="1452" max="1452" width="6.625" customWidth="1"/>
    <col min="1453" max="1453" width="18.625" customWidth="1"/>
    <col min="1454" max="1454" width="15.625" customWidth="1"/>
    <col min="1455" max="1455" width="10.625" customWidth="1"/>
    <col min="1456" max="1456" width="12.625" customWidth="1"/>
    <col min="1457" max="1457" width="14.125" customWidth="1"/>
    <col min="1458" max="1459" width="12.625" customWidth="1"/>
    <col min="1460" max="1460" width="13.75" customWidth="1"/>
    <col min="1707" max="1707" width="12.625" customWidth="1"/>
    <col min="1708" max="1708" width="6.625" customWidth="1"/>
    <col min="1709" max="1709" width="18.625" customWidth="1"/>
    <col min="1710" max="1710" width="15.625" customWidth="1"/>
    <col min="1711" max="1711" width="10.625" customWidth="1"/>
    <col min="1712" max="1712" width="12.625" customWidth="1"/>
    <col min="1713" max="1713" width="14.125" customWidth="1"/>
    <col min="1714" max="1715" width="12.625" customWidth="1"/>
    <col min="1716" max="1716" width="13.75" customWidth="1"/>
    <col min="1963" max="1963" width="12.625" customWidth="1"/>
    <col min="1964" max="1964" width="6.625" customWidth="1"/>
    <col min="1965" max="1965" width="18.625" customWidth="1"/>
    <col min="1966" max="1966" width="15.625" customWidth="1"/>
    <col min="1967" max="1967" width="10.625" customWidth="1"/>
    <col min="1968" max="1968" width="12.625" customWidth="1"/>
    <col min="1969" max="1969" width="14.125" customWidth="1"/>
    <col min="1970" max="1971" width="12.625" customWidth="1"/>
    <col min="1972" max="1972" width="13.75" customWidth="1"/>
    <col min="2219" max="2219" width="12.625" customWidth="1"/>
    <col min="2220" max="2220" width="6.625" customWidth="1"/>
    <col min="2221" max="2221" width="18.625" customWidth="1"/>
    <col min="2222" max="2222" width="15.625" customWidth="1"/>
    <col min="2223" max="2223" width="10.625" customWidth="1"/>
    <col min="2224" max="2224" width="12.625" customWidth="1"/>
    <col min="2225" max="2225" width="14.125" customWidth="1"/>
    <col min="2226" max="2227" width="12.625" customWidth="1"/>
    <col min="2228" max="2228" width="13.75" customWidth="1"/>
    <col min="2475" max="2475" width="12.625" customWidth="1"/>
    <col min="2476" max="2476" width="6.625" customWidth="1"/>
    <col min="2477" max="2477" width="18.625" customWidth="1"/>
    <col min="2478" max="2478" width="15.625" customWidth="1"/>
    <col min="2479" max="2479" width="10.625" customWidth="1"/>
    <col min="2480" max="2480" width="12.625" customWidth="1"/>
    <col min="2481" max="2481" width="14.125" customWidth="1"/>
    <col min="2482" max="2483" width="12.625" customWidth="1"/>
    <col min="2484" max="2484" width="13.75" customWidth="1"/>
    <col min="2731" max="2731" width="12.625" customWidth="1"/>
    <col min="2732" max="2732" width="6.625" customWidth="1"/>
    <col min="2733" max="2733" width="18.625" customWidth="1"/>
    <col min="2734" max="2734" width="15.625" customWidth="1"/>
    <col min="2735" max="2735" width="10.625" customWidth="1"/>
    <col min="2736" max="2736" width="12.625" customWidth="1"/>
    <col min="2737" max="2737" width="14.125" customWidth="1"/>
    <col min="2738" max="2739" width="12.625" customWidth="1"/>
    <col min="2740" max="2740" width="13.75" customWidth="1"/>
    <col min="2987" max="2987" width="12.625" customWidth="1"/>
    <col min="2988" max="2988" width="6.625" customWidth="1"/>
    <col min="2989" max="2989" width="18.625" customWidth="1"/>
    <col min="2990" max="2990" width="15.625" customWidth="1"/>
    <col min="2991" max="2991" width="10.625" customWidth="1"/>
    <col min="2992" max="2992" width="12.625" customWidth="1"/>
    <col min="2993" max="2993" width="14.125" customWidth="1"/>
    <col min="2994" max="2995" width="12.625" customWidth="1"/>
    <col min="2996" max="2996" width="13.75" customWidth="1"/>
    <col min="3243" max="3243" width="12.625" customWidth="1"/>
    <col min="3244" max="3244" width="6.625" customWidth="1"/>
    <col min="3245" max="3245" width="18.625" customWidth="1"/>
    <col min="3246" max="3246" width="15.625" customWidth="1"/>
    <col min="3247" max="3247" width="10.625" customWidth="1"/>
    <col min="3248" max="3248" width="12.625" customWidth="1"/>
    <col min="3249" max="3249" width="14.125" customWidth="1"/>
    <col min="3250" max="3251" width="12.625" customWidth="1"/>
    <col min="3252" max="3252" width="13.75" customWidth="1"/>
    <col min="3499" max="3499" width="12.625" customWidth="1"/>
    <col min="3500" max="3500" width="6.625" customWidth="1"/>
    <col min="3501" max="3501" width="18.625" customWidth="1"/>
    <col min="3502" max="3502" width="15.625" customWidth="1"/>
    <col min="3503" max="3503" width="10.625" customWidth="1"/>
    <col min="3504" max="3504" width="12.625" customWidth="1"/>
    <col min="3505" max="3505" width="14.125" customWidth="1"/>
    <col min="3506" max="3507" width="12.625" customWidth="1"/>
    <col min="3508" max="3508" width="13.75" customWidth="1"/>
    <col min="3755" max="3755" width="12.625" customWidth="1"/>
    <col min="3756" max="3756" width="6.625" customWidth="1"/>
    <col min="3757" max="3757" width="18.625" customWidth="1"/>
    <col min="3758" max="3758" width="15.625" customWidth="1"/>
    <col min="3759" max="3759" width="10.625" customWidth="1"/>
    <col min="3760" max="3760" width="12.625" customWidth="1"/>
    <col min="3761" max="3761" width="14.125" customWidth="1"/>
    <col min="3762" max="3763" width="12.625" customWidth="1"/>
    <col min="3764" max="3764" width="13.75" customWidth="1"/>
    <col min="4011" max="4011" width="12.625" customWidth="1"/>
    <col min="4012" max="4012" width="6.625" customWidth="1"/>
    <col min="4013" max="4013" width="18.625" customWidth="1"/>
    <col min="4014" max="4014" width="15.625" customWidth="1"/>
    <col min="4015" max="4015" width="10.625" customWidth="1"/>
    <col min="4016" max="4016" width="12.625" customWidth="1"/>
    <col min="4017" max="4017" width="14.125" customWidth="1"/>
    <col min="4018" max="4019" width="12.625" customWidth="1"/>
    <col min="4020" max="4020" width="13.75" customWidth="1"/>
    <col min="4267" max="4267" width="12.625" customWidth="1"/>
    <col min="4268" max="4268" width="6.625" customWidth="1"/>
    <col min="4269" max="4269" width="18.625" customWidth="1"/>
    <col min="4270" max="4270" width="15.625" customWidth="1"/>
    <col min="4271" max="4271" width="10.625" customWidth="1"/>
    <col min="4272" max="4272" width="12.625" customWidth="1"/>
    <col min="4273" max="4273" width="14.125" customWidth="1"/>
    <col min="4274" max="4275" width="12.625" customWidth="1"/>
    <col min="4276" max="4276" width="13.75" customWidth="1"/>
    <col min="4523" max="4523" width="12.625" customWidth="1"/>
    <col min="4524" max="4524" width="6.625" customWidth="1"/>
    <col min="4525" max="4525" width="18.625" customWidth="1"/>
    <col min="4526" max="4526" width="15.625" customWidth="1"/>
    <col min="4527" max="4527" width="10.625" customWidth="1"/>
    <col min="4528" max="4528" width="12.625" customWidth="1"/>
    <col min="4529" max="4529" width="14.125" customWidth="1"/>
    <col min="4530" max="4531" width="12.625" customWidth="1"/>
    <col min="4532" max="4532" width="13.75" customWidth="1"/>
    <col min="4779" max="4779" width="12.625" customWidth="1"/>
    <col min="4780" max="4780" width="6.625" customWidth="1"/>
    <col min="4781" max="4781" width="18.625" customWidth="1"/>
    <col min="4782" max="4782" width="15.625" customWidth="1"/>
    <col min="4783" max="4783" width="10.625" customWidth="1"/>
    <col min="4784" max="4784" width="12.625" customWidth="1"/>
    <col min="4785" max="4785" width="14.125" customWidth="1"/>
    <col min="4786" max="4787" width="12.625" customWidth="1"/>
    <col min="4788" max="4788" width="13.75" customWidth="1"/>
    <col min="5035" max="5035" width="12.625" customWidth="1"/>
    <col min="5036" max="5036" width="6.625" customWidth="1"/>
    <col min="5037" max="5037" width="18.625" customWidth="1"/>
    <col min="5038" max="5038" width="15.625" customWidth="1"/>
    <col min="5039" max="5039" width="10.625" customWidth="1"/>
    <col min="5040" max="5040" width="12.625" customWidth="1"/>
    <col min="5041" max="5041" width="14.125" customWidth="1"/>
    <col min="5042" max="5043" width="12.625" customWidth="1"/>
    <col min="5044" max="5044" width="13.75" customWidth="1"/>
    <col min="5291" max="5291" width="12.625" customWidth="1"/>
    <col min="5292" max="5292" width="6.625" customWidth="1"/>
    <col min="5293" max="5293" width="18.625" customWidth="1"/>
    <col min="5294" max="5294" width="15.625" customWidth="1"/>
    <col min="5295" max="5295" width="10.625" customWidth="1"/>
    <col min="5296" max="5296" width="12.625" customWidth="1"/>
    <col min="5297" max="5297" width="14.125" customWidth="1"/>
    <col min="5298" max="5299" width="12.625" customWidth="1"/>
    <col min="5300" max="5300" width="13.75" customWidth="1"/>
    <col min="5547" max="5547" width="12.625" customWidth="1"/>
    <col min="5548" max="5548" width="6.625" customWidth="1"/>
    <col min="5549" max="5549" width="18.625" customWidth="1"/>
    <col min="5550" max="5550" width="15.625" customWidth="1"/>
    <col min="5551" max="5551" width="10.625" customWidth="1"/>
    <col min="5552" max="5552" width="12.625" customWidth="1"/>
    <col min="5553" max="5553" width="14.125" customWidth="1"/>
    <col min="5554" max="5555" width="12.625" customWidth="1"/>
    <col min="5556" max="5556" width="13.75" customWidth="1"/>
    <col min="5803" max="5803" width="12.625" customWidth="1"/>
    <col min="5804" max="5804" width="6.625" customWidth="1"/>
    <col min="5805" max="5805" width="18.625" customWidth="1"/>
    <col min="5806" max="5806" width="15.625" customWidth="1"/>
    <col min="5807" max="5807" width="10.625" customWidth="1"/>
    <col min="5808" max="5808" width="12.625" customWidth="1"/>
    <col min="5809" max="5809" width="14.125" customWidth="1"/>
    <col min="5810" max="5811" width="12.625" customWidth="1"/>
    <col min="5812" max="5812" width="13.75" customWidth="1"/>
    <col min="6059" max="6059" width="12.625" customWidth="1"/>
    <col min="6060" max="6060" width="6.625" customWidth="1"/>
    <col min="6061" max="6061" width="18.625" customWidth="1"/>
    <col min="6062" max="6062" width="15.625" customWidth="1"/>
    <col min="6063" max="6063" width="10.625" customWidth="1"/>
    <col min="6064" max="6064" width="12.625" customWidth="1"/>
    <col min="6065" max="6065" width="14.125" customWidth="1"/>
    <col min="6066" max="6067" width="12.625" customWidth="1"/>
    <col min="6068" max="6068" width="13.75" customWidth="1"/>
    <col min="6315" max="6315" width="12.625" customWidth="1"/>
    <col min="6316" max="6316" width="6.625" customWidth="1"/>
    <col min="6317" max="6317" width="18.625" customWidth="1"/>
    <col min="6318" max="6318" width="15.625" customWidth="1"/>
    <col min="6319" max="6319" width="10.625" customWidth="1"/>
    <col min="6320" max="6320" width="12.625" customWidth="1"/>
    <col min="6321" max="6321" width="14.125" customWidth="1"/>
    <col min="6322" max="6323" width="12.625" customWidth="1"/>
    <col min="6324" max="6324" width="13.75" customWidth="1"/>
    <col min="6571" max="6571" width="12.625" customWidth="1"/>
    <col min="6572" max="6572" width="6.625" customWidth="1"/>
    <col min="6573" max="6573" width="18.625" customWidth="1"/>
    <col min="6574" max="6574" width="15.625" customWidth="1"/>
    <col min="6575" max="6575" width="10.625" customWidth="1"/>
    <col min="6576" max="6576" width="12.625" customWidth="1"/>
    <col min="6577" max="6577" width="14.125" customWidth="1"/>
    <col min="6578" max="6579" width="12.625" customWidth="1"/>
    <col min="6580" max="6580" width="13.75" customWidth="1"/>
    <col min="6827" max="6827" width="12.625" customWidth="1"/>
    <col min="6828" max="6828" width="6.625" customWidth="1"/>
    <col min="6829" max="6829" width="18.625" customWidth="1"/>
    <col min="6830" max="6830" width="15.625" customWidth="1"/>
    <col min="6831" max="6831" width="10.625" customWidth="1"/>
    <col min="6832" max="6832" width="12.625" customWidth="1"/>
    <col min="6833" max="6833" width="14.125" customWidth="1"/>
    <col min="6834" max="6835" width="12.625" customWidth="1"/>
    <col min="6836" max="6836" width="13.75" customWidth="1"/>
    <col min="7083" max="7083" width="12.625" customWidth="1"/>
    <col min="7084" max="7084" width="6.625" customWidth="1"/>
    <col min="7085" max="7085" width="18.625" customWidth="1"/>
    <col min="7086" max="7086" width="15.625" customWidth="1"/>
    <col min="7087" max="7087" width="10.625" customWidth="1"/>
    <col min="7088" max="7088" width="12.625" customWidth="1"/>
    <col min="7089" max="7089" width="14.125" customWidth="1"/>
    <col min="7090" max="7091" width="12.625" customWidth="1"/>
    <col min="7092" max="7092" width="13.75" customWidth="1"/>
    <col min="7339" max="7339" width="12.625" customWidth="1"/>
    <col min="7340" max="7340" width="6.625" customWidth="1"/>
    <col min="7341" max="7341" width="18.625" customWidth="1"/>
    <col min="7342" max="7342" width="15.625" customWidth="1"/>
    <col min="7343" max="7343" width="10.625" customWidth="1"/>
    <col min="7344" max="7344" width="12.625" customWidth="1"/>
    <col min="7345" max="7345" width="14.125" customWidth="1"/>
    <col min="7346" max="7347" width="12.625" customWidth="1"/>
    <col min="7348" max="7348" width="13.75" customWidth="1"/>
    <col min="7595" max="7595" width="12.625" customWidth="1"/>
    <col min="7596" max="7596" width="6.625" customWidth="1"/>
    <col min="7597" max="7597" width="18.625" customWidth="1"/>
    <col min="7598" max="7598" width="15.625" customWidth="1"/>
    <col min="7599" max="7599" width="10.625" customWidth="1"/>
    <col min="7600" max="7600" width="12.625" customWidth="1"/>
    <col min="7601" max="7601" width="14.125" customWidth="1"/>
    <col min="7602" max="7603" width="12.625" customWidth="1"/>
    <col min="7604" max="7604" width="13.75" customWidth="1"/>
    <col min="7851" max="7851" width="12.625" customWidth="1"/>
    <col min="7852" max="7852" width="6.625" customWidth="1"/>
    <col min="7853" max="7853" width="18.625" customWidth="1"/>
    <col min="7854" max="7854" width="15.625" customWidth="1"/>
    <col min="7855" max="7855" width="10.625" customWidth="1"/>
    <col min="7856" max="7856" width="12.625" customWidth="1"/>
    <col min="7857" max="7857" width="14.125" customWidth="1"/>
    <col min="7858" max="7859" width="12.625" customWidth="1"/>
    <col min="7860" max="7860" width="13.75" customWidth="1"/>
    <col min="8107" max="8107" width="12.625" customWidth="1"/>
    <col min="8108" max="8108" width="6.625" customWidth="1"/>
    <col min="8109" max="8109" width="18.625" customWidth="1"/>
    <col min="8110" max="8110" width="15.625" customWidth="1"/>
    <col min="8111" max="8111" width="10.625" customWidth="1"/>
    <col min="8112" max="8112" width="12.625" customWidth="1"/>
    <col min="8113" max="8113" width="14.125" customWidth="1"/>
    <col min="8114" max="8115" width="12.625" customWidth="1"/>
    <col min="8116" max="8116" width="13.75" customWidth="1"/>
    <col min="8363" max="8363" width="12.625" customWidth="1"/>
    <col min="8364" max="8364" width="6.625" customWidth="1"/>
    <col min="8365" max="8365" width="18.625" customWidth="1"/>
    <col min="8366" max="8366" width="15.625" customWidth="1"/>
    <col min="8367" max="8367" width="10.625" customWidth="1"/>
    <col min="8368" max="8368" width="12.625" customWidth="1"/>
    <col min="8369" max="8369" width="14.125" customWidth="1"/>
    <col min="8370" max="8371" width="12.625" customWidth="1"/>
    <col min="8372" max="8372" width="13.75" customWidth="1"/>
    <col min="8619" max="8619" width="12.625" customWidth="1"/>
    <col min="8620" max="8620" width="6.625" customWidth="1"/>
    <col min="8621" max="8621" width="18.625" customWidth="1"/>
    <col min="8622" max="8622" width="15.625" customWidth="1"/>
    <col min="8623" max="8623" width="10.625" customWidth="1"/>
    <col min="8624" max="8624" width="12.625" customWidth="1"/>
    <col min="8625" max="8625" width="14.125" customWidth="1"/>
    <col min="8626" max="8627" width="12.625" customWidth="1"/>
    <col min="8628" max="8628" width="13.75" customWidth="1"/>
    <col min="8875" max="8875" width="12.625" customWidth="1"/>
    <col min="8876" max="8876" width="6.625" customWidth="1"/>
    <col min="8877" max="8877" width="18.625" customWidth="1"/>
    <col min="8878" max="8878" width="15.625" customWidth="1"/>
    <col min="8879" max="8879" width="10.625" customWidth="1"/>
    <col min="8880" max="8880" width="12.625" customWidth="1"/>
    <col min="8881" max="8881" width="14.125" customWidth="1"/>
    <col min="8882" max="8883" width="12.625" customWidth="1"/>
    <col min="8884" max="8884" width="13.75" customWidth="1"/>
    <col min="9131" max="9131" width="12.625" customWidth="1"/>
    <col min="9132" max="9132" width="6.625" customWidth="1"/>
    <col min="9133" max="9133" width="18.625" customWidth="1"/>
    <col min="9134" max="9134" width="15.625" customWidth="1"/>
    <col min="9135" max="9135" width="10.625" customWidth="1"/>
    <col min="9136" max="9136" width="12.625" customWidth="1"/>
    <col min="9137" max="9137" width="14.125" customWidth="1"/>
    <col min="9138" max="9139" width="12.625" customWidth="1"/>
    <col min="9140" max="9140" width="13.75" customWidth="1"/>
    <col min="9387" max="9387" width="12.625" customWidth="1"/>
    <col min="9388" max="9388" width="6.625" customWidth="1"/>
    <col min="9389" max="9389" width="18.625" customWidth="1"/>
    <col min="9390" max="9390" width="15.625" customWidth="1"/>
    <col min="9391" max="9391" width="10.625" customWidth="1"/>
    <col min="9392" max="9392" width="12.625" customWidth="1"/>
    <col min="9393" max="9393" width="14.125" customWidth="1"/>
    <col min="9394" max="9395" width="12.625" customWidth="1"/>
    <col min="9396" max="9396" width="13.75" customWidth="1"/>
    <col min="9643" max="9643" width="12.625" customWidth="1"/>
    <col min="9644" max="9644" width="6.625" customWidth="1"/>
    <col min="9645" max="9645" width="18.625" customWidth="1"/>
    <col min="9646" max="9646" width="15.625" customWidth="1"/>
    <col min="9647" max="9647" width="10.625" customWidth="1"/>
    <col min="9648" max="9648" width="12.625" customWidth="1"/>
    <col min="9649" max="9649" width="14.125" customWidth="1"/>
    <col min="9650" max="9651" width="12.625" customWidth="1"/>
    <col min="9652" max="9652" width="13.75" customWidth="1"/>
    <col min="9899" max="9899" width="12.625" customWidth="1"/>
    <col min="9900" max="9900" width="6.625" customWidth="1"/>
    <col min="9901" max="9901" width="18.625" customWidth="1"/>
    <col min="9902" max="9902" width="15.625" customWidth="1"/>
    <col min="9903" max="9903" width="10.625" customWidth="1"/>
    <col min="9904" max="9904" width="12.625" customWidth="1"/>
    <col min="9905" max="9905" width="14.125" customWidth="1"/>
    <col min="9906" max="9907" width="12.625" customWidth="1"/>
    <col min="9908" max="9908" width="13.75" customWidth="1"/>
    <col min="10155" max="10155" width="12.625" customWidth="1"/>
    <col min="10156" max="10156" width="6.625" customWidth="1"/>
    <col min="10157" max="10157" width="18.625" customWidth="1"/>
    <col min="10158" max="10158" width="15.625" customWidth="1"/>
    <col min="10159" max="10159" width="10.625" customWidth="1"/>
    <col min="10160" max="10160" width="12.625" customWidth="1"/>
    <col min="10161" max="10161" width="14.125" customWidth="1"/>
    <col min="10162" max="10163" width="12.625" customWidth="1"/>
    <col min="10164" max="10164" width="13.75" customWidth="1"/>
    <col min="10411" max="10411" width="12.625" customWidth="1"/>
    <col min="10412" max="10412" width="6.625" customWidth="1"/>
    <col min="10413" max="10413" width="18.625" customWidth="1"/>
    <col min="10414" max="10414" width="15.625" customWidth="1"/>
    <col min="10415" max="10415" width="10.625" customWidth="1"/>
    <col min="10416" max="10416" width="12.625" customWidth="1"/>
    <col min="10417" max="10417" width="14.125" customWidth="1"/>
    <col min="10418" max="10419" width="12.625" customWidth="1"/>
    <col min="10420" max="10420" width="13.75" customWidth="1"/>
    <col min="10667" max="10667" width="12.625" customWidth="1"/>
    <col min="10668" max="10668" width="6.625" customWidth="1"/>
    <col min="10669" max="10669" width="18.625" customWidth="1"/>
    <col min="10670" max="10670" width="15.625" customWidth="1"/>
    <col min="10671" max="10671" width="10.625" customWidth="1"/>
    <col min="10672" max="10672" width="12.625" customWidth="1"/>
    <col min="10673" max="10673" width="14.125" customWidth="1"/>
    <col min="10674" max="10675" width="12.625" customWidth="1"/>
    <col min="10676" max="10676" width="13.75" customWidth="1"/>
    <col min="10923" max="10923" width="12.625" customWidth="1"/>
    <col min="10924" max="10924" width="6.625" customWidth="1"/>
    <col min="10925" max="10925" width="18.625" customWidth="1"/>
    <col min="10926" max="10926" width="15.625" customWidth="1"/>
    <col min="10927" max="10927" width="10.625" customWidth="1"/>
    <col min="10928" max="10928" width="12.625" customWidth="1"/>
    <col min="10929" max="10929" width="14.125" customWidth="1"/>
    <col min="10930" max="10931" width="12.625" customWidth="1"/>
    <col min="10932" max="10932" width="13.75" customWidth="1"/>
    <col min="11179" max="11179" width="12.625" customWidth="1"/>
    <col min="11180" max="11180" width="6.625" customWidth="1"/>
    <col min="11181" max="11181" width="18.625" customWidth="1"/>
    <col min="11182" max="11182" width="15.625" customWidth="1"/>
    <col min="11183" max="11183" width="10.625" customWidth="1"/>
    <col min="11184" max="11184" width="12.625" customWidth="1"/>
    <col min="11185" max="11185" width="14.125" customWidth="1"/>
    <col min="11186" max="11187" width="12.625" customWidth="1"/>
    <col min="11188" max="11188" width="13.75" customWidth="1"/>
    <col min="11435" max="11435" width="12.625" customWidth="1"/>
    <col min="11436" max="11436" width="6.625" customWidth="1"/>
    <col min="11437" max="11437" width="18.625" customWidth="1"/>
    <col min="11438" max="11438" width="15.625" customWidth="1"/>
    <col min="11439" max="11439" width="10.625" customWidth="1"/>
    <col min="11440" max="11440" width="12.625" customWidth="1"/>
    <col min="11441" max="11441" width="14.125" customWidth="1"/>
    <col min="11442" max="11443" width="12.625" customWidth="1"/>
    <col min="11444" max="11444" width="13.75" customWidth="1"/>
    <col min="11691" max="11691" width="12.625" customWidth="1"/>
    <col min="11692" max="11692" width="6.625" customWidth="1"/>
    <col min="11693" max="11693" width="18.625" customWidth="1"/>
    <col min="11694" max="11694" width="15.625" customWidth="1"/>
    <col min="11695" max="11695" width="10.625" customWidth="1"/>
    <col min="11696" max="11696" width="12.625" customWidth="1"/>
    <col min="11697" max="11697" width="14.125" customWidth="1"/>
    <col min="11698" max="11699" width="12.625" customWidth="1"/>
    <col min="11700" max="11700" width="13.75" customWidth="1"/>
    <col min="11947" max="11947" width="12.625" customWidth="1"/>
    <col min="11948" max="11948" width="6.625" customWidth="1"/>
    <col min="11949" max="11949" width="18.625" customWidth="1"/>
    <col min="11950" max="11950" width="15.625" customWidth="1"/>
    <col min="11951" max="11951" width="10.625" customWidth="1"/>
    <col min="11952" max="11952" width="12.625" customWidth="1"/>
    <col min="11953" max="11953" width="14.125" customWidth="1"/>
    <col min="11954" max="11955" width="12.625" customWidth="1"/>
    <col min="11956" max="11956" width="13.75" customWidth="1"/>
    <col min="12203" max="12203" width="12.625" customWidth="1"/>
    <col min="12204" max="12204" width="6.625" customWidth="1"/>
    <col min="12205" max="12205" width="18.625" customWidth="1"/>
    <col min="12206" max="12206" width="15.625" customWidth="1"/>
    <col min="12207" max="12207" width="10.625" customWidth="1"/>
    <col min="12208" max="12208" width="12.625" customWidth="1"/>
    <col min="12209" max="12209" width="14.125" customWidth="1"/>
    <col min="12210" max="12211" width="12.625" customWidth="1"/>
    <col min="12212" max="12212" width="13.75" customWidth="1"/>
    <col min="12459" max="12459" width="12.625" customWidth="1"/>
    <col min="12460" max="12460" width="6.625" customWidth="1"/>
    <col min="12461" max="12461" width="18.625" customWidth="1"/>
    <col min="12462" max="12462" width="15.625" customWidth="1"/>
    <col min="12463" max="12463" width="10.625" customWidth="1"/>
    <col min="12464" max="12464" width="12.625" customWidth="1"/>
    <col min="12465" max="12465" width="14.125" customWidth="1"/>
    <col min="12466" max="12467" width="12.625" customWidth="1"/>
    <col min="12468" max="12468" width="13.75" customWidth="1"/>
    <col min="12715" max="12715" width="12.625" customWidth="1"/>
    <col min="12716" max="12716" width="6.625" customWidth="1"/>
    <col min="12717" max="12717" width="18.625" customWidth="1"/>
    <col min="12718" max="12718" width="15.625" customWidth="1"/>
    <col min="12719" max="12719" width="10.625" customWidth="1"/>
    <col min="12720" max="12720" width="12.625" customWidth="1"/>
    <col min="12721" max="12721" width="14.125" customWidth="1"/>
    <col min="12722" max="12723" width="12.625" customWidth="1"/>
    <col min="12724" max="12724" width="13.75" customWidth="1"/>
    <col min="12971" max="12971" width="12.625" customWidth="1"/>
    <col min="12972" max="12972" width="6.625" customWidth="1"/>
    <col min="12973" max="12973" width="18.625" customWidth="1"/>
    <col min="12974" max="12974" width="15.625" customWidth="1"/>
    <col min="12975" max="12975" width="10.625" customWidth="1"/>
    <col min="12976" max="12976" width="12.625" customWidth="1"/>
    <col min="12977" max="12977" width="14.125" customWidth="1"/>
    <col min="12978" max="12979" width="12.625" customWidth="1"/>
    <col min="12980" max="12980" width="13.75" customWidth="1"/>
    <col min="13227" max="13227" width="12.625" customWidth="1"/>
    <col min="13228" max="13228" width="6.625" customWidth="1"/>
    <col min="13229" max="13229" width="18.625" customWidth="1"/>
    <col min="13230" max="13230" width="15.625" customWidth="1"/>
    <col min="13231" max="13231" width="10.625" customWidth="1"/>
    <col min="13232" max="13232" width="12.625" customWidth="1"/>
    <col min="13233" max="13233" width="14.125" customWidth="1"/>
    <col min="13234" max="13235" width="12.625" customWidth="1"/>
    <col min="13236" max="13236" width="13.75" customWidth="1"/>
    <col min="13483" max="13483" width="12.625" customWidth="1"/>
    <col min="13484" max="13484" width="6.625" customWidth="1"/>
    <col min="13485" max="13485" width="18.625" customWidth="1"/>
    <col min="13486" max="13486" width="15.625" customWidth="1"/>
    <col min="13487" max="13487" width="10.625" customWidth="1"/>
    <col min="13488" max="13488" width="12.625" customWidth="1"/>
    <col min="13489" max="13489" width="14.125" customWidth="1"/>
    <col min="13490" max="13491" width="12.625" customWidth="1"/>
    <col min="13492" max="13492" width="13.75" customWidth="1"/>
    <col min="13739" max="13739" width="12.625" customWidth="1"/>
    <col min="13740" max="13740" width="6.625" customWidth="1"/>
    <col min="13741" max="13741" width="18.625" customWidth="1"/>
    <col min="13742" max="13742" width="15.625" customWidth="1"/>
    <col min="13743" max="13743" width="10.625" customWidth="1"/>
    <col min="13744" max="13744" width="12.625" customWidth="1"/>
    <col min="13745" max="13745" width="14.125" customWidth="1"/>
    <col min="13746" max="13747" width="12.625" customWidth="1"/>
    <col min="13748" max="13748" width="13.75" customWidth="1"/>
    <col min="13995" max="13995" width="12.625" customWidth="1"/>
    <col min="13996" max="13996" width="6.625" customWidth="1"/>
    <col min="13997" max="13997" width="18.625" customWidth="1"/>
    <col min="13998" max="13998" width="15.625" customWidth="1"/>
    <col min="13999" max="13999" width="10.625" customWidth="1"/>
    <col min="14000" max="14000" width="12.625" customWidth="1"/>
    <col min="14001" max="14001" width="14.125" customWidth="1"/>
    <col min="14002" max="14003" width="12.625" customWidth="1"/>
    <col min="14004" max="14004" width="13.75" customWidth="1"/>
    <col min="14251" max="14251" width="12.625" customWidth="1"/>
    <col min="14252" max="14252" width="6.625" customWidth="1"/>
    <col min="14253" max="14253" width="18.625" customWidth="1"/>
    <col min="14254" max="14254" width="15.625" customWidth="1"/>
    <col min="14255" max="14255" width="10.625" customWidth="1"/>
    <col min="14256" max="14256" width="12.625" customWidth="1"/>
    <col min="14257" max="14257" width="14.125" customWidth="1"/>
    <col min="14258" max="14259" width="12.625" customWidth="1"/>
    <col min="14260" max="14260" width="13.75" customWidth="1"/>
    <col min="14507" max="14507" width="12.625" customWidth="1"/>
    <col min="14508" max="14508" width="6.625" customWidth="1"/>
    <col min="14509" max="14509" width="18.625" customWidth="1"/>
    <col min="14510" max="14510" width="15.625" customWidth="1"/>
    <col min="14511" max="14511" width="10.625" customWidth="1"/>
    <col min="14512" max="14512" width="12.625" customWidth="1"/>
    <col min="14513" max="14513" width="14.125" customWidth="1"/>
    <col min="14514" max="14515" width="12.625" customWidth="1"/>
    <col min="14516" max="14516" width="13.75" customWidth="1"/>
    <col min="14763" max="14763" width="12.625" customWidth="1"/>
    <col min="14764" max="14764" width="6.625" customWidth="1"/>
    <col min="14765" max="14765" width="18.625" customWidth="1"/>
    <col min="14766" max="14766" width="15.625" customWidth="1"/>
    <col min="14767" max="14767" width="10.625" customWidth="1"/>
    <col min="14768" max="14768" width="12.625" customWidth="1"/>
    <col min="14769" max="14769" width="14.125" customWidth="1"/>
    <col min="14770" max="14771" width="12.625" customWidth="1"/>
    <col min="14772" max="14772" width="13.75" customWidth="1"/>
    <col min="15019" max="15019" width="12.625" customWidth="1"/>
    <col min="15020" max="15020" width="6.625" customWidth="1"/>
    <col min="15021" max="15021" width="18.625" customWidth="1"/>
    <col min="15022" max="15022" width="15.625" customWidth="1"/>
    <col min="15023" max="15023" width="10.625" customWidth="1"/>
    <col min="15024" max="15024" width="12.625" customWidth="1"/>
    <col min="15025" max="15025" width="14.125" customWidth="1"/>
    <col min="15026" max="15027" width="12.625" customWidth="1"/>
    <col min="15028" max="15028" width="13.75" customWidth="1"/>
    <col min="15275" max="15275" width="12.625" customWidth="1"/>
    <col min="15276" max="15276" width="6.625" customWidth="1"/>
    <col min="15277" max="15277" width="18.625" customWidth="1"/>
    <col min="15278" max="15278" width="15.625" customWidth="1"/>
    <col min="15279" max="15279" width="10.625" customWidth="1"/>
    <col min="15280" max="15280" width="12.625" customWidth="1"/>
    <col min="15281" max="15281" width="14.125" customWidth="1"/>
    <col min="15282" max="15283" width="12.625" customWidth="1"/>
    <col min="15284" max="15284" width="13.75" customWidth="1"/>
    <col min="15531" max="15531" width="12.625" customWidth="1"/>
    <col min="15532" max="15532" width="6.625" customWidth="1"/>
    <col min="15533" max="15533" width="18.625" customWidth="1"/>
    <col min="15534" max="15534" width="15.625" customWidth="1"/>
    <col min="15535" max="15535" width="10.625" customWidth="1"/>
    <col min="15536" max="15536" width="12.625" customWidth="1"/>
    <col min="15537" max="15537" width="14.125" customWidth="1"/>
    <col min="15538" max="15539" width="12.625" customWidth="1"/>
    <col min="15540" max="15540" width="13.75" customWidth="1"/>
    <col min="15787" max="15787" width="12.625" customWidth="1"/>
    <col min="15788" max="15788" width="6.625" customWidth="1"/>
    <col min="15789" max="15789" width="18.625" customWidth="1"/>
    <col min="15790" max="15790" width="15.625" customWidth="1"/>
    <col min="15791" max="15791" width="10.625" customWidth="1"/>
    <col min="15792" max="15792" width="12.625" customWidth="1"/>
    <col min="15793" max="15793" width="14.125" customWidth="1"/>
    <col min="15794" max="15795" width="12.625" customWidth="1"/>
    <col min="15796" max="15796" width="13.75" customWidth="1"/>
    <col min="16043" max="16043" width="12.625" customWidth="1"/>
    <col min="16044" max="16044" width="6.625" customWidth="1"/>
    <col min="16045" max="16045" width="18.625" customWidth="1"/>
    <col min="16046" max="16046" width="15.625" customWidth="1"/>
    <col min="16047" max="16047" width="10.625" customWidth="1"/>
    <col min="16048" max="16048" width="12.625" customWidth="1"/>
    <col min="16049" max="16049" width="14.125" customWidth="1"/>
    <col min="16050" max="16051" width="12.625" customWidth="1"/>
    <col min="16052" max="16052" width="13.75" customWidth="1"/>
  </cols>
  <sheetData>
    <row r="1" spans="1:10" s="4" customFormat="1" ht="12.75" customHeight="1" x14ac:dyDescent="0.3">
      <c r="A1" s="234" t="s">
        <v>62</v>
      </c>
      <c r="B1" s="234"/>
      <c r="C1" s="234"/>
      <c r="D1" s="234"/>
      <c r="E1" s="234"/>
      <c r="F1" s="234"/>
      <c r="G1" s="234"/>
      <c r="H1" s="234"/>
      <c r="I1" s="234"/>
      <c r="J1" s="234"/>
    </row>
    <row r="2" spans="1:10" s="4" customFormat="1" ht="12.75" customHeight="1" x14ac:dyDescent="0.3">
      <c r="A2" s="234"/>
      <c r="B2" s="234"/>
      <c r="C2" s="234"/>
      <c r="D2" s="234"/>
      <c r="E2" s="234"/>
      <c r="F2" s="234"/>
      <c r="G2" s="234"/>
      <c r="H2" s="234"/>
      <c r="I2" s="234"/>
      <c r="J2" s="234"/>
    </row>
    <row r="3" spans="1:10" s="4" customFormat="1" ht="33" customHeight="1" x14ac:dyDescent="0.3">
      <c r="A3" s="234"/>
      <c r="B3" s="234"/>
      <c r="C3" s="234"/>
      <c r="D3" s="234"/>
      <c r="E3" s="234"/>
      <c r="F3" s="234"/>
      <c r="G3" s="234"/>
      <c r="H3" s="234"/>
      <c r="I3" s="234"/>
      <c r="J3" s="234"/>
    </row>
    <row r="4" spans="1:10" s="13" customFormat="1" ht="20.25" customHeight="1" x14ac:dyDescent="0.3">
      <c r="A4" s="235" t="s">
        <v>14</v>
      </c>
      <c r="B4" s="235"/>
      <c r="C4" s="235"/>
      <c r="D4" s="235"/>
      <c r="E4" s="235"/>
      <c r="F4" s="235"/>
      <c r="G4" s="235"/>
      <c r="H4" s="235"/>
      <c r="I4" s="235"/>
      <c r="J4" s="235"/>
    </row>
    <row r="5" spans="1:10" s="14" customFormat="1" ht="66" x14ac:dyDescent="0.3">
      <c r="A5" s="80" t="s">
        <v>90</v>
      </c>
      <c r="B5" s="80" t="s">
        <v>63</v>
      </c>
      <c r="C5" s="80" t="s">
        <v>17</v>
      </c>
      <c r="D5" s="80" t="s">
        <v>232</v>
      </c>
      <c r="E5" s="80" t="s">
        <v>19</v>
      </c>
      <c r="F5" s="80" t="s">
        <v>177</v>
      </c>
      <c r="G5" s="236" t="s">
        <v>13</v>
      </c>
      <c r="H5" s="236"/>
      <c r="I5" s="236"/>
      <c r="J5" s="236"/>
    </row>
    <row r="6" spans="1:10" s="14" customFormat="1" ht="21" customHeight="1" x14ac:dyDescent="0.3">
      <c r="A6" s="88"/>
      <c r="B6" s="89"/>
      <c r="C6" s="89"/>
      <c r="D6" s="90"/>
      <c r="E6" s="90"/>
      <c r="F6" s="91">
        <f>C6*D6*E6</f>
        <v>0</v>
      </c>
      <c r="G6" s="236"/>
      <c r="H6" s="236"/>
      <c r="I6" s="236"/>
      <c r="J6" s="236"/>
    </row>
    <row r="7" spans="1:10" s="14" customFormat="1" ht="21" customHeight="1" x14ac:dyDescent="0.3">
      <c r="A7" s="81"/>
      <c r="B7" s="140" t="s">
        <v>360</v>
      </c>
      <c r="C7" s="140" t="s">
        <v>360</v>
      </c>
      <c r="D7" s="140" t="s">
        <v>360</v>
      </c>
      <c r="E7" s="140" t="s">
        <v>360</v>
      </c>
      <c r="F7" s="141" t="s">
        <v>367</v>
      </c>
      <c r="G7" s="236"/>
      <c r="H7" s="236"/>
      <c r="I7" s="236"/>
      <c r="J7" s="236"/>
    </row>
    <row r="8" spans="1:10" s="14" customFormat="1" ht="21" customHeight="1" x14ac:dyDescent="0.3">
      <c r="A8" s="81"/>
      <c r="B8" s="81"/>
      <c r="C8" s="81"/>
      <c r="D8" s="80"/>
      <c r="E8" s="80"/>
      <c r="F8" s="80"/>
      <c r="G8" s="237"/>
      <c r="H8" s="238"/>
      <c r="I8" s="238"/>
      <c r="J8" s="239"/>
    </row>
    <row r="9" spans="1:10" s="14" customFormat="1" ht="21" customHeight="1" x14ac:dyDescent="0.3">
      <c r="A9" s="81"/>
      <c r="B9" s="81"/>
      <c r="C9" s="81"/>
      <c r="D9" s="80"/>
      <c r="E9" s="80"/>
      <c r="F9" s="80"/>
      <c r="G9" s="237"/>
      <c r="H9" s="238"/>
      <c r="I9" s="238"/>
      <c r="J9" s="239"/>
    </row>
    <row r="10" spans="1:10" s="14" customFormat="1" ht="21" customHeight="1" x14ac:dyDescent="0.3">
      <c r="A10" s="140" t="s">
        <v>178</v>
      </c>
      <c r="B10" s="140"/>
      <c r="C10" s="140"/>
      <c r="D10" s="141"/>
      <c r="E10" s="141"/>
      <c r="F10" s="141">
        <f>SUM(F6:F9)</f>
        <v>0</v>
      </c>
      <c r="G10" s="240" t="s">
        <v>367</v>
      </c>
      <c r="H10" s="241"/>
      <c r="I10" s="241"/>
      <c r="J10" s="242"/>
    </row>
    <row r="11" spans="1:10" s="13" customFormat="1" ht="20.25" customHeight="1" x14ac:dyDescent="0.3">
      <c r="A11" s="233" t="s">
        <v>49</v>
      </c>
      <c r="B11" s="233"/>
      <c r="C11" s="233"/>
      <c r="D11" s="233"/>
      <c r="E11" s="233"/>
      <c r="F11" s="233"/>
      <c r="G11" s="233"/>
      <c r="H11" s="233"/>
      <c r="I11" s="233"/>
      <c r="J11" s="100"/>
    </row>
    <row r="12" spans="1:10" s="5" customFormat="1" ht="46.5" customHeight="1" x14ac:dyDescent="0.3">
      <c r="A12" s="80" t="s">
        <v>91</v>
      </c>
      <c r="B12" s="80" t="s">
        <v>253</v>
      </c>
      <c r="C12" s="80" t="s">
        <v>254</v>
      </c>
      <c r="D12" s="101" t="s">
        <v>252</v>
      </c>
      <c r="E12" s="80" t="s">
        <v>17</v>
      </c>
      <c r="F12" s="80" t="s">
        <v>18</v>
      </c>
      <c r="G12" s="80" t="s">
        <v>16</v>
      </c>
      <c r="H12" s="101" t="s">
        <v>250</v>
      </c>
      <c r="I12" s="80" t="s">
        <v>251</v>
      </c>
      <c r="J12" s="81" t="s">
        <v>233</v>
      </c>
    </row>
    <row r="13" spans="1:10" s="5" customFormat="1" ht="19.5" customHeight="1" x14ac:dyDescent="0.3">
      <c r="A13" s="88"/>
      <c r="B13" s="89"/>
      <c r="C13" s="89"/>
      <c r="D13" s="89"/>
      <c r="E13" s="89"/>
      <c r="F13" s="90"/>
      <c r="G13" s="90"/>
      <c r="H13" s="90"/>
      <c r="I13" s="91">
        <f>E13*F13*G13</f>
        <v>0</v>
      </c>
      <c r="J13" s="81"/>
    </row>
    <row r="14" spans="1:10" s="5" customFormat="1" ht="19.5" customHeight="1" x14ac:dyDescent="0.3">
      <c r="A14" s="81"/>
      <c r="B14" s="140" t="s">
        <v>360</v>
      </c>
      <c r="C14" s="140" t="s">
        <v>360</v>
      </c>
      <c r="D14" s="140" t="s">
        <v>360</v>
      </c>
      <c r="E14" s="140" t="s">
        <v>360</v>
      </c>
      <c r="F14" s="140" t="s">
        <v>360</v>
      </c>
      <c r="G14" s="140" t="s">
        <v>360</v>
      </c>
      <c r="H14" s="140" t="s">
        <v>360</v>
      </c>
      <c r="I14" s="141" t="s">
        <v>367</v>
      </c>
      <c r="J14" s="81"/>
    </row>
    <row r="15" spans="1:10" s="5" customFormat="1" ht="19.5" customHeight="1" x14ac:dyDescent="0.3">
      <c r="A15" s="81"/>
      <c r="B15" s="81"/>
      <c r="C15" s="81"/>
      <c r="D15" s="81"/>
      <c r="E15" s="81"/>
      <c r="F15" s="80"/>
      <c r="G15" s="80"/>
      <c r="H15" s="80"/>
      <c r="I15" s="80"/>
      <c r="J15" s="81"/>
    </row>
    <row r="16" spans="1:10" s="5" customFormat="1" ht="19.5" customHeight="1" x14ac:dyDescent="0.3">
      <c r="A16" s="81"/>
      <c r="B16" s="81"/>
      <c r="C16" s="81"/>
      <c r="D16" s="81"/>
      <c r="E16" s="81"/>
      <c r="F16" s="80"/>
      <c r="G16" s="80"/>
      <c r="H16" s="80"/>
      <c r="I16" s="80"/>
      <c r="J16" s="81"/>
    </row>
    <row r="17" spans="1:10" s="5" customFormat="1" ht="19.5" customHeight="1" x14ac:dyDescent="0.3">
      <c r="A17" s="81"/>
      <c r="B17" s="81"/>
      <c r="C17" s="81"/>
      <c r="D17" s="81"/>
      <c r="E17" s="81"/>
      <c r="F17" s="80"/>
      <c r="G17" s="80"/>
      <c r="H17" s="80"/>
      <c r="I17" s="80"/>
      <c r="J17" s="81"/>
    </row>
    <row r="18" spans="1:10" s="5" customFormat="1" ht="19.5" customHeight="1" x14ac:dyDescent="0.3">
      <c r="A18" s="81"/>
      <c r="B18" s="81"/>
      <c r="C18" s="81"/>
      <c r="D18" s="81"/>
      <c r="E18" s="81"/>
      <c r="F18" s="80"/>
      <c r="G18" s="80"/>
      <c r="H18" s="80"/>
      <c r="I18" s="80"/>
      <c r="J18" s="81"/>
    </row>
    <row r="19" spans="1:10" s="5" customFormat="1" ht="19.5" customHeight="1" x14ac:dyDescent="0.3">
      <c r="A19" s="81"/>
      <c r="B19" s="81"/>
      <c r="C19" s="81"/>
      <c r="D19" s="81"/>
      <c r="E19" s="81"/>
      <c r="F19" s="80"/>
      <c r="G19" s="80"/>
      <c r="H19" s="80"/>
      <c r="I19" s="80"/>
      <c r="J19" s="81"/>
    </row>
    <row r="20" spans="1:10" s="5" customFormat="1" ht="19.5" customHeight="1" x14ac:dyDescent="0.3">
      <c r="A20" s="140" t="s">
        <v>178</v>
      </c>
      <c r="B20" s="140"/>
      <c r="C20" s="140"/>
      <c r="D20" s="140"/>
      <c r="E20" s="140"/>
      <c r="F20" s="141"/>
      <c r="G20" s="141"/>
      <c r="H20" s="141"/>
      <c r="I20" s="141">
        <f>SUM(I13:I19)</f>
        <v>0</v>
      </c>
      <c r="J20" s="81" t="s">
        <v>367</v>
      </c>
    </row>
  </sheetData>
  <mergeCells count="9">
    <mergeCell ref="A11:I11"/>
    <mergeCell ref="A1:J3"/>
    <mergeCell ref="A4:J4"/>
    <mergeCell ref="G5:J5"/>
    <mergeCell ref="G6:J6"/>
    <mergeCell ref="G7:J7"/>
    <mergeCell ref="G8:J8"/>
    <mergeCell ref="G9:J9"/>
    <mergeCell ref="G10:J10"/>
  </mergeCells>
  <phoneticPr fontId="3" type="noConversion"/>
  <printOptions horizontalCentered="1"/>
  <pageMargins left="0.19685039370078741" right="0.19685039370078741" top="0.19685039370078741" bottom="0.19685039370078741" header="0.31496062992125984" footer="0.31496062992125984"/>
  <pageSetup paperSize="9" scale="96" orientation="landscape" horizontalDpi="300" verticalDpi="300" r:id="rId1"/>
  <headerFooter>
    <oddFooter>&amp;R&amp;"华文行楷,倾斜"&amp;14每 天 进 步 一 点 点</oddFoot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648"/>
  <sheetViews>
    <sheetView showGridLines="0" view="pageBreakPreview" topLeftCell="D1" zoomScale="70" zoomScaleNormal="85" zoomScaleSheetLayoutView="70" zoomScalePageLayoutView="55" workbookViewId="0">
      <selection activeCell="D6" sqref="D6:M6"/>
    </sheetView>
  </sheetViews>
  <sheetFormatPr defaultRowHeight="17.25" x14ac:dyDescent="0.3"/>
  <cols>
    <col min="1" max="6" width="15.5" style="4" customWidth="1"/>
    <col min="7" max="7" width="17.625" style="4" bestFit="1" customWidth="1"/>
    <col min="8" max="14" width="15.5" style="4" customWidth="1"/>
    <col min="15" max="15" width="10.125" style="4" bestFit="1" customWidth="1"/>
    <col min="16" max="16" width="8.25" style="4" customWidth="1"/>
    <col min="17" max="169" width="9" style="4"/>
    <col min="170" max="269" width="1.375" style="4" customWidth="1"/>
    <col min="270" max="425" width="9" style="4"/>
    <col min="426" max="525" width="1.375" style="4" customWidth="1"/>
    <col min="526" max="681" width="9" style="4"/>
    <col min="682" max="781" width="1.375" style="4" customWidth="1"/>
    <col min="782" max="937" width="9" style="4"/>
    <col min="938" max="1037" width="1.375" style="4" customWidth="1"/>
    <col min="1038" max="1193" width="9" style="4"/>
    <col min="1194" max="1293" width="1.375" style="4" customWidth="1"/>
    <col min="1294" max="1449" width="9" style="4"/>
    <col min="1450" max="1549" width="1.375" style="4" customWidth="1"/>
    <col min="1550" max="1705" width="9" style="4"/>
    <col min="1706" max="1805" width="1.375" style="4" customWidth="1"/>
    <col min="1806" max="1961" width="9" style="4"/>
    <col min="1962" max="2061" width="1.375" style="4" customWidth="1"/>
    <col min="2062" max="2217" width="9" style="4"/>
    <col min="2218" max="2317" width="1.375" style="4" customWidth="1"/>
    <col min="2318" max="2473" width="9" style="4"/>
    <col min="2474" max="2573" width="1.375" style="4" customWidth="1"/>
    <col min="2574" max="2729" width="9" style="4"/>
    <col min="2730" max="2829" width="1.375" style="4" customWidth="1"/>
    <col min="2830" max="2985" width="9" style="4"/>
    <col min="2986" max="3085" width="1.375" style="4" customWidth="1"/>
    <col min="3086" max="3241" width="9" style="4"/>
    <col min="3242" max="3341" width="1.375" style="4" customWidth="1"/>
    <col min="3342" max="3497" width="9" style="4"/>
    <col min="3498" max="3597" width="1.375" style="4" customWidth="1"/>
    <col min="3598" max="3753" width="9" style="4"/>
    <col min="3754" max="3853" width="1.375" style="4" customWidth="1"/>
    <col min="3854" max="4009" width="9" style="4"/>
    <col min="4010" max="4109" width="1.375" style="4" customWidth="1"/>
    <col min="4110" max="4265" width="9" style="4"/>
    <col min="4266" max="4365" width="1.375" style="4" customWidth="1"/>
    <col min="4366" max="4521" width="9" style="4"/>
    <col min="4522" max="4621" width="1.375" style="4" customWidth="1"/>
    <col min="4622" max="4777" width="9" style="4"/>
    <col min="4778" max="4877" width="1.375" style="4" customWidth="1"/>
    <col min="4878" max="5033" width="9" style="4"/>
    <col min="5034" max="5133" width="1.375" style="4" customWidth="1"/>
    <col min="5134" max="5289" width="9" style="4"/>
    <col min="5290" max="5389" width="1.375" style="4" customWidth="1"/>
    <col min="5390" max="5545" width="9" style="4"/>
    <col min="5546" max="5645" width="1.375" style="4" customWidth="1"/>
    <col min="5646" max="5801" width="9" style="4"/>
    <col min="5802" max="5901" width="1.375" style="4" customWidth="1"/>
    <col min="5902" max="6057" width="9" style="4"/>
    <col min="6058" max="6157" width="1.375" style="4" customWidth="1"/>
    <col min="6158" max="6313" width="9" style="4"/>
    <col min="6314" max="6413" width="1.375" style="4" customWidth="1"/>
    <col min="6414" max="6569" width="9" style="4"/>
    <col min="6570" max="6669" width="1.375" style="4" customWidth="1"/>
    <col min="6670" max="6825" width="9" style="4"/>
    <col min="6826" max="6925" width="1.375" style="4" customWidth="1"/>
    <col min="6926" max="7081" width="9" style="4"/>
    <col min="7082" max="7181" width="1.375" style="4" customWidth="1"/>
    <col min="7182" max="7337" width="9" style="4"/>
    <col min="7338" max="7437" width="1.375" style="4" customWidth="1"/>
    <col min="7438" max="7593" width="9" style="4"/>
    <col min="7594" max="7693" width="1.375" style="4" customWidth="1"/>
    <col min="7694" max="7849" width="9" style="4"/>
    <col min="7850" max="7949" width="1.375" style="4" customWidth="1"/>
    <col min="7950" max="8105" width="9" style="4"/>
    <col min="8106" max="8205" width="1.375" style="4" customWidth="1"/>
    <col min="8206" max="8361" width="9" style="4"/>
    <col min="8362" max="8461" width="1.375" style="4" customWidth="1"/>
    <col min="8462" max="8617" width="9" style="4"/>
    <col min="8618" max="8717" width="1.375" style="4" customWidth="1"/>
    <col min="8718" max="8873" width="9" style="4"/>
    <col min="8874" max="8973" width="1.375" style="4" customWidth="1"/>
    <col min="8974" max="9129" width="9" style="4"/>
    <col min="9130" max="9229" width="1.375" style="4" customWidth="1"/>
    <col min="9230" max="9385" width="9" style="4"/>
    <col min="9386" max="9485" width="1.375" style="4" customWidth="1"/>
    <col min="9486" max="9641" width="9" style="4"/>
    <col min="9642" max="9741" width="1.375" style="4" customWidth="1"/>
    <col min="9742" max="9897" width="9" style="4"/>
    <col min="9898" max="9997" width="1.375" style="4" customWidth="1"/>
    <col min="9998" max="10153" width="9" style="4"/>
    <col min="10154" max="10253" width="1.375" style="4" customWidth="1"/>
    <col min="10254" max="10409" width="9" style="4"/>
    <col min="10410" max="10509" width="1.375" style="4" customWidth="1"/>
    <col min="10510" max="10665" width="9" style="4"/>
    <col min="10666" max="10765" width="1.375" style="4" customWidth="1"/>
    <col min="10766" max="10921" width="9" style="4"/>
    <col min="10922" max="11021" width="1.375" style="4" customWidth="1"/>
    <col min="11022" max="11177" width="9" style="4"/>
    <col min="11178" max="11277" width="1.375" style="4" customWidth="1"/>
    <col min="11278" max="11433" width="9" style="4"/>
    <col min="11434" max="11533" width="1.375" style="4" customWidth="1"/>
    <col min="11534" max="11689" width="9" style="4"/>
    <col min="11690" max="11789" width="1.375" style="4" customWidth="1"/>
    <col min="11790" max="11945" width="9" style="4"/>
    <col min="11946" max="12045" width="1.375" style="4" customWidth="1"/>
    <col min="12046" max="12201" width="9" style="4"/>
    <col min="12202" max="12301" width="1.375" style="4" customWidth="1"/>
    <col min="12302" max="12457" width="9" style="4"/>
    <col min="12458" max="12557" width="1.375" style="4" customWidth="1"/>
    <col min="12558" max="12713" width="9" style="4"/>
    <col min="12714" max="12813" width="1.375" style="4" customWidth="1"/>
    <col min="12814" max="12969" width="9" style="4"/>
    <col min="12970" max="13069" width="1.375" style="4" customWidth="1"/>
    <col min="13070" max="13225" width="9" style="4"/>
    <col min="13226" max="13325" width="1.375" style="4" customWidth="1"/>
    <col min="13326" max="13481" width="9" style="4"/>
    <col min="13482" max="13581" width="1.375" style="4" customWidth="1"/>
    <col min="13582" max="13737" width="9" style="4"/>
    <col min="13738" max="13837" width="1.375" style="4" customWidth="1"/>
    <col min="13838" max="13993" width="9" style="4"/>
    <col min="13994" max="14093" width="1.375" style="4" customWidth="1"/>
    <col min="14094" max="14249" width="9" style="4"/>
    <col min="14250" max="14349" width="1.375" style="4" customWidth="1"/>
    <col min="14350" max="14505" width="9" style="4"/>
    <col min="14506" max="14605" width="1.375" style="4" customWidth="1"/>
    <col min="14606" max="14761" width="9" style="4"/>
    <col min="14762" max="14861" width="1.375" style="4" customWidth="1"/>
    <col min="14862" max="15017" width="9" style="4"/>
    <col min="15018" max="15117" width="1.375" style="4" customWidth="1"/>
    <col min="15118" max="15273" width="9" style="4"/>
    <col min="15274" max="15373" width="1.375" style="4" customWidth="1"/>
    <col min="15374" max="15529" width="9" style="4"/>
    <col min="15530" max="15629" width="1.375" style="4" customWidth="1"/>
    <col min="15630" max="15785" width="9" style="4"/>
    <col min="15786" max="15885" width="1.375" style="4" customWidth="1"/>
    <col min="15886" max="16041" width="9" style="4"/>
    <col min="16042" max="16141" width="1.375" style="4" customWidth="1"/>
    <col min="16142" max="16384" width="9" style="4"/>
  </cols>
  <sheetData>
    <row r="1" spans="1:14" ht="18" customHeight="1" x14ac:dyDescent="0.3">
      <c r="A1" s="243" t="s">
        <v>61</v>
      </c>
      <c r="B1" s="244"/>
      <c r="C1" s="244"/>
      <c r="D1" s="244"/>
      <c r="E1" s="244"/>
      <c r="F1" s="244"/>
      <c r="G1" s="244"/>
      <c r="H1" s="244"/>
      <c r="I1" s="244"/>
      <c r="J1" s="244"/>
      <c r="K1" s="244"/>
      <c r="L1" s="244"/>
      <c r="M1" s="244"/>
      <c r="N1" s="245"/>
    </row>
    <row r="2" spans="1:14" ht="24.75" customHeight="1" x14ac:dyDescent="0.3">
      <c r="A2" s="246"/>
      <c r="B2" s="247"/>
      <c r="C2" s="247"/>
      <c r="D2" s="247"/>
      <c r="E2" s="247"/>
      <c r="F2" s="247"/>
      <c r="G2" s="247"/>
      <c r="H2" s="247"/>
      <c r="I2" s="247"/>
      <c r="J2" s="247"/>
      <c r="K2" s="247"/>
      <c r="L2" s="247"/>
      <c r="M2" s="247"/>
      <c r="N2" s="248"/>
    </row>
    <row r="3" spans="1:14" ht="17.25" customHeight="1" x14ac:dyDescent="0.3">
      <c r="A3" s="249"/>
      <c r="B3" s="250"/>
      <c r="C3" s="250"/>
      <c r="D3" s="250"/>
      <c r="E3" s="250"/>
      <c r="F3" s="250"/>
      <c r="G3" s="250"/>
      <c r="H3" s="250"/>
      <c r="I3" s="250"/>
      <c r="J3" s="250"/>
      <c r="K3" s="250"/>
      <c r="L3" s="250"/>
      <c r="M3" s="250"/>
      <c r="N3" s="251"/>
    </row>
    <row r="4" spans="1:14" ht="24.75" customHeight="1" x14ac:dyDescent="0.3">
      <c r="A4" s="252" t="s">
        <v>64</v>
      </c>
      <c r="B4" s="253"/>
      <c r="C4" s="253"/>
      <c r="D4" s="253"/>
      <c r="E4" s="253"/>
      <c r="F4" s="253"/>
      <c r="G4" s="253"/>
      <c r="H4" s="253"/>
      <c r="I4" s="253"/>
      <c r="J4" s="253"/>
      <c r="K4" s="253"/>
      <c r="L4" s="253"/>
      <c r="M4" s="253"/>
      <c r="N4" s="254"/>
    </row>
    <row r="5" spans="1:14" s="6" customFormat="1" ht="140.25" customHeight="1" x14ac:dyDescent="0.35">
      <c r="A5" s="81" t="s">
        <v>10</v>
      </c>
      <c r="B5" s="80" t="s">
        <v>60</v>
      </c>
      <c r="C5" s="80" t="s">
        <v>255</v>
      </c>
      <c r="D5" s="118" t="s">
        <v>256</v>
      </c>
      <c r="E5" s="80" t="s">
        <v>231</v>
      </c>
      <c r="F5" s="80" t="s">
        <v>230</v>
      </c>
      <c r="G5" s="80" t="s">
        <v>11</v>
      </c>
      <c r="H5" s="80" t="s">
        <v>12</v>
      </c>
      <c r="I5" s="82" t="s">
        <v>4</v>
      </c>
      <c r="J5" s="82" t="s">
        <v>5</v>
      </c>
      <c r="K5" s="82" t="s">
        <v>234</v>
      </c>
      <c r="L5" s="82" t="s">
        <v>235</v>
      </c>
      <c r="M5" s="82" t="s">
        <v>236</v>
      </c>
      <c r="N5" s="80" t="s">
        <v>237</v>
      </c>
    </row>
    <row r="6" spans="1:14" s="7" customFormat="1" ht="55.5" customHeight="1" x14ac:dyDescent="0.15">
      <c r="A6" s="90" t="s">
        <v>6</v>
      </c>
      <c r="B6" s="90" t="s">
        <v>7</v>
      </c>
      <c r="C6" s="90" t="s">
        <v>257</v>
      </c>
      <c r="D6" s="90"/>
      <c r="E6" s="89"/>
      <c r="F6" s="92"/>
      <c r="G6" s="93"/>
      <c r="H6" s="92"/>
      <c r="I6" s="90"/>
      <c r="J6" s="90"/>
      <c r="K6" s="90"/>
      <c r="L6" s="90"/>
      <c r="M6" s="90"/>
      <c r="N6" s="91">
        <f>K6+L6+M6</f>
        <v>0</v>
      </c>
    </row>
    <row r="7" spans="1:14" ht="24.95" customHeight="1" x14ac:dyDescent="0.35">
      <c r="A7" s="81"/>
      <c r="B7" s="81"/>
      <c r="C7" s="81"/>
      <c r="D7" s="82"/>
      <c r="E7" s="83"/>
      <c r="F7" s="84"/>
      <c r="G7" s="85"/>
      <c r="H7" s="84"/>
      <c r="I7" s="86"/>
      <c r="J7" s="86"/>
      <c r="K7" s="86"/>
      <c r="L7" s="86"/>
      <c r="M7" s="87"/>
      <c r="N7" s="86"/>
    </row>
    <row r="8" spans="1:14" ht="24.95" customHeight="1" x14ac:dyDescent="0.35">
      <c r="A8" s="140" t="s">
        <v>360</v>
      </c>
      <c r="B8" s="140" t="s">
        <v>360</v>
      </c>
      <c r="C8" s="140" t="s">
        <v>360</v>
      </c>
      <c r="D8" s="140" t="s">
        <v>360</v>
      </c>
      <c r="E8" s="140" t="s">
        <v>360</v>
      </c>
      <c r="F8" s="140" t="s">
        <v>360</v>
      </c>
      <c r="G8" s="140" t="s">
        <v>360</v>
      </c>
      <c r="H8" s="140" t="s">
        <v>360</v>
      </c>
      <c r="I8" s="140" t="s">
        <v>360</v>
      </c>
      <c r="J8" s="140" t="s">
        <v>360</v>
      </c>
      <c r="K8" s="140" t="s">
        <v>360</v>
      </c>
      <c r="L8" s="140" t="s">
        <v>360</v>
      </c>
      <c r="M8" s="140" t="s">
        <v>360</v>
      </c>
      <c r="N8" s="144" t="s">
        <v>369</v>
      </c>
    </row>
    <row r="9" spans="1:14" ht="24.95" customHeight="1" x14ac:dyDescent="0.35">
      <c r="A9" s="81"/>
      <c r="B9" s="81"/>
      <c r="C9" s="81"/>
      <c r="D9" s="82"/>
      <c r="E9" s="83"/>
      <c r="F9" s="84"/>
      <c r="G9" s="85"/>
      <c r="H9" s="84"/>
      <c r="I9" s="86"/>
      <c r="J9" s="86"/>
      <c r="K9" s="86"/>
      <c r="L9" s="86"/>
      <c r="M9" s="87"/>
      <c r="N9" s="86"/>
    </row>
    <row r="10" spans="1:14" ht="24.95" customHeight="1" x14ac:dyDescent="0.35">
      <c r="A10" s="81"/>
      <c r="B10" s="81"/>
      <c r="C10" s="81"/>
      <c r="D10" s="82"/>
      <c r="E10" s="83"/>
      <c r="F10" s="84"/>
      <c r="G10" s="85"/>
      <c r="H10" s="84"/>
      <c r="I10" s="86"/>
      <c r="J10" s="86"/>
      <c r="K10" s="86"/>
      <c r="L10" s="86"/>
      <c r="M10" s="87"/>
      <c r="N10" s="86"/>
    </row>
    <row r="11" spans="1:14" ht="24.95" customHeight="1" x14ac:dyDescent="0.35">
      <c r="A11" s="81"/>
      <c r="B11" s="81"/>
      <c r="C11" s="81"/>
      <c r="D11" s="82"/>
      <c r="E11" s="83"/>
      <c r="F11" s="84"/>
      <c r="G11" s="85"/>
      <c r="H11" s="84"/>
      <c r="I11" s="86"/>
      <c r="J11" s="86"/>
      <c r="K11" s="86"/>
      <c r="L11" s="86"/>
      <c r="M11" s="87"/>
      <c r="N11" s="86"/>
    </row>
    <row r="12" spans="1:14" ht="24.95" customHeight="1" x14ac:dyDescent="0.35">
      <c r="A12" s="81"/>
      <c r="B12" s="81"/>
      <c r="C12" s="81"/>
      <c r="D12" s="82"/>
      <c r="E12" s="83"/>
      <c r="F12" s="84"/>
      <c r="G12" s="85"/>
      <c r="H12" s="84"/>
      <c r="I12" s="86"/>
      <c r="J12" s="86"/>
      <c r="K12" s="86"/>
      <c r="L12" s="86"/>
      <c r="M12" s="87"/>
      <c r="N12" s="86"/>
    </row>
    <row r="13" spans="1:14" ht="24.95" customHeight="1" x14ac:dyDescent="0.35">
      <c r="A13" s="81"/>
      <c r="B13" s="81"/>
      <c r="C13" s="81"/>
      <c r="D13" s="82"/>
      <c r="E13" s="83"/>
      <c r="F13" s="84"/>
      <c r="G13" s="85"/>
      <c r="H13" s="84"/>
      <c r="I13" s="86"/>
      <c r="J13" s="86"/>
      <c r="K13" s="86"/>
      <c r="L13" s="86"/>
      <c r="M13" s="87"/>
      <c r="N13" s="86"/>
    </row>
    <row r="14" spans="1:14" ht="24.95" customHeight="1" x14ac:dyDescent="0.35">
      <c r="A14" s="81"/>
      <c r="B14" s="81"/>
      <c r="C14" s="81"/>
      <c r="D14" s="82"/>
      <c r="E14" s="83"/>
      <c r="F14" s="84"/>
      <c r="G14" s="85"/>
      <c r="H14" s="84"/>
      <c r="I14" s="86"/>
      <c r="J14" s="86"/>
      <c r="K14" s="86"/>
      <c r="L14" s="86"/>
      <c r="M14" s="87"/>
      <c r="N14" s="86"/>
    </row>
    <row r="15" spans="1:14" ht="24.95" customHeight="1" x14ac:dyDescent="0.35">
      <c r="A15" s="81"/>
      <c r="B15" s="81"/>
      <c r="C15" s="81"/>
      <c r="D15" s="82"/>
      <c r="E15" s="83"/>
      <c r="F15" s="84"/>
      <c r="G15" s="85"/>
      <c r="H15" s="84"/>
      <c r="I15" s="86"/>
      <c r="J15" s="86"/>
      <c r="K15" s="86"/>
      <c r="L15" s="86"/>
      <c r="M15" s="87"/>
      <c r="N15" s="86"/>
    </row>
    <row r="16" spans="1:14" ht="24.95" customHeight="1" x14ac:dyDescent="0.35">
      <c r="A16" s="81"/>
      <c r="B16" s="81"/>
      <c r="C16" s="81"/>
      <c r="D16" s="82"/>
      <c r="E16" s="83"/>
      <c r="F16" s="84"/>
      <c r="G16" s="85"/>
      <c r="H16" s="84"/>
      <c r="I16" s="86"/>
      <c r="J16" s="86"/>
      <c r="K16" s="86"/>
      <c r="L16" s="86"/>
      <c r="M16" s="87"/>
      <c r="N16" s="86"/>
    </row>
    <row r="17" spans="1:14" ht="24.95" customHeight="1" x14ac:dyDescent="0.35">
      <c r="A17" s="81"/>
      <c r="B17" s="81"/>
      <c r="C17" s="81"/>
      <c r="D17" s="82"/>
      <c r="E17" s="83"/>
      <c r="F17" s="84"/>
      <c r="G17" s="85"/>
      <c r="H17" s="84"/>
      <c r="I17" s="86"/>
      <c r="J17" s="86"/>
      <c r="K17" s="86"/>
      <c r="L17" s="86"/>
      <c r="M17" s="87"/>
      <c r="N17" s="86"/>
    </row>
    <row r="18" spans="1:14" ht="24.95" customHeight="1" x14ac:dyDescent="0.35">
      <c r="A18" s="81"/>
      <c r="B18" s="81"/>
      <c r="C18" s="81"/>
      <c r="D18" s="82"/>
      <c r="E18" s="83"/>
      <c r="F18" s="84"/>
      <c r="G18" s="85"/>
      <c r="H18" s="84"/>
      <c r="I18" s="86"/>
      <c r="J18" s="86"/>
      <c r="K18" s="86"/>
      <c r="L18" s="86"/>
      <c r="M18" s="87"/>
      <c r="N18" s="86"/>
    </row>
    <row r="19" spans="1:14" ht="36" customHeight="1" x14ac:dyDescent="0.35">
      <c r="A19" s="80" t="s">
        <v>154</v>
      </c>
      <c r="B19" s="81"/>
      <c r="C19" s="81"/>
      <c r="D19" s="82"/>
      <c r="E19" s="83"/>
      <c r="F19" s="84"/>
      <c r="G19" s="85"/>
      <c r="H19" s="84"/>
      <c r="I19" s="86"/>
      <c r="J19" s="86"/>
      <c r="K19" s="86"/>
      <c r="L19" s="86"/>
      <c r="M19" s="87"/>
      <c r="N19" s="86">
        <f>SUM(N6:N18)</f>
        <v>0</v>
      </c>
    </row>
    <row r="20" spans="1:14" ht="7.5" customHeight="1" x14ac:dyDescent="0.3"/>
    <row r="21" spans="1:14" ht="7.5" customHeight="1" x14ac:dyDescent="0.3"/>
    <row r="22" spans="1:14" ht="7.5" customHeight="1" x14ac:dyDescent="0.3"/>
    <row r="23" spans="1:14" ht="7.5" customHeight="1" x14ac:dyDescent="0.3"/>
    <row r="24" spans="1:14" ht="7.5" customHeight="1" x14ac:dyDescent="0.3"/>
    <row r="25" spans="1:14" ht="7.5" customHeight="1" x14ac:dyDescent="0.3"/>
    <row r="26" spans="1:14" ht="7.5" customHeight="1" x14ac:dyDescent="0.3"/>
    <row r="27" spans="1:14" ht="7.5" customHeight="1" x14ac:dyDescent="0.3"/>
    <row r="28" spans="1:14" ht="7.5" customHeight="1" x14ac:dyDescent="0.3"/>
    <row r="29" spans="1:14" ht="7.5" customHeight="1" x14ac:dyDescent="0.3"/>
    <row r="30" spans="1:14" ht="7.5" customHeight="1" x14ac:dyDescent="0.3"/>
    <row r="31" spans="1:14" ht="7.5" customHeight="1" x14ac:dyDescent="0.3"/>
    <row r="32" spans="1:14" ht="7.5" customHeight="1" x14ac:dyDescent="0.3"/>
    <row r="33" ht="7.5" customHeight="1" x14ac:dyDescent="0.3"/>
    <row r="34" ht="7.5" customHeight="1" x14ac:dyDescent="0.3"/>
    <row r="35" ht="7.5" customHeight="1" x14ac:dyDescent="0.3"/>
    <row r="36" ht="7.5" customHeight="1" x14ac:dyDescent="0.3"/>
    <row r="37" ht="7.5" customHeight="1" x14ac:dyDescent="0.3"/>
    <row r="38" ht="7.5" customHeight="1" x14ac:dyDescent="0.3"/>
    <row r="39" ht="7.5" customHeight="1" x14ac:dyDescent="0.3"/>
    <row r="40" ht="7.5" customHeight="1" x14ac:dyDescent="0.3"/>
    <row r="41" ht="7.5" customHeight="1" x14ac:dyDescent="0.3"/>
    <row r="42" ht="7.5" customHeight="1" x14ac:dyDescent="0.3"/>
    <row r="43" ht="7.5" customHeight="1" x14ac:dyDescent="0.3"/>
    <row r="44" ht="7.5" customHeight="1" x14ac:dyDescent="0.3"/>
    <row r="45" ht="7.5" customHeight="1" x14ac:dyDescent="0.3"/>
    <row r="46" ht="7.5" customHeight="1" x14ac:dyDescent="0.3"/>
    <row r="47" ht="7.5" customHeight="1" x14ac:dyDescent="0.3"/>
    <row r="48" ht="7.5" customHeight="1" x14ac:dyDescent="0.3"/>
    <row r="49" ht="7.5" customHeight="1" x14ac:dyDescent="0.3"/>
    <row r="50" ht="7.5" customHeight="1" x14ac:dyDescent="0.3"/>
    <row r="51" ht="7.5" customHeight="1" x14ac:dyDescent="0.3"/>
    <row r="52" ht="7.5" customHeight="1" x14ac:dyDescent="0.3"/>
    <row r="53" ht="7.5" customHeight="1" x14ac:dyDescent="0.3"/>
    <row r="54" ht="7.5" customHeight="1" x14ac:dyDescent="0.3"/>
    <row r="55" ht="7.5" customHeight="1" x14ac:dyDescent="0.3"/>
    <row r="56" ht="7.5" customHeight="1" x14ac:dyDescent="0.3"/>
    <row r="57" ht="7.5" customHeight="1" x14ac:dyDescent="0.3"/>
    <row r="58" ht="7.5" customHeight="1" x14ac:dyDescent="0.3"/>
    <row r="59" ht="7.5" customHeight="1" x14ac:dyDescent="0.3"/>
    <row r="60" ht="7.5" customHeight="1" x14ac:dyDescent="0.3"/>
    <row r="61" ht="7.5" customHeight="1" x14ac:dyDescent="0.3"/>
    <row r="62" ht="7.5" customHeight="1" x14ac:dyDescent="0.3"/>
    <row r="63" ht="7.5" customHeight="1" x14ac:dyDescent="0.3"/>
    <row r="64" ht="7.5" customHeight="1" x14ac:dyDescent="0.3"/>
    <row r="65" ht="7.5" customHeight="1" x14ac:dyDescent="0.3"/>
    <row r="66" ht="7.5" customHeight="1" x14ac:dyDescent="0.3"/>
    <row r="67" ht="7.5" customHeight="1" x14ac:dyDescent="0.3"/>
    <row r="68" ht="7.5" customHeight="1" x14ac:dyDescent="0.3"/>
    <row r="69" ht="7.5" customHeight="1" x14ac:dyDescent="0.3"/>
    <row r="70" ht="7.5" customHeight="1" x14ac:dyDescent="0.3"/>
    <row r="71" ht="7.5" customHeight="1" x14ac:dyDescent="0.3"/>
    <row r="72" ht="7.5" customHeight="1" x14ac:dyDescent="0.3"/>
    <row r="73" ht="7.5" customHeight="1" x14ac:dyDescent="0.3"/>
    <row r="74" ht="7.5" customHeight="1" x14ac:dyDescent="0.3"/>
    <row r="75" ht="7.5" customHeight="1" x14ac:dyDescent="0.3"/>
    <row r="76" ht="7.5" customHeight="1" x14ac:dyDescent="0.3"/>
    <row r="77" ht="7.5" customHeight="1" x14ac:dyDescent="0.3"/>
    <row r="78" ht="7.5" customHeight="1" x14ac:dyDescent="0.3"/>
    <row r="79" ht="7.5" customHeight="1" x14ac:dyDescent="0.3"/>
    <row r="80" ht="7.5" customHeight="1" x14ac:dyDescent="0.3"/>
    <row r="81" ht="7.5" customHeight="1" x14ac:dyDescent="0.3"/>
    <row r="82" ht="7.5" customHeight="1" x14ac:dyDescent="0.3"/>
    <row r="83" ht="7.5" customHeight="1" x14ac:dyDescent="0.3"/>
    <row r="84" ht="7.5" customHeight="1" x14ac:dyDescent="0.3"/>
    <row r="85" ht="7.5" customHeight="1" x14ac:dyDescent="0.3"/>
    <row r="86" ht="7.5" customHeight="1" x14ac:dyDescent="0.3"/>
    <row r="87" ht="7.5" customHeight="1" x14ac:dyDescent="0.3"/>
    <row r="88" ht="7.5" customHeight="1" x14ac:dyDescent="0.3"/>
    <row r="89" ht="7.5" customHeight="1" x14ac:dyDescent="0.3"/>
    <row r="90" ht="7.5" customHeight="1" x14ac:dyDescent="0.3"/>
    <row r="91" ht="7.5" customHeight="1" x14ac:dyDescent="0.3"/>
    <row r="92" ht="7.5" customHeight="1" x14ac:dyDescent="0.3"/>
    <row r="93" ht="7.5" customHeight="1" x14ac:dyDescent="0.3"/>
    <row r="94" ht="7.5" customHeight="1" x14ac:dyDescent="0.3"/>
    <row r="95" ht="7.5" customHeight="1" x14ac:dyDescent="0.3"/>
    <row r="96" ht="7.5" customHeight="1" x14ac:dyDescent="0.3"/>
    <row r="97" ht="7.5" customHeight="1" x14ac:dyDescent="0.3"/>
    <row r="98" ht="7.5" customHeight="1" x14ac:dyDescent="0.3"/>
    <row r="99" ht="7.5" customHeight="1" x14ac:dyDescent="0.3"/>
    <row r="100" ht="7.5" customHeight="1" x14ac:dyDescent="0.3"/>
    <row r="101" ht="7.5" customHeight="1" x14ac:dyDescent="0.3"/>
    <row r="102" ht="7.5" customHeight="1" x14ac:dyDescent="0.3"/>
    <row r="103" ht="7.5" customHeight="1" x14ac:dyDescent="0.3"/>
    <row r="104" ht="7.5" customHeight="1" x14ac:dyDescent="0.3"/>
    <row r="105" ht="7.5" customHeight="1" x14ac:dyDescent="0.3"/>
    <row r="106" ht="7.5" customHeight="1" x14ac:dyDescent="0.3"/>
    <row r="107" ht="7.5" customHeight="1" x14ac:dyDescent="0.3"/>
    <row r="108" ht="7.5" customHeight="1" x14ac:dyDescent="0.3"/>
    <row r="109" ht="7.5" customHeight="1" x14ac:dyDescent="0.3"/>
    <row r="110" ht="7.5" customHeight="1" x14ac:dyDescent="0.3"/>
    <row r="111" ht="7.5" customHeight="1" x14ac:dyDescent="0.3"/>
    <row r="112" ht="7.5" customHeight="1" x14ac:dyDescent="0.3"/>
    <row r="113" ht="7.5" customHeight="1" x14ac:dyDescent="0.3"/>
    <row r="114" ht="7.5" customHeight="1" x14ac:dyDescent="0.3"/>
    <row r="115" ht="7.5" customHeight="1" x14ac:dyDescent="0.3"/>
    <row r="116" ht="7.5" customHeight="1" x14ac:dyDescent="0.3"/>
    <row r="117" ht="7.5" customHeight="1" x14ac:dyDescent="0.3"/>
    <row r="118" ht="7.5" customHeight="1" x14ac:dyDescent="0.3"/>
    <row r="119" ht="7.5" customHeight="1" x14ac:dyDescent="0.3"/>
    <row r="120" ht="7.5" customHeight="1" x14ac:dyDescent="0.3"/>
    <row r="121" ht="7.5" customHeight="1" x14ac:dyDescent="0.3"/>
    <row r="122" ht="7.5" customHeight="1" x14ac:dyDescent="0.3"/>
    <row r="123" ht="7.5" customHeight="1" x14ac:dyDescent="0.3"/>
    <row r="124" ht="7.5" customHeight="1" x14ac:dyDescent="0.3"/>
    <row r="125" ht="7.5" customHeight="1" x14ac:dyDescent="0.3"/>
    <row r="126" ht="7.5" customHeight="1" x14ac:dyDescent="0.3"/>
    <row r="127" ht="7.5" customHeight="1" x14ac:dyDescent="0.3"/>
    <row r="128" ht="7.5" customHeight="1" x14ac:dyDescent="0.3"/>
    <row r="129" ht="7.5" customHeight="1" x14ac:dyDescent="0.3"/>
    <row r="130" ht="7.5" customHeight="1" x14ac:dyDescent="0.3"/>
    <row r="131" ht="7.5" customHeight="1" x14ac:dyDescent="0.3"/>
    <row r="132" ht="7.5" customHeight="1" x14ac:dyDescent="0.3"/>
    <row r="133" ht="7.5" customHeight="1" x14ac:dyDescent="0.3"/>
    <row r="134" ht="7.5" customHeight="1" x14ac:dyDescent="0.3"/>
    <row r="135" ht="7.5" customHeight="1" x14ac:dyDescent="0.3"/>
    <row r="136" ht="7.5" customHeight="1" x14ac:dyDescent="0.3"/>
    <row r="137" ht="7.5" customHeight="1" x14ac:dyDescent="0.3"/>
    <row r="138" ht="7.5" customHeight="1" x14ac:dyDescent="0.3"/>
    <row r="139" ht="7.5" customHeight="1" x14ac:dyDescent="0.3"/>
    <row r="140" ht="7.5" customHeight="1" x14ac:dyDescent="0.3"/>
    <row r="141" ht="7.5" customHeight="1" x14ac:dyDescent="0.3"/>
    <row r="142" ht="7.5" customHeight="1" x14ac:dyDescent="0.3"/>
    <row r="143" ht="7.5" customHeight="1" x14ac:dyDescent="0.3"/>
    <row r="144" ht="7.5" customHeight="1" x14ac:dyDescent="0.3"/>
    <row r="145" ht="7.5" customHeight="1" x14ac:dyDescent="0.3"/>
    <row r="146" ht="7.5" customHeight="1" x14ac:dyDescent="0.3"/>
    <row r="147" ht="7.5" customHeight="1" x14ac:dyDescent="0.3"/>
    <row r="148" ht="7.5" customHeight="1" x14ac:dyDescent="0.3"/>
    <row r="149" ht="7.5" customHeight="1" x14ac:dyDescent="0.3"/>
    <row r="150" ht="7.5" customHeight="1" x14ac:dyDescent="0.3"/>
    <row r="151" ht="7.5" customHeight="1" x14ac:dyDescent="0.3"/>
    <row r="152" ht="7.5" customHeight="1" x14ac:dyDescent="0.3"/>
    <row r="153" ht="7.5" customHeight="1" x14ac:dyDescent="0.3"/>
    <row r="154" ht="7.5" customHeight="1" x14ac:dyDescent="0.3"/>
    <row r="155" ht="7.5" customHeight="1" x14ac:dyDescent="0.3"/>
    <row r="156" ht="7.5" customHeight="1" x14ac:dyDescent="0.3"/>
    <row r="157" ht="7.5" customHeight="1" x14ac:dyDescent="0.3"/>
    <row r="158" ht="7.5" customHeight="1" x14ac:dyDescent="0.3"/>
    <row r="159" ht="7.5" customHeight="1" x14ac:dyDescent="0.3"/>
    <row r="160" ht="7.5" customHeight="1" x14ac:dyDescent="0.3"/>
    <row r="161" ht="7.5" customHeight="1" x14ac:dyDescent="0.3"/>
    <row r="162" ht="7.5" customHeight="1" x14ac:dyDescent="0.3"/>
    <row r="163" ht="7.5" customHeight="1" x14ac:dyDescent="0.3"/>
    <row r="164" ht="7.5" customHeight="1" x14ac:dyDescent="0.3"/>
    <row r="165" ht="7.5" customHeight="1" x14ac:dyDescent="0.3"/>
    <row r="166" ht="7.5" customHeight="1" x14ac:dyDescent="0.3"/>
    <row r="167" ht="7.5" customHeight="1" x14ac:dyDescent="0.3"/>
    <row r="168" ht="7.5" customHeight="1" x14ac:dyDescent="0.3"/>
    <row r="169" ht="7.5" customHeight="1" x14ac:dyDescent="0.3"/>
    <row r="170" ht="7.5" customHeight="1" x14ac:dyDescent="0.3"/>
    <row r="171" ht="7.5" customHeight="1" x14ac:dyDescent="0.3"/>
    <row r="172" ht="7.5" customHeight="1" x14ac:dyDescent="0.3"/>
    <row r="173" ht="7.5" customHeight="1" x14ac:dyDescent="0.3"/>
    <row r="174" ht="7.5" customHeight="1" x14ac:dyDescent="0.3"/>
    <row r="175" ht="7.5" customHeight="1" x14ac:dyDescent="0.3"/>
    <row r="176" ht="7.5" customHeight="1" x14ac:dyDescent="0.3"/>
    <row r="177" ht="7.5" customHeight="1" x14ac:dyDescent="0.3"/>
    <row r="178" ht="7.5" customHeight="1" x14ac:dyDescent="0.3"/>
    <row r="179" ht="7.5" customHeight="1" x14ac:dyDescent="0.3"/>
    <row r="180" ht="7.5" customHeight="1" x14ac:dyDescent="0.3"/>
    <row r="181" ht="7.5" customHeight="1" x14ac:dyDescent="0.3"/>
    <row r="182" ht="7.5" customHeight="1" x14ac:dyDescent="0.3"/>
    <row r="183" ht="7.5" customHeight="1" x14ac:dyDescent="0.3"/>
    <row r="184" ht="7.5" customHeight="1" x14ac:dyDescent="0.3"/>
    <row r="185" ht="7.5" customHeight="1" x14ac:dyDescent="0.3"/>
    <row r="186" ht="7.5" customHeight="1" x14ac:dyDescent="0.3"/>
    <row r="187" ht="7.5" customHeight="1" x14ac:dyDescent="0.3"/>
    <row r="188" ht="7.5" customHeight="1" x14ac:dyDescent="0.3"/>
    <row r="189" ht="7.5" customHeight="1" x14ac:dyDescent="0.3"/>
    <row r="190" ht="7.5" customHeight="1" x14ac:dyDescent="0.3"/>
    <row r="191" ht="7.5" customHeight="1" x14ac:dyDescent="0.3"/>
    <row r="192" ht="7.5" customHeight="1" x14ac:dyDescent="0.3"/>
    <row r="193" ht="7.5" customHeight="1" x14ac:dyDescent="0.3"/>
    <row r="194" ht="7.5" customHeight="1" x14ac:dyDescent="0.3"/>
    <row r="195" ht="7.5" customHeight="1" x14ac:dyDescent="0.3"/>
    <row r="196" ht="7.5" customHeight="1" x14ac:dyDescent="0.3"/>
    <row r="197" ht="7.5" customHeight="1" x14ac:dyDescent="0.3"/>
    <row r="198" ht="7.5" customHeight="1" x14ac:dyDescent="0.3"/>
    <row r="199" ht="7.5" customHeight="1" x14ac:dyDescent="0.3"/>
    <row r="200" ht="7.5" customHeight="1" x14ac:dyDescent="0.3"/>
    <row r="201" ht="7.5" customHeight="1" x14ac:dyDescent="0.3"/>
    <row r="202" ht="7.5" customHeight="1" x14ac:dyDescent="0.3"/>
    <row r="203" ht="7.5" customHeight="1" x14ac:dyDescent="0.3"/>
    <row r="204" ht="7.5" customHeight="1" x14ac:dyDescent="0.3"/>
    <row r="205" ht="7.5" customHeight="1" x14ac:dyDescent="0.3"/>
    <row r="206" ht="7.5" customHeight="1" x14ac:dyDescent="0.3"/>
    <row r="207" ht="7.5" customHeight="1" x14ac:dyDescent="0.3"/>
    <row r="208" ht="7.5" customHeight="1" x14ac:dyDescent="0.3"/>
    <row r="209" ht="7.5" customHeight="1" x14ac:dyDescent="0.3"/>
    <row r="210" ht="7.5" customHeight="1" x14ac:dyDescent="0.3"/>
    <row r="211" ht="7.5" customHeight="1" x14ac:dyDescent="0.3"/>
    <row r="212" ht="7.5" customHeight="1" x14ac:dyDescent="0.3"/>
    <row r="213" ht="7.5" customHeight="1" x14ac:dyDescent="0.3"/>
    <row r="214" ht="7.5" customHeight="1" x14ac:dyDescent="0.3"/>
    <row r="215" ht="7.5" customHeight="1" x14ac:dyDescent="0.3"/>
    <row r="216" ht="7.5" customHeight="1" x14ac:dyDescent="0.3"/>
    <row r="217" ht="7.5" customHeight="1" x14ac:dyDescent="0.3"/>
    <row r="218" ht="7.5" customHeight="1" x14ac:dyDescent="0.3"/>
    <row r="219" ht="7.5" customHeight="1" x14ac:dyDescent="0.3"/>
    <row r="220" ht="7.5" customHeight="1" x14ac:dyDescent="0.3"/>
    <row r="221" ht="7.5" customHeight="1" x14ac:dyDescent="0.3"/>
    <row r="222" ht="7.5" customHeight="1" x14ac:dyDescent="0.3"/>
    <row r="223" ht="7.5" customHeight="1" x14ac:dyDescent="0.3"/>
    <row r="224" ht="7.5" customHeight="1" x14ac:dyDescent="0.3"/>
    <row r="225" ht="7.5" customHeight="1" x14ac:dyDescent="0.3"/>
    <row r="226" ht="7.5" customHeight="1" x14ac:dyDescent="0.3"/>
    <row r="227" ht="7.5" customHeight="1" x14ac:dyDescent="0.3"/>
    <row r="228" ht="7.5" customHeight="1" x14ac:dyDescent="0.3"/>
    <row r="229" ht="7.5" customHeight="1" x14ac:dyDescent="0.3"/>
    <row r="230" ht="7.5" customHeight="1" x14ac:dyDescent="0.3"/>
    <row r="231" ht="7.5" customHeight="1" x14ac:dyDescent="0.3"/>
    <row r="232" ht="7.5" customHeight="1" x14ac:dyDescent="0.3"/>
    <row r="233" ht="7.5" customHeight="1" x14ac:dyDescent="0.3"/>
    <row r="234" ht="7.5" customHeight="1" x14ac:dyDescent="0.3"/>
    <row r="235" ht="7.5" customHeight="1" x14ac:dyDescent="0.3"/>
    <row r="236" ht="7.5" customHeight="1" x14ac:dyDescent="0.3"/>
    <row r="237" ht="7.5" customHeight="1" x14ac:dyDescent="0.3"/>
    <row r="238" ht="7.5" customHeight="1" x14ac:dyDescent="0.3"/>
    <row r="239" ht="7.5" customHeight="1" x14ac:dyDescent="0.3"/>
    <row r="240" ht="7.5" customHeight="1" x14ac:dyDescent="0.3"/>
    <row r="241" ht="7.5" customHeight="1" x14ac:dyDescent="0.3"/>
    <row r="242" ht="7.5" customHeight="1" x14ac:dyDescent="0.3"/>
    <row r="243" ht="7.5" customHeight="1" x14ac:dyDescent="0.3"/>
    <row r="244" ht="7.5" customHeight="1" x14ac:dyDescent="0.3"/>
    <row r="245" ht="7.5" customHeight="1" x14ac:dyDescent="0.3"/>
    <row r="246" ht="7.5" customHeight="1" x14ac:dyDescent="0.3"/>
    <row r="247" ht="7.5" customHeight="1" x14ac:dyDescent="0.3"/>
    <row r="248" ht="7.5" customHeight="1" x14ac:dyDescent="0.3"/>
    <row r="249" ht="7.5" customHeight="1" x14ac:dyDescent="0.3"/>
    <row r="250" ht="7.5" customHeight="1" x14ac:dyDescent="0.3"/>
    <row r="251" ht="7.5" customHeight="1" x14ac:dyDescent="0.3"/>
    <row r="252" ht="7.5" customHeight="1" x14ac:dyDescent="0.3"/>
    <row r="253" ht="7.5" customHeight="1" x14ac:dyDescent="0.3"/>
    <row r="254" ht="7.5" customHeight="1" x14ac:dyDescent="0.3"/>
    <row r="255" ht="7.5" customHeight="1" x14ac:dyDescent="0.3"/>
    <row r="256" ht="7.5" customHeight="1" x14ac:dyDescent="0.3"/>
    <row r="257" ht="7.5" customHeight="1" x14ac:dyDescent="0.3"/>
    <row r="258" ht="7.5" customHeight="1" x14ac:dyDescent="0.3"/>
    <row r="259" ht="7.5" customHeight="1" x14ac:dyDescent="0.3"/>
    <row r="260" ht="7.5" customHeight="1" x14ac:dyDescent="0.3"/>
    <row r="261" ht="7.5" customHeight="1" x14ac:dyDescent="0.3"/>
    <row r="262" ht="7.5" customHeight="1" x14ac:dyDescent="0.3"/>
    <row r="263" ht="7.5" customHeight="1" x14ac:dyDescent="0.3"/>
    <row r="264" ht="7.5" customHeight="1" x14ac:dyDescent="0.3"/>
    <row r="265" ht="7.5" customHeight="1" x14ac:dyDescent="0.3"/>
    <row r="266" ht="7.5" customHeight="1" x14ac:dyDescent="0.3"/>
    <row r="267" ht="7.5" customHeight="1" x14ac:dyDescent="0.3"/>
    <row r="268" ht="7.5" customHeight="1" x14ac:dyDescent="0.3"/>
    <row r="269" ht="7.5" customHeight="1" x14ac:dyDescent="0.3"/>
    <row r="270" ht="7.5" customHeight="1" x14ac:dyDescent="0.3"/>
    <row r="271" ht="7.5" customHeight="1" x14ac:dyDescent="0.3"/>
    <row r="272" ht="7.5" customHeight="1" x14ac:dyDescent="0.3"/>
    <row r="273" ht="7.5" customHeight="1" x14ac:dyDescent="0.3"/>
    <row r="274" ht="7.5" customHeight="1" x14ac:dyDescent="0.3"/>
    <row r="275" ht="7.5" customHeight="1" x14ac:dyDescent="0.3"/>
    <row r="276" ht="7.5" customHeight="1" x14ac:dyDescent="0.3"/>
    <row r="277" ht="7.5" customHeight="1" x14ac:dyDescent="0.3"/>
    <row r="278" ht="7.5" customHeight="1" x14ac:dyDescent="0.3"/>
    <row r="279" ht="7.5" customHeight="1" x14ac:dyDescent="0.3"/>
    <row r="280" ht="7.5" customHeight="1" x14ac:dyDescent="0.3"/>
    <row r="281" ht="7.5" customHeight="1" x14ac:dyDescent="0.3"/>
    <row r="282" ht="7.5" customHeight="1" x14ac:dyDescent="0.3"/>
    <row r="283" ht="7.5" customHeight="1" x14ac:dyDescent="0.3"/>
    <row r="284" ht="7.5" customHeight="1" x14ac:dyDescent="0.3"/>
    <row r="285" ht="7.5" customHeight="1" x14ac:dyDescent="0.3"/>
    <row r="286" ht="7.5" customHeight="1" x14ac:dyDescent="0.3"/>
    <row r="287" ht="7.5" customHeight="1" x14ac:dyDescent="0.3"/>
    <row r="288" ht="7.5" customHeight="1" x14ac:dyDescent="0.3"/>
    <row r="289" ht="7.5" customHeight="1" x14ac:dyDescent="0.3"/>
    <row r="290" ht="7.5" customHeight="1" x14ac:dyDescent="0.3"/>
    <row r="291" ht="7.5" customHeight="1" x14ac:dyDescent="0.3"/>
    <row r="292" ht="7.5" customHeight="1" x14ac:dyDescent="0.3"/>
    <row r="293" ht="7.5" customHeight="1" x14ac:dyDescent="0.3"/>
    <row r="294" ht="7.5" customHeight="1" x14ac:dyDescent="0.3"/>
    <row r="295" ht="7.5" customHeight="1" x14ac:dyDescent="0.3"/>
    <row r="296" ht="7.5" customHeight="1" x14ac:dyDescent="0.3"/>
    <row r="297" ht="7.5" customHeight="1" x14ac:dyDescent="0.3"/>
    <row r="298" ht="7.5" customHeight="1" x14ac:dyDescent="0.3"/>
    <row r="299" ht="7.5" customHeight="1" x14ac:dyDescent="0.3"/>
    <row r="300" ht="7.5" customHeight="1" x14ac:dyDescent="0.3"/>
    <row r="301" ht="7.5" customHeight="1" x14ac:dyDescent="0.3"/>
    <row r="302" ht="7.5" customHeight="1" x14ac:dyDescent="0.3"/>
    <row r="303" ht="7.5" customHeight="1" x14ac:dyDescent="0.3"/>
    <row r="304" ht="7.5" customHeight="1" x14ac:dyDescent="0.3"/>
    <row r="305" ht="7.5" customHeight="1" x14ac:dyDescent="0.3"/>
    <row r="306" ht="7.5" customHeight="1" x14ac:dyDescent="0.3"/>
    <row r="307" ht="7.5" customHeight="1" x14ac:dyDescent="0.3"/>
    <row r="308" ht="7.5" customHeight="1" x14ac:dyDescent="0.3"/>
    <row r="309" ht="7.5" customHeight="1" x14ac:dyDescent="0.3"/>
    <row r="310" ht="7.5" customHeight="1" x14ac:dyDescent="0.3"/>
    <row r="311" ht="7.5" customHeight="1" x14ac:dyDescent="0.3"/>
    <row r="312" ht="7.5" customHeight="1" x14ac:dyDescent="0.3"/>
    <row r="313" ht="7.5" customHeight="1" x14ac:dyDescent="0.3"/>
    <row r="314" ht="7.5" customHeight="1" x14ac:dyDescent="0.3"/>
    <row r="315" ht="7.5" customHeight="1" x14ac:dyDescent="0.3"/>
    <row r="316" ht="7.5" customHeight="1" x14ac:dyDescent="0.3"/>
    <row r="317" ht="7.5" customHeight="1" x14ac:dyDescent="0.3"/>
    <row r="318" ht="7.5" customHeight="1" x14ac:dyDescent="0.3"/>
    <row r="319" ht="7.5" customHeight="1" x14ac:dyDescent="0.3"/>
    <row r="320" ht="7.5" customHeight="1" x14ac:dyDescent="0.3"/>
    <row r="321" ht="7.5" customHeight="1" x14ac:dyDescent="0.3"/>
    <row r="322" ht="7.5" customHeight="1" x14ac:dyDescent="0.3"/>
    <row r="323" ht="7.5" customHeight="1" x14ac:dyDescent="0.3"/>
    <row r="324" ht="7.5" customHeight="1" x14ac:dyDescent="0.3"/>
    <row r="325" ht="7.5" customHeight="1" x14ac:dyDescent="0.3"/>
    <row r="326" ht="7.5" customHeight="1" x14ac:dyDescent="0.3"/>
    <row r="327" ht="7.5" customHeight="1" x14ac:dyDescent="0.3"/>
    <row r="328" ht="7.5" customHeight="1" x14ac:dyDescent="0.3"/>
    <row r="329" ht="7.5" customHeight="1" x14ac:dyDescent="0.3"/>
    <row r="330" ht="7.5" customHeight="1" x14ac:dyDescent="0.3"/>
    <row r="331" ht="7.5" customHeight="1" x14ac:dyDescent="0.3"/>
    <row r="332" ht="7.5" customHeight="1" x14ac:dyDescent="0.3"/>
    <row r="333" ht="7.5" customHeight="1" x14ac:dyDescent="0.3"/>
    <row r="334" ht="7.5" customHeight="1" x14ac:dyDescent="0.3"/>
    <row r="335" ht="7.5" customHeight="1" x14ac:dyDescent="0.3"/>
    <row r="336" ht="7.5" customHeight="1" x14ac:dyDescent="0.3"/>
    <row r="337" ht="7.5" customHeight="1" x14ac:dyDescent="0.3"/>
    <row r="338" ht="7.5" customHeight="1" x14ac:dyDescent="0.3"/>
    <row r="339" ht="7.5" customHeight="1" x14ac:dyDescent="0.3"/>
    <row r="340" ht="7.5" customHeight="1" x14ac:dyDescent="0.3"/>
    <row r="341" ht="7.5" customHeight="1" x14ac:dyDescent="0.3"/>
    <row r="342" ht="7.5" customHeight="1" x14ac:dyDescent="0.3"/>
    <row r="343" ht="7.5" customHeight="1" x14ac:dyDescent="0.3"/>
    <row r="344" ht="7.5" customHeight="1" x14ac:dyDescent="0.3"/>
    <row r="345" ht="7.5" customHeight="1" x14ac:dyDescent="0.3"/>
    <row r="346" ht="7.5" customHeight="1" x14ac:dyDescent="0.3"/>
    <row r="347" ht="7.5" customHeight="1" x14ac:dyDescent="0.3"/>
    <row r="348" ht="7.5" customHeight="1" x14ac:dyDescent="0.3"/>
    <row r="349" ht="7.5" customHeight="1" x14ac:dyDescent="0.3"/>
    <row r="350" ht="7.5" customHeight="1" x14ac:dyDescent="0.3"/>
    <row r="351" ht="7.5" customHeight="1" x14ac:dyDescent="0.3"/>
    <row r="352" ht="7.5" customHeight="1" x14ac:dyDescent="0.3"/>
    <row r="353" ht="7.5" customHeight="1" x14ac:dyDescent="0.3"/>
    <row r="354" ht="7.5" customHeight="1" x14ac:dyDescent="0.3"/>
    <row r="355" ht="7.5" customHeight="1" x14ac:dyDescent="0.3"/>
    <row r="356" ht="7.5" customHeight="1" x14ac:dyDescent="0.3"/>
    <row r="357" ht="7.5" customHeight="1" x14ac:dyDescent="0.3"/>
    <row r="358" ht="7.5" customHeight="1" x14ac:dyDescent="0.3"/>
    <row r="359" ht="7.5" customHeight="1" x14ac:dyDescent="0.3"/>
    <row r="360" ht="7.5" customHeight="1" x14ac:dyDescent="0.3"/>
    <row r="361" ht="7.5" customHeight="1" x14ac:dyDescent="0.3"/>
    <row r="362" ht="7.5" customHeight="1" x14ac:dyDescent="0.3"/>
    <row r="363" ht="7.5" customHeight="1" x14ac:dyDescent="0.3"/>
    <row r="364" ht="7.5" customHeight="1" x14ac:dyDescent="0.3"/>
    <row r="365" ht="7.5" customHeight="1" x14ac:dyDescent="0.3"/>
    <row r="366" ht="7.5" customHeight="1" x14ac:dyDescent="0.3"/>
    <row r="367" ht="7.5" customHeight="1" x14ac:dyDescent="0.3"/>
    <row r="368" ht="7.5" customHeight="1" x14ac:dyDescent="0.3"/>
    <row r="369" ht="7.5" customHeight="1" x14ac:dyDescent="0.3"/>
    <row r="370" ht="7.5" customHeight="1" x14ac:dyDescent="0.3"/>
    <row r="371" ht="7.5" customHeight="1" x14ac:dyDescent="0.3"/>
    <row r="372" ht="7.5" customHeight="1" x14ac:dyDescent="0.3"/>
    <row r="373" ht="7.5" customHeight="1" x14ac:dyDescent="0.3"/>
    <row r="374" ht="7.5" customHeight="1" x14ac:dyDescent="0.3"/>
    <row r="375" ht="7.5" customHeight="1" x14ac:dyDescent="0.3"/>
    <row r="376" ht="7.5" customHeight="1" x14ac:dyDescent="0.3"/>
    <row r="377" ht="7.5" customHeight="1" x14ac:dyDescent="0.3"/>
    <row r="378" ht="7.5" customHeight="1" x14ac:dyDescent="0.3"/>
    <row r="379" ht="7.5" customHeight="1" x14ac:dyDescent="0.3"/>
    <row r="380" ht="7.5" customHeight="1" x14ac:dyDescent="0.3"/>
    <row r="381" ht="7.5" customHeight="1" x14ac:dyDescent="0.3"/>
    <row r="382" ht="7.5" customHeight="1" x14ac:dyDescent="0.3"/>
    <row r="383" ht="7.5" customHeight="1" x14ac:dyDescent="0.3"/>
    <row r="384" ht="7.5" customHeight="1" x14ac:dyDescent="0.3"/>
    <row r="385" ht="7.5" customHeight="1" x14ac:dyDescent="0.3"/>
    <row r="386" ht="7.5" customHeight="1" x14ac:dyDescent="0.3"/>
    <row r="387" ht="7.5" customHeight="1" x14ac:dyDescent="0.3"/>
    <row r="388" ht="7.5" customHeight="1" x14ac:dyDescent="0.3"/>
    <row r="389" ht="7.5" customHeight="1" x14ac:dyDescent="0.3"/>
    <row r="390" ht="7.5" customHeight="1" x14ac:dyDescent="0.3"/>
    <row r="391" ht="7.5" customHeight="1" x14ac:dyDescent="0.3"/>
    <row r="392" ht="7.5" customHeight="1" x14ac:dyDescent="0.3"/>
    <row r="393" ht="7.5" customHeight="1" x14ac:dyDescent="0.3"/>
    <row r="394" ht="7.5" customHeight="1" x14ac:dyDescent="0.3"/>
    <row r="395" ht="7.5" customHeight="1" x14ac:dyDescent="0.3"/>
    <row r="396" ht="7.5" customHeight="1" x14ac:dyDescent="0.3"/>
    <row r="397" ht="7.5" customHeight="1" x14ac:dyDescent="0.3"/>
    <row r="398" ht="7.5" customHeight="1" x14ac:dyDescent="0.3"/>
    <row r="399" ht="7.5" customHeight="1" x14ac:dyDescent="0.3"/>
    <row r="400" ht="7.5" customHeight="1" x14ac:dyDescent="0.3"/>
    <row r="401" ht="7.5" customHeight="1" x14ac:dyDescent="0.3"/>
    <row r="402" ht="7.5" customHeight="1" x14ac:dyDescent="0.3"/>
    <row r="403" ht="7.5" customHeight="1" x14ac:dyDescent="0.3"/>
    <row r="404" ht="7.5" customHeight="1" x14ac:dyDescent="0.3"/>
    <row r="405" ht="7.5" customHeight="1" x14ac:dyDescent="0.3"/>
    <row r="406" ht="7.5" customHeight="1" x14ac:dyDescent="0.3"/>
    <row r="407" ht="7.5" customHeight="1" x14ac:dyDescent="0.3"/>
    <row r="408" ht="7.5" customHeight="1" x14ac:dyDescent="0.3"/>
    <row r="409" ht="7.5" customHeight="1" x14ac:dyDescent="0.3"/>
    <row r="410" ht="7.5" customHeight="1" x14ac:dyDescent="0.3"/>
    <row r="411" ht="7.5" customHeight="1" x14ac:dyDescent="0.3"/>
    <row r="412" ht="7.5" customHeight="1" x14ac:dyDescent="0.3"/>
    <row r="413" ht="7.5" customHeight="1" x14ac:dyDescent="0.3"/>
    <row r="414" ht="7.5" customHeight="1" x14ac:dyDescent="0.3"/>
    <row r="415" ht="7.5" customHeight="1" x14ac:dyDescent="0.3"/>
    <row r="416" ht="7.5" customHeight="1" x14ac:dyDescent="0.3"/>
    <row r="417" ht="7.5" customHeight="1" x14ac:dyDescent="0.3"/>
    <row r="418" ht="7.5" customHeight="1" x14ac:dyDescent="0.3"/>
    <row r="419" ht="7.5" customHeight="1" x14ac:dyDescent="0.3"/>
    <row r="420" ht="7.5" customHeight="1" x14ac:dyDescent="0.3"/>
    <row r="421" ht="7.5" customHeight="1" x14ac:dyDescent="0.3"/>
    <row r="422" ht="7.5" customHeight="1" x14ac:dyDescent="0.3"/>
    <row r="423" ht="7.5" customHeight="1" x14ac:dyDescent="0.3"/>
    <row r="424" ht="7.5" customHeight="1" x14ac:dyDescent="0.3"/>
    <row r="425" ht="7.5" customHeight="1" x14ac:dyDescent="0.3"/>
    <row r="426" ht="7.5" customHeight="1" x14ac:dyDescent="0.3"/>
    <row r="427" ht="7.5" customHeight="1" x14ac:dyDescent="0.3"/>
    <row r="428" ht="7.5" customHeight="1" x14ac:dyDescent="0.3"/>
    <row r="429" ht="7.5" customHeight="1" x14ac:dyDescent="0.3"/>
    <row r="430" ht="7.5" customHeight="1" x14ac:dyDescent="0.3"/>
    <row r="431" ht="7.5" customHeight="1" x14ac:dyDescent="0.3"/>
    <row r="432" ht="7.5" customHeight="1" x14ac:dyDescent="0.3"/>
    <row r="433" ht="7.5" customHeight="1" x14ac:dyDescent="0.3"/>
    <row r="434" ht="7.5" customHeight="1" x14ac:dyDescent="0.3"/>
    <row r="435" ht="7.5" customHeight="1" x14ac:dyDescent="0.3"/>
    <row r="436" ht="7.5" customHeight="1" x14ac:dyDescent="0.3"/>
    <row r="437" ht="7.5" customHeight="1" x14ac:dyDescent="0.3"/>
    <row r="438" ht="7.5" customHeight="1" x14ac:dyDescent="0.3"/>
    <row r="439" ht="7.5" customHeight="1" x14ac:dyDescent="0.3"/>
    <row r="440" ht="7.5" customHeight="1" x14ac:dyDescent="0.3"/>
    <row r="441" ht="7.5" customHeight="1" x14ac:dyDescent="0.3"/>
    <row r="442" ht="7.5" customHeight="1" x14ac:dyDescent="0.3"/>
    <row r="443" ht="7.5" customHeight="1" x14ac:dyDescent="0.3"/>
    <row r="444" ht="7.5" customHeight="1" x14ac:dyDescent="0.3"/>
    <row r="445" ht="7.5" customHeight="1" x14ac:dyDescent="0.3"/>
    <row r="446" ht="7.5" customHeight="1" x14ac:dyDescent="0.3"/>
    <row r="447" ht="7.5" customHeight="1" x14ac:dyDescent="0.3"/>
    <row r="448" ht="7.5" customHeight="1" x14ac:dyDescent="0.3"/>
    <row r="449" ht="7.5" customHeight="1" x14ac:dyDescent="0.3"/>
    <row r="450" ht="7.5" customHeight="1" x14ac:dyDescent="0.3"/>
    <row r="451" ht="7.5" customHeight="1" x14ac:dyDescent="0.3"/>
    <row r="452" ht="7.5" customHeight="1" x14ac:dyDescent="0.3"/>
    <row r="453" ht="7.5" customHeight="1" x14ac:dyDescent="0.3"/>
    <row r="454" ht="7.5" customHeight="1" x14ac:dyDescent="0.3"/>
    <row r="455" ht="7.5" customHeight="1" x14ac:dyDescent="0.3"/>
    <row r="456" ht="7.5" customHeight="1" x14ac:dyDescent="0.3"/>
    <row r="457" ht="7.5" customHeight="1" x14ac:dyDescent="0.3"/>
    <row r="458" ht="7.5" customHeight="1" x14ac:dyDescent="0.3"/>
    <row r="459" ht="7.5" customHeight="1" x14ac:dyDescent="0.3"/>
    <row r="460" ht="7.5" customHeight="1" x14ac:dyDescent="0.3"/>
    <row r="461" ht="7.5" customHeight="1" x14ac:dyDescent="0.3"/>
    <row r="462" ht="7.5" customHeight="1" x14ac:dyDescent="0.3"/>
    <row r="463" ht="7.5" customHeight="1" x14ac:dyDescent="0.3"/>
    <row r="464" ht="7.5" customHeight="1" x14ac:dyDescent="0.3"/>
    <row r="465" ht="7.5" customHeight="1" x14ac:dyDescent="0.3"/>
    <row r="466" ht="7.5" customHeight="1" x14ac:dyDescent="0.3"/>
    <row r="467" ht="7.5" customHeight="1" x14ac:dyDescent="0.3"/>
    <row r="468" ht="7.5" customHeight="1" x14ac:dyDescent="0.3"/>
    <row r="469" ht="7.5" customHeight="1" x14ac:dyDescent="0.3"/>
    <row r="470" ht="7.5" customHeight="1" x14ac:dyDescent="0.3"/>
    <row r="471" ht="7.5" customHeight="1" x14ac:dyDescent="0.3"/>
    <row r="472" ht="7.5" customHeight="1" x14ac:dyDescent="0.3"/>
    <row r="473" ht="7.5" customHeight="1" x14ac:dyDescent="0.3"/>
    <row r="474" ht="7.5" customHeight="1" x14ac:dyDescent="0.3"/>
    <row r="475" ht="7.5" customHeight="1" x14ac:dyDescent="0.3"/>
    <row r="476" ht="7.5" customHeight="1" x14ac:dyDescent="0.3"/>
    <row r="477" ht="7.5" customHeight="1" x14ac:dyDescent="0.3"/>
    <row r="478" ht="7.5" customHeight="1" x14ac:dyDescent="0.3"/>
    <row r="479" ht="7.5" customHeight="1" x14ac:dyDescent="0.3"/>
    <row r="480" ht="7.5" customHeight="1" x14ac:dyDescent="0.3"/>
    <row r="481" ht="7.5" customHeight="1" x14ac:dyDescent="0.3"/>
    <row r="482" ht="7.5" customHeight="1" x14ac:dyDescent="0.3"/>
    <row r="483" ht="7.5" customHeight="1" x14ac:dyDescent="0.3"/>
    <row r="484" ht="7.5" customHeight="1" x14ac:dyDescent="0.3"/>
    <row r="485" ht="7.5" customHeight="1" x14ac:dyDescent="0.3"/>
    <row r="486" ht="7.5" customHeight="1" x14ac:dyDescent="0.3"/>
    <row r="487" ht="7.5" customHeight="1" x14ac:dyDescent="0.3"/>
    <row r="488" ht="7.5" customHeight="1" x14ac:dyDescent="0.3"/>
    <row r="489" ht="7.5" customHeight="1" x14ac:dyDescent="0.3"/>
    <row r="490" ht="7.5" customHeight="1" x14ac:dyDescent="0.3"/>
    <row r="491" ht="7.5" customHeight="1" x14ac:dyDescent="0.3"/>
    <row r="492" ht="7.5" customHeight="1" x14ac:dyDescent="0.3"/>
    <row r="493" ht="7.5" customHeight="1" x14ac:dyDescent="0.3"/>
    <row r="494" ht="7.5" customHeight="1" x14ac:dyDescent="0.3"/>
    <row r="495" ht="7.5" customHeight="1" x14ac:dyDescent="0.3"/>
    <row r="496" ht="7.5" customHeight="1" x14ac:dyDescent="0.3"/>
    <row r="497" ht="7.5" customHeight="1" x14ac:dyDescent="0.3"/>
    <row r="498" ht="7.5" customHeight="1" x14ac:dyDescent="0.3"/>
    <row r="499" ht="7.5" customHeight="1" x14ac:dyDescent="0.3"/>
    <row r="500" ht="7.5" customHeight="1" x14ac:dyDescent="0.3"/>
    <row r="501" ht="7.5" customHeight="1" x14ac:dyDescent="0.3"/>
    <row r="502" ht="7.5" customHeight="1" x14ac:dyDescent="0.3"/>
    <row r="503" ht="7.5" customHeight="1" x14ac:dyDescent="0.3"/>
    <row r="504" ht="7.5" customHeight="1" x14ac:dyDescent="0.3"/>
    <row r="505" ht="7.5" customHeight="1" x14ac:dyDescent="0.3"/>
    <row r="506" ht="7.5" customHeight="1" x14ac:dyDescent="0.3"/>
    <row r="507" ht="7.5" customHeight="1" x14ac:dyDescent="0.3"/>
    <row r="508" ht="7.5" customHeight="1" x14ac:dyDescent="0.3"/>
    <row r="509" ht="7.5" customHeight="1" x14ac:dyDescent="0.3"/>
    <row r="510" ht="7.5" customHeight="1" x14ac:dyDescent="0.3"/>
    <row r="511" ht="7.5" customHeight="1" x14ac:dyDescent="0.3"/>
    <row r="512" ht="7.5" customHeight="1" x14ac:dyDescent="0.3"/>
    <row r="513" ht="7.5" customHeight="1" x14ac:dyDescent="0.3"/>
    <row r="514" ht="7.5" customHeight="1" x14ac:dyDescent="0.3"/>
    <row r="515" ht="7.5" customHeight="1" x14ac:dyDescent="0.3"/>
    <row r="516" ht="7.5" customHeight="1" x14ac:dyDescent="0.3"/>
    <row r="517" ht="7.5" customHeight="1" x14ac:dyDescent="0.3"/>
    <row r="518" ht="7.5" customHeight="1" x14ac:dyDescent="0.3"/>
    <row r="519" ht="7.5" customHeight="1" x14ac:dyDescent="0.3"/>
    <row r="520" ht="7.5" customHeight="1" x14ac:dyDescent="0.3"/>
    <row r="521" ht="7.5" customHeight="1" x14ac:dyDescent="0.3"/>
    <row r="522" ht="7.5" customHeight="1" x14ac:dyDescent="0.3"/>
    <row r="523" ht="7.5" customHeight="1" x14ac:dyDescent="0.3"/>
    <row r="524" ht="7.5" customHeight="1" x14ac:dyDescent="0.3"/>
    <row r="525" ht="7.5" customHeight="1" x14ac:dyDescent="0.3"/>
    <row r="526" ht="7.5" customHeight="1" x14ac:dyDescent="0.3"/>
    <row r="527" ht="7.5" customHeight="1" x14ac:dyDescent="0.3"/>
    <row r="528" ht="7.5" customHeight="1" x14ac:dyDescent="0.3"/>
    <row r="529" ht="7.5" customHeight="1" x14ac:dyDescent="0.3"/>
    <row r="530" ht="7.5" customHeight="1" x14ac:dyDescent="0.3"/>
    <row r="531" ht="7.5" customHeight="1" x14ac:dyDescent="0.3"/>
    <row r="532" ht="7.5" customHeight="1" x14ac:dyDescent="0.3"/>
    <row r="533" ht="7.5" customHeight="1" x14ac:dyDescent="0.3"/>
    <row r="534" ht="7.5" customHeight="1" x14ac:dyDescent="0.3"/>
    <row r="535" ht="7.5" customHeight="1" x14ac:dyDescent="0.3"/>
    <row r="536" ht="7.5" customHeight="1" x14ac:dyDescent="0.3"/>
    <row r="537" ht="7.5" customHeight="1" x14ac:dyDescent="0.3"/>
    <row r="538" ht="7.5" customHeight="1" x14ac:dyDescent="0.3"/>
    <row r="539" ht="7.5" customHeight="1" x14ac:dyDescent="0.3"/>
    <row r="540" ht="7.5" customHeight="1" x14ac:dyDescent="0.3"/>
    <row r="541" ht="7.5" customHeight="1" x14ac:dyDescent="0.3"/>
    <row r="542" ht="7.5" customHeight="1" x14ac:dyDescent="0.3"/>
    <row r="543" ht="7.5" customHeight="1" x14ac:dyDescent="0.3"/>
    <row r="544" ht="7.5" customHeight="1" x14ac:dyDescent="0.3"/>
    <row r="545" ht="7.5" customHeight="1" x14ac:dyDescent="0.3"/>
    <row r="546" ht="7.5" customHeight="1" x14ac:dyDescent="0.3"/>
    <row r="547" ht="7.5" customHeight="1" x14ac:dyDescent="0.3"/>
    <row r="548" ht="7.5" customHeight="1" x14ac:dyDescent="0.3"/>
    <row r="549" ht="7.5" customHeight="1" x14ac:dyDescent="0.3"/>
    <row r="550" ht="7.5" customHeight="1" x14ac:dyDescent="0.3"/>
    <row r="551" ht="7.5" customHeight="1" x14ac:dyDescent="0.3"/>
    <row r="552" ht="7.5" customHeight="1" x14ac:dyDescent="0.3"/>
    <row r="553" ht="7.5" customHeight="1" x14ac:dyDescent="0.3"/>
    <row r="554" ht="7.5" customHeight="1" x14ac:dyDescent="0.3"/>
    <row r="555" ht="7.5" customHeight="1" x14ac:dyDescent="0.3"/>
    <row r="556" ht="7.5" customHeight="1" x14ac:dyDescent="0.3"/>
    <row r="557" ht="7.5" customHeight="1" x14ac:dyDescent="0.3"/>
    <row r="558" ht="7.5" customHeight="1" x14ac:dyDescent="0.3"/>
    <row r="559" ht="7.5" customHeight="1" x14ac:dyDescent="0.3"/>
    <row r="560" ht="7.5" customHeight="1" x14ac:dyDescent="0.3"/>
    <row r="561" ht="7.5" customHeight="1" x14ac:dyDescent="0.3"/>
    <row r="562" ht="7.5" customHeight="1" x14ac:dyDescent="0.3"/>
    <row r="563" ht="7.5" customHeight="1" x14ac:dyDescent="0.3"/>
    <row r="564" ht="7.5" customHeight="1" x14ac:dyDescent="0.3"/>
    <row r="565" ht="7.5" customHeight="1" x14ac:dyDescent="0.3"/>
    <row r="566" ht="7.5" customHeight="1" x14ac:dyDescent="0.3"/>
    <row r="567" ht="7.5" customHeight="1" x14ac:dyDescent="0.3"/>
    <row r="568" ht="7.5" customHeight="1" x14ac:dyDescent="0.3"/>
    <row r="569" ht="7.5" customHeight="1" x14ac:dyDescent="0.3"/>
    <row r="570" ht="7.5" customHeight="1" x14ac:dyDescent="0.3"/>
    <row r="571" ht="7.5" customHeight="1" x14ac:dyDescent="0.3"/>
    <row r="572" ht="7.5" customHeight="1" x14ac:dyDescent="0.3"/>
    <row r="573" ht="7.5" customHeight="1" x14ac:dyDescent="0.3"/>
    <row r="574" ht="7.5" customHeight="1" x14ac:dyDescent="0.3"/>
    <row r="575" ht="7.5" customHeight="1" x14ac:dyDescent="0.3"/>
    <row r="576" ht="7.5" customHeight="1" x14ac:dyDescent="0.3"/>
    <row r="577" ht="7.5" customHeight="1" x14ac:dyDescent="0.3"/>
    <row r="578" ht="7.5" customHeight="1" x14ac:dyDescent="0.3"/>
    <row r="579" ht="7.5" customHeight="1" x14ac:dyDescent="0.3"/>
    <row r="580" ht="7.5" customHeight="1" x14ac:dyDescent="0.3"/>
    <row r="581" ht="7.5" customHeight="1" x14ac:dyDescent="0.3"/>
    <row r="582" ht="7.5" customHeight="1" x14ac:dyDescent="0.3"/>
    <row r="583" ht="7.5" customHeight="1" x14ac:dyDescent="0.3"/>
    <row r="584" ht="7.5" customHeight="1" x14ac:dyDescent="0.3"/>
    <row r="585" ht="7.5" customHeight="1" x14ac:dyDescent="0.3"/>
    <row r="586" ht="7.5" customHeight="1" x14ac:dyDescent="0.3"/>
    <row r="587" ht="7.5" customHeight="1" x14ac:dyDescent="0.3"/>
    <row r="588" ht="7.5" customHeight="1" x14ac:dyDescent="0.3"/>
    <row r="589" ht="7.5" customHeight="1" x14ac:dyDescent="0.3"/>
    <row r="590" ht="7.5" customHeight="1" x14ac:dyDescent="0.3"/>
    <row r="591" ht="7.5" customHeight="1" x14ac:dyDescent="0.3"/>
    <row r="592" ht="7.5" customHeight="1" x14ac:dyDescent="0.3"/>
    <row r="593" ht="7.5" customHeight="1" x14ac:dyDescent="0.3"/>
    <row r="594" ht="7.5" customHeight="1" x14ac:dyDescent="0.3"/>
    <row r="595" ht="7.5" customHeight="1" x14ac:dyDescent="0.3"/>
    <row r="596" ht="7.5" customHeight="1" x14ac:dyDescent="0.3"/>
    <row r="597" ht="7.5" customHeight="1" x14ac:dyDescent="0.3"/>
    <row r="598" ht="7.5" customHeight="1" x14ac:dyDescent="0.3"/>
    <row r="599" ht="7.5" customHeight="1" x14ac:dyDescent="0.3"/>
    <row r="600" ht="7.5" customHeight="1" x14ac:dyDescent="0.3"/>
    <row r="601" ht="7.5" customHeight="1" x14ac:dyDescent="0.3"/>
    <row r="602" ht="7.5" customHeight="1" x14ac:dyDescent="0.3"/>
    <row r="603" ht="7.5" customHeight="1" x14ac:dyDescent="0.3"/>
    <row r="604" ht="7.5" customHeight="1" x14ac:dyDescent="0.3"/>
    <row r="605" ht="7.5" customHeight="1" x14ac:dyDescent="0.3"/>
    <row r="606" ht="7.5" customHeight="1" x14ac:dyDescent="0.3"/>
    <row r="607" ht="7.5" customHeight="1" x14ac:dyDescent="0.3"/>
    <row r="608" ht="7.5" customHeight="1" x14ac:dyDescent="0.3"/>
    <row r="609" ht="7.5" customHeight="1" x14ac:dyDescent="0.3"/>
    <row r="610" ht="7.5" customHeight="1" x14ac:dyDescent="0.3"/>
    <row r="611" ht="7.5" customHeight="1" x14ac:dyDescent="0.3"/>
    <row r="612" ht="7.5" customHeight="1" x14ac:dyDescent="0.3"/>
    <row r="613" ht="7.5" customHeight="1" x14ac:dyDescent="0.3"/>
    <row r="614" ht="7.5" customHeight="1" x14ac:dyDescent="0.3"/>
    <row r="615" ht="7.5" customHeight="1" x14ac:dyDescent="0.3"/>
    <row r="616" ht="7.5" customHeight="1" x14ac:dyDescent="0.3"/>
    <row r="617" ht="7.5" customHeight="1" x14ac:dyDescent="0.3"/>
    <row r="618" ht="7.5" customHeight="1" x14ac:dyDescent="0.3"/>
    <row r="619" ht="7.5" customHeight="1" x14ac:dyDescent="0.3"/>
    <row r="620" ht="7.5" customHeight="1" x14ac:dyDescent="0.3"/>
    <row r="621" ht="7.5" customHeight="1" x14ac:dyDescent="0.3"/>
    <row r="622" ht="7.5" customHeight="1" x14ac:dyDescent="0.3"/>
    <row r="623" ht="7.5" customHeight="1" x14ac:dyDescent="0.3"/>
    <row r="624" ht="7.5" customHeight="1" x14ac:dyDescent="0.3"/>
    <row r="625" ht="7.5" customHeight="1" x14ac:dyDescent="0.3"/>
    <row r="626" ht="7.5" customHeight="1" x14ac:dyDescent="0.3"/>
    <row r="627" ht="7.5" customHeight="1" x14ac:dyDescent="0.3"/>
    <row r="628" ht="7.5" customHeight="1" x14ac:dyDescent="0.3"/>
    <row r="629" ht="7.5" customHeight="1" x14ac:dyDescent="0.3"/>
    <row r="630" ht="7.5" customHeight="1" x14ac:dyDescent="0.3"/>
    <row r="631" ht="7.5" customHeight="1" x14ac:dyDescent="0.3"/>
    <row r="632" ht="7.5" customHeight="1" x14ac:dyDescent="0.3"/>
    <row r="633" ht="7.5" customHeight="1" x14ac:dyDescent="0.3"/>
    <row r="634" ht="7.5" customHeight="1" x14ac:dyDescent="0.3"/>
    <row r="635" ht="7.5" customHeight="1" x14ac:dyDescent="0.3"/>
    <row r="636" ht="7.5" customHeight="1" x14ac:dyDescent="0.3"/>
    <row r="637" ht="7.5" customHeight="1" x14ac:dyDescent="0.3"/>
    <row r="638" ht="7.5" customHeight="1" x14ac:dyDescent="0.3"/>
    <row r="639" ht="7.5" customHeight="1" x14ac:dyDescent="0.3"/>
    <row r="640" ht="7.5" customHeight="1" x14ac:dyDescent="0.3"/>
    <row r="641" ht="7.5" customHeight="1" x14ac:dyDescent="0.3"/>
    <row r="642" ht="7.5" customHeight="1" x14ac:dyDescent="0.3"/>
    <row r="643" ht="7.5" customHeight="1" x14ac:dyDescent="0.3"/>
    <row r="644" ht="7.5" customHeight="1" x14ac:dyDescent="0.3"/>
    <row r="645" ht="7.5" customHeight="1" x14ac:dyDescent="0.3"/>
    <row r="646" ht="7.5" customHeight="1" x14ac:dyDescent="0.3"/>
    <row r="647" ht="7.5" customHeight="1" x14ac:dyDescent="0.3"/>
    <row r="648" ht="7.5" customHeight="1" x14ac:dyDescent="0.3"/>
  </sheetData>
  <sheetProtection formatCells="0" selectLockedCells="1"/>
  <mergeCells count="2">
    <mergeCell ref="A1:N3"/>
    <mergeCell ref="A4:N4"/>
  </mergeCells>
  <phoneticPr fontId="3" type="noConversion"/>
  <printOptions horizontalCentered="1"/>
  <pageMargins left="0.19685039370078741" right="0.19685039370078741" top="0.59055118110236227" bottom="0.19685039370078741" header="0.31496062992125984" footer="0.31496062992125984"/>
  <pageSetup paperSize="9" scale="60" orientation="landscape" horizontalDpi="300" verticalDpi="300" r:id="rId1"/>
  <headerFooter>
    <oddHeader>&amp;L&amp;G</oddHeader>
    <oddFooter>&amp;R&amp;"华文行楷,常规"&amp;22每 天 进 步 一 点 点</oddFooter>
  </headerFooter>
  <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DL87"/>
  <sheetViews>
    <sheetView showGridLines="0" view="pageBreakPreview" topLeftCell="A19" zoomScale="85" zoomScaleNormal="50" zoomScaleSheetLayoutView="85" workbookViewId="0">
      <selection activeCell="BJ15" sqref="BJ15:BV15"/>
    </sheetView>
  </sheetViews>
  <sheetFormatPr defaultColWidth="1.625" defaultRowHeight="17.25" x14ac:dyDescent="0.3"/>
  <cols>
    <col min="1" max="101" width="1.625" style="1" customWidth="1"/>
    <col min="102" max="103" width="1.375" style="1" customWidth="1"/>
    <col min="104" max="16384" width="1.625" style="1"/>
  </cols>
  <sheetData>
    <row r="1" spans="1:116" ht="24.75" customHeight="1" x14ac:dyDescent="0.3">
      <c r="A1" s="255" t="s">
        <v>277</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M1" s="256"/>
      <c r="AN1" s="256"/>
      <c r="AO1" s="256"/>
      <c r="AP1" s="256"/>
      <c r="AQ1" s="256"/>
      <c r="AR1" s="256"/>
      <c r="AS1" s="256"/>
      <c r="AT1" s="256"/>
      <c r="AU1" s="256"/>
      <c r="AV1" s="256"/>
      <c r="AW1" s="256"/>
      <c r="AX1" s="256"/>
      <c r="AY1" s="256"/>
      <c r="AZ1" s="256"/>
      <c r="BA1" s="256"/>
      <c r="BB1" s="256"/>
      <c r="BC1" s="256"/>
      <c r="BD1" s="256"/>
      <c r="BE1" s="256"/>
      <c r="BF1" s="256"/>
      <c r="BG1" s="256"/>
      <c r="BH1" s="256"/>
      <c r="BI1" s="256"/>
      <c r="BJ1" s="256"/>
      <c r="BK1" s="256"/>
      <c r="BL1" s="256"/>
      <c r="BM1" s="256"/>
      <c r="BN1" s="256"/>
      <c r="BO1" s="256"/>
      <c r="BP1" s="256"/>
      <c r="BQ1" s="256"/>
      <c r="BR1" s="256"/>
      <c r="BS1" s="256"/>
      <c r="BT1" s="256"/>
      <c r="BU1" s="256"/>
      <c r="BV1" s="256"/>
      <c r="BW1" s="256"/>
      <c r="BX1" s="256"/>
      <c r="BY1" s="256"/>
      <c r="BZ1" s="256"/>
      <c r="CA1" s="256"/>
      <c r="CB1" s="256"/>
      <c r="CC1" s="256"/>
      <c r="CD1" s="256"/>
      <c r="CE1" s="256"/>
      <c r="CF1" s="256"/>
      <c r="CG1" s="256"/>
      <c r="CH1" s="256"/>
      <c r="CI1" s="256"/>
      <c r="CJ1" s="256"/>
      <c r="CK1" s="256"/>
      <c r="CL1" s="256"/>
      <c r="CM1" s="256"/>
      <c r="CN1" s="256"/>
      <c r="CO1" s="256"/>
      <c r="CP1" s="256"/>
      <c r="CQ1" s="256"/>
      <c r="CR1" s="256"/>
      <c r="CS1" s="256"/>
      <c r="CT1" s="256"/>
      <c r="CU1" s="256"/>
      <c r="CV1" s="256"/>
      <c r="CW1" s="257"/>
    </row>
    <row r="2" spans="1:116" ht="24.75" customHeight="1" thickBot="1" x14ac:dyDescent="0.35">
      <c r="A2" s="258"/>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c r="BE2" s="259"/>
      <c r="BF2" s="259"/>
      <c r="BG2" s="259"/>
      <c r="BH2" s="259"/>
      <c r="BI2" s="259"/>
      <c r="BJ2" s="259"/>
      <c r="BK2" s="259"/>
      <c r="BL2" s="259"/>
      <c r="BM2" s="259"/>
      <c r="BN2" s="259"/>
      <c r="BO2" s="259"/>
      <c r="BP2" s="259"/>
      <c r="BQ2" s="259"/>
      <c r="BR2" s="259"/>
      <c r="BS2" s="259"/>
      <c r="BT2" s="259"/>
      <c r="BU2" s="259"/>
      <c r="BV2" s="259"/>
      <c r="BW2" s="259"/>
      <c r="BX2" s="259"/>
      <c r="BY2" s="259"/>
      <c r="BZ2" s="259"/>
      <c r="CA2" s="259"/>
      <c r="CB2" s="259"/>
      <c r="CC2" s="259"/>
      <c r="CD2" s="259"/>
      <c r="CE2" s="259"/>
      <c r="CF2" s="259"/>
      <c r="CG2" s="259"/>
      <c r="CH2" s="259"/>
      <c r="CI2" s="259"/>
      <c r="CJ2" s="259"/>
      <c r="CK2" s="259"/>
      <c r="CL2" s="259"/>
      <c r="CM2" s="259"/>
      <c r="CN2" s="259"/>
      <c r="CO2" s="259"/>
      <c r="CP2" s="259"/>
      <c r="CQ2" s="259"/>
      <c r="CR2" s="259"/>
      <c r="CS2" s="259"/>
      <c r="CT2" s="259"/>
      <c r="CU2" s="259"/>
      <c r="CV2" s="259"/>
      <c r="CW2" s="260"/>
    </row>
    <row r="3" spans="1:116" s="2" customFormat="1" ht="9.75" customHeight="1" x14ac:dyDescent="0.3">
      <c r="A3" s="261" t="s">
        <v>278</v>
      </c>
      <c r="B3" s="262"/>
      <c r="C3" s="262"/>
      <c r="D3" s="262"/>
      <c r="E3" s="262"/>
      <c r="F3" s="262"/>
      <c r="G3" s="262"/>
      <c r="H3" s="262"/>
      <c r="I3" s="262"/>
      <c r="J3" s="262"/>
      <c r="K3" s="262"/>
      <c r="L3" s="262"/>
      <c r="M3" s="262"/>
      <c r="N3" s="262"/>
      <c r="O3" s="262"/>
      <c r="P3" s="262"/>
      <c r="Q3" s="262"/>
      <c r="R3" s="262"/>
      <c r="S3" s="262"/>
      <c r="T3" s="262"/>
      <c r="U3" s="262"/>
      <c r="V3" s="262"/>
      <c r="W3" s="263"/>
      <c r="X3" s="267" t="s">
        <v>279</v>
      </c>
      <c r="Y3" s="268"/>
      <c r="Z3" s="268"/>
      <c r="AA3" s="268"/>
      <c r="AB3" s="268"/>
      <c r="AC3" s="268"/>
      <c r="AD3" s="268"/>
      <c r="AE3" s="268"/>
      <c r="AF3" s="268"/>
      <c r="AG3" s="268"/>
      <c r="AH3" s="268"/>
      <c r="AI3" s="268"/>
      <c r="AJ3" s="268"/>
      <c r="AK3" s="268"/>
      <c r="AL3" s="262"/>
      <c r="AM3" s="262"/>
      <c r="AN3" s="262"/>
      <c r="AO3" s="262"/>
      <c r="AP3" s="262"/>
      <c r="AQ3" s="262"/>
      <c r="AR3" s="262"/>
      <c r="AS3" s="262"/>
      <c r="AT3" s="262"/>
      <c r="AU3" s="262"/>
      <c r="AV3" s="262"/>
      <c r="AW3" s="262"/>
      <c r="AX3" s="262"/>
      <c r="AY3" s="262"/>
      <c r="AZ3" s="262"/>
      <c r="BA3" s="262"/>
      <c r="BB3" s="262"/>
      <c r="BC3" s="262"/>
      <c r="BD3" s="262"/>
      <c r="BE3" s="262"/>
      <c r="BF3" s="262"/>
      <c r="BG3" s="262"/>
      <c r="BH3" s="262"/>
      <c r="BI3" s="262"/>
      <c r="BJ3" s="262"/>
      <c r="BK3" s="262"/>
      <c r="BL3" s="262"/>
      <c r="BM3" s="262"/>
      <c r="BN3" s="262"/>
      <c r="BO3" s="268" t="s">
        <v>280</v>
      </c>
      <c r="BP3" s="268"/>
      <c r="BQ3" s="268"/>
      <c r="BR3" s="268"/>
      <c r="BS3" s="268"/>
      <c r="BT3" s="268"/>
      <c r="BU3" s="268"/>
      <c r="BV3" s="268"/>
      <c r="BW3" s="268"/>
      <c r="BX3" s="268"/>
      <c r="BY3" s="268"/>
      <c r="BZ3" s="268"/>
      <c r="CA3" s="268"/>
      <c r="CB3" s="262"/>
      <c r="CC3" s="262"/>
      <c r="CD3" s="262"/>
      <c r="CE3" s="262"/>
      <c r="CF3" s="262"/>
      <c r="CG3" s="262"/>
      <c r="CH3" s="262"/>
      <c r="CI3" s="262"/>
      <c r="CJ3" s="262"/>
      <c r="CK3" s="262"/>
      <c r="CL3" s="262"/>
      <c r="CM3" s="262"/>
      <c r="CN3" s="262"/>
      <c r="CO3" s="262"/>
      <c r="CP3" s="262"/>
      <c r="CQ3" s="262"/>
      <c r="CR3" s="262"/>
      <c r="CS3" s="262"/>
      <c r="CT3" s="262"/>
      <c r="CU3" s="262"/>
      <c r="CV3" s="262"/>
      <c r="CW3" s="263"/>
    </row>
    <row r="4" spans="1:116" s="2" customFormat="1" ht="9.75" customHeight="1" x14ac:dyDescent="0.3">
      <c r="A4" s="264"/>
      <c r="B4" s="265"/>
      <c r="C4" s="265"/>
      <c r="D4" s="265"/>
      <c r="E4" s="265"/>
      <c r="F4" s="265"/>
      <c r="G4" s="265"/>
      <c r="H4" s="265"/>
      <c r="I4" s="265"/>
      <c r="J4" s="265"/>
      <c r="K4" s="265"/>
      <c r="L4" s="265"/>
      <c r="M4" s="265"/>
      <c r="N4" s="265"/>
      <c r="O4" s="265"/>
      <c r="P4" s="265"/>
      <c r="Q4" s="265"/>
      <c r="R4" s="265"/>
      <c r="S4" s="265"/>
      <c r="T4" s="265"/>
      <c r="U4" s="265"/>
      <c r="V4" s="265"/>
      <c r="W4" s="266"/>
      <c r="X4" s="269"/>
      <c r="Y4" s="270"/>
      <c r="Z4" s="270"/>
      <c r="AA4" s="270"/>
      <c r="AB4" s="270"/>
      <c r="AC4" s="270"/>
      <c r="AD4" s="270"/>
      <c r="AE4" s="270"/>
      <c r="AF4" s="270"/>
      <c r="AG4" s="270"/>
      <c r="AH4" s="270"/>
      <c r="AI4" s="270"/>
      <c r="AJ4" s="270"/>
      <c r="AK4" s="270"/>
      <c r="AL4" s="265"/>
      <c r="AM4" s="265"/>
      <c r="AN4" s="265"/>
      <c r="AO4" s="265"/>
      <c r="AP4" s="265"/>
      <c r="AQ4" s="265"/>
      <c r="AR4" s="265"/>
      <c r="AS4" s="265"/>
      <c r="AT4" s="265"/>
      <c r="AU4" s="265"/>
      <c r="AV4" s="265"/>
      <c r="AW4" s="265"/>
      <c r="AX4" s="265"/>
      <c r="AY4" s="265"/>
      <c r="AZ4" s="265"/>
      <c r="BA4" s="265"/>
      <c r="BB4" s="265"/>
      <c r="BC4" s="265"/>
      <c r="BD4" s="265"/>
      <c r="BE4" s="265"/>
      <c r="BF4" s="265"/>
      <c r="BG4" s="265"/>
      <c r="BH4" s="265"/>
      <c r="BI4" s="265"/>
      <c r="BJ4" s="265"/>
      <c r="BK4" s="265"/>
      <c r="BL4" s="265"/>
      <c r="BM4" s="265"/>
      <c r="BN4" s="265"/>
      <c r="BO4" s="270"/>
      <c r="BP4" s="270"/>
      <c r="BQ4" s="270"/>
      <c r="BR4" s="270"/>
      <c r="BS4" s="270"/>
      <c r="BT4" s="270"/>
      <c r="BU4" s="270"/>
      <c r="BV4" s="270"/>
      <c r="BW4" s="270"/>
      <c r="BX4" s="270"/>
      <c r="BY4" s="270"/>
      <c r="BZ4" s="270"/>
      <c r="CA4" s="270"/>
      <c r="CB4" s="265"/>
      <c r="CC4" s="265"/>
      <c r="CD4" s="265"/>
      <c r="CE4" s="265"/>
      <c r="CF4" s="265"/>
      <c r="CG4" s="265"/>
      <c r="CH4" s="265"/>
      <c r="CI4" s="265"/>
      <c r="CJ4" s="265"/>
      <c r="CK4" s="265"/>
      <c r="CL4" s="265"/>
      <c r="CM4" s="265"/>
      <c r="CN4" s="265"/>
      <c r="CO4" s="265"/>
      <c r="CP4" s="265"/>
      <c r="CQ4" s="265"/>
      <c r="CR4" s="265"/>
      <c r="CS4" s="265"/>
      <c r="CT4" s="265"/>
      <c r="CU4" s="265"/>
      <c r="CV4" s="265"/>
      <c r="CW4" s="266"/>
    </row>
    <row r="5" spans="1:116" s="2" customFormat="1" ht="9.75" customHeight="1" x14ac:dyDescent="0.3">
      <c r="A5" s="278" t="s">
        <v>281</v>
      </c>
      <c r="B5" s="265"/>
      <c r="C5" s="265"/>
      <c r="D5" s="265"/>
      <c r="E5" s="265"/>
      <c r="F5" s="265"/>
      <c r="G5" s="265"/>
      <c r="H5" s="265"/>
      <c r="I5" s="265"/>
      <c r="J5" s="265"/>
      <c r="K5" s="279" t="s">
        <v>282</v>
      </c>
      <c r="L5" s="265"/>
      <c r="M5" s="265"/>
      <c r="N5" s="265"/>
      <c r="O5" s="265"/>
      <c r="P5" s="265"/>
      <c r="Q5" s="279" t="s">
        <v>283</v>
      </c>
      <c r="R5" s="265"/>
      <c r="S5" s="265"/>
      <c r="T5" s="265"/>
      <c r="U5" s="265"/>
      <c r="V5" s="265"/>
      <c r="W5" s="266"/>
      <c r="X5" s="269" t="s">
        <v>284</v>
      </c>
      <c r="Y5" s="270"/>
      <c r="Z5" s="270"/>
      <c r="AA5" s="270"/>
      <c r="AB5" s="270"/>
      <c r="AC5" s="270"/>
      <c r="AD5" s="270"/>
      <c r="AE5" s="270"/>
      <c r="AF5" s="270"/>
      <c r="AG5" s="270"/>
      <c r="AH5" s="270"/>
      <c r="AI5" s="270"/>
      <c r="AJ5" s="270"/>
      <c r="AK5" s="270"/>
      <c r="AL5" s="265"/>
      <c r="AM5" s="265"/>
      <c r="AN5" s="265"/>
      <c r="AO5" s="265"/>
      <c r="AP5" s="265"/>
      <c r="AQ5" s="265"/>
      <c r="AR5" s="265"/>
      <c r="AS5" s="265"/>
      <c r="AT5" s="265"/>
      <c r="AU5" s="265"/>
      <c r="AV5" s="265"/>
      <c r="AW5" s="265"/>
      <c r="AX5" s="265"/>
      <c r="AY5" s="265"/>
      <c r="AZ5" s="265"/>
      <c r="BA5" s="265"/>
      <c r="BB5" s="265"/>
      <c r="BC5" s="265"/>
      <c r="BD5" s="265"/>
      <c r="BE5" s="265"/>
      <c r="BF5" s="265"/>
      <c r="BG5" s="265"/>
      <c r="BH5" s="265"/>
      <c r="BI5" s="265"/>
      <c r="BJ5" s="265"/>
      <c r="BK5" s="265"/>
      <c r="BL5" s="265"/>
      <c r="BM5" s="265"/>
      <c r="BN5" s="265"/>
      <c r="BO5" s="270" t="s">
        <v>285</v>
      </c>
      <c r="BP5" s="270"/>
      <c r="BQ5" s="270"/>
      <c r="BR5" s="270"/>
      <c r="BS5" s="270"/>
      <c r="BT5" s="270"/>
      <c r="BU5" s="270"/>
      <c r="BV5" s="270"/>
      <c r="BW5" s="270"/>
      <c r="BX5" s="270"/>
      <c r="BY5" s="270"/>
      <c r="BZ5" s="270"/>
      <c r="CA5" s="270"/>
      <c r="CB5" s="265"/>
      <c r="CC5" s="265"/>
      <c r="CD5" s="265"/>
      <c r="CE5" s="265"/>
      <c r="CF5" s="265"/>
      <c r="CG5" s="265"/>
      <c r="CH5" s="265"/>
      <c r="CI5" s="265"/>
      <c r="CJ5" s="265"/>
      <c r="CK5" s="265"/>
      <c r="CL5" s="265"/>
      <c r="CM5" s="265"/>
      <c r="CN5" s="265"/>
      <c r="CO5" s="265"/>
      <c r="CP5" s="265"/>
      <c r="CQ5" s="265"/>
      <c r="CR5" s="265"/>
      <c r="CS5" s="265"/>
      <c r="CT5" s="265"/>
      <c r="CU5" s="265"/>
      <c r="CV5" s="265"/>
      <c r="CW5" s="266"/>
      <c r="CZ5" s="265" t="s">
        <v>285</v>
      </c>
      <c r="DA5" s="265"/>
      <c r="DB5" s="265"/>
      <c r="DC5" s="265"/>
      <c r="DD5" s="265"/>
      <c r="DE5" s="265"/>
      <c r="DF5" s="265"/>
      <c r="DG5" s="265"/>
      <c r="DH5" s="265"/>
      <c r="DI5" s="265"/>
      <c r="DJ5" s="265"/>
      <c r="DK5" s="265"/>
      <c r="DL5" s="265"/>
    </row>
    <row r="6" spans="1:116" s="2" customFormat="1" ht="9.75" customHeight="1" x14ac:dyDescent="0.3">
      <c r="A6" s="264"/>
      <c r="B6" s="265"/>
      <c r="C6" s="265"/>
      <c r="D6" s="265"/>
      <c r="E6" s="265"/>
      <c r="F6" s="265"/>
      <c r="G6" s="265"/>
      <c r="H6" s="265"/>
      <c r="I6" s="265"/>
      <c r="J6" s="265"/>
      <c r="K6" s="265"/>
      <c r="L6" s="265"/>
      <c r="M6" s="265"/>
      <c r="N6" s="265"/>
      <c r="O6" s="265"/>
      <c r="P6" s="265"/>
      <c r="Q6" s="265"/>
      <c r="R6" s="265"/>
      <c r="S6" s="265"/>
      <c r="T6" s="265"/>
      <c r="U6" s="265"/>
      <c r="V6" s="265"/>
      <c r="W6" s="266"/>
      <c r="X6" s="269"/>
      <c r="Y6" s="270"/>
      <c r="Z6" s="270"/>
      <c r="AA6" s="270"/>
      <c r="AB6" s="270"/>
      <c r="AC6" s="270"/>
      <c r="AD6" s="270"/>
      <c r="AE6" s="270"/>
      <c r="AF6" s="270"/>
      <c r="AG6" s="270"/>
      <c r="AH6" s="270"/>
      <c r="AI6" s="270"/>
      <c r="AJ6" s="270"/>
      <c r="AK6" s="270"/>
      <c r="AL6" s="265"/>
      <c r="AM6" s="265"/>
      <c r="AN6" s="265"/>
      <c r="AO6" s="265"/>
      <c r="AP6" s="265"/>
      <c r="AQ6" s="265"/>
      <c r="AR6" s="265"/>
      <c r="AS6" s="265"/>
      <c r="AT6" s="265"/>
      <c r="AU6" s="265"/>
      <c r="AV6" s="265"/>
      <c r="AW6" s="265"/>
      <c r="AX6" s="265"/>
      <c r="AY6" s="265"/>
      <c r="AZ6" s="265"/>
      <c r="BA6" s="265"/>
      <c r="BB6" s="265"/>
      <c r="BC6" s="265"/>
      <c r="BD6" s="265"/>
      <c r="BE6" s="265"/>
      <c r="BF6" s="265"/>
      <c r="BG6" s="265"/>
      <c r="BH6" s="265"/>
      <c r="BI6" s="265"/>
      <c r="BJ6" s="265"/>
      <c r="BK6" s="265"/>
      <c r="BL6" s="265"/>
      <c r="BM6" s="265"/>
      <c r="BN6" s="265"/>
      <c r="BO6" s="280"/>
      <c r="BP6" s="280"/>
      <c r="BQ6" s="280"/>
      <c r="BR6" s="280"/>
      <c r="BS6" s="280"/>
      <c r="BT6" s="280"/>
      <c r="BU6" s="280"/>
      <c r="BV6" s="280"/>
      <c r="BW6" s="280"/>
      <c r="BX6" s="280"/>
      <c r="BY6" s="280"/>
      <c r="BZ6" s="280"/>
      <c r="CA6" s="280"/>
      <c r="CB6" s="265"/>
      <c r="CC6" s="265"/>
      <c r="CD6" s="265"/>
      <c r="CE6" s="265"/>
      <c r="CF6" s="265"/>
      <c r="CG6" s="265"/>
      <c r="CH6" s="265"/>
      <c r="CI6" s="265"/>
      <c r="CJ6" s="265"/>
      <c r="CK6" s="265"/>
      <c r="CL6" s="265"/>
      <c r="CM6" s="265"/>
      <c r="CN6" s="265"/>
      <c r="CO6" s="265"/>
      <c r="CP6" s="265"/>
      <c r="CQ6" s="265"/>
      <c r="CR6" s="265"/>
      <c r="CS6" s="265"/>
      <c r="CT6" s="265"/>
      <c r="CU6" s="265"/>
      <c r="CV6" s="265"/>
      <c r="CW6" s="266"/>
      <c r="CZ6" s="271"/>
      <c r="DA6" s="271"/>
      <c r="DB6" s="271"/>
      <c r="DC6" s="271"/>
      <c r="DD6" s="271"/>
      <c r="DE6" s="271"/>
      <c r="DF6" s="271"/>
      <c r="DG6" s="271"/>
      <c r="DH6" s="271"/>
      <c r="DI6" s="271"/>
      <c r="DJ6" s="271"/>
      <c r="DK6" s="271"/>
      <c r="DL6" s="271"/>
    </row>
    <row r="7" spans="1:116" s="2" customFormat="1" ht="9.75" customHeight="1" x14ac:dyDescent="0.3">
      <c r="A7" s="264"/>
      <c r="B7" s="265"/>
      <c r="C7" s="265"/>
      <c r="D7" s="265"/>
      <c r="E7" s="265"/>
      <c r="F7" s="265"/>
      <c r="G7" s="265"/>
      <c r="H7" s="265"/>
      <c r="I7" s="265"/>
      <c r="J7" s="265"/>
      <c r="K7" s="265"/>
      <c r="L7" s="265"/>
      <c r="M7" s="265"/>
      <c r="N7" s="265"/>
      <c r="O7" s="265"/>
      <c r="P7" s="265"/>
      <c r="Q7" s="265"/>
      <c r="R7" s="265"/>
      <c r="S7" s="265"/>
      <c r="T7" s="265"/>
      <c r="U7" s="265"/>
      <c r="V7" s="265"/>
      <c r="W7" s="266"/>
      <c r="X7" s="269" t="s">
        <v>286</v>
      </c>
      <c r="Y7" s="270"/>
      <c r="Z7" s="270"/>
      <c r="AA7" s="270"/>
      <c r="AB7" s="270"/>
      <c r="AC7" s="270"/>
      <c r="AD7" s="270"/>
      <c r="AE7" s="270"/>
      <c r="AF7" s="270"/>
      <c r="AG7" s="270"/>
      <c r="AH7" s="270"/>
      <c r="AI7" s="270"/>
      <c r="AJ7" s="270"/>
      <c r="AK7" s="270"/>
      <c r="AL7" s="265"/>
      <c r="AM7" s="265"/>
      <c r="AN7" s="265"/>
      <c r="AO7" s="265"/>
      <c r="AP7" s="265"/>
      <c r="AQ7" s="265"/>
      <c r="AR7" s="265"/>
      <c r="AS7" s="265"/>
      <c r="AT7" s="265"/>
      <c r="AU7" s="265"/>
      <c r="AV7" s="265"/>
      <c r="AW7" s="265"/>
      <c r="AX7" s="265"/>
      <c r="AY7" s="265"/>
      <c r="AZ7" s="265"/>
      <c r="BA7" s="265"/>
      <c r="BB7" s="265"/>
      <c r="BC7" s="265"/>
      <c r="BD7" s="265"/>
      <c r="BE7" s="265"/>
      <c r="BF7" s="265"/>
      <c r="BG7" s="265"/>
      <c r="BH7" s="265"/>
      <c r="BI7" s="265"/>
      <c r="BJ7" s="265"/>
      <c r="BK7" s="265"/>
      <c r="BL7" s="265"/>
      <c r="BM7" s="265"/>
      <c r="BN7" s="265"/>
      <c r="BO7" s="272" t="s">
        <v>287</v>
      </c>
      <c r="BP7" s="273"/>
      <c r="BQ7" s="273"/>
      <c r="BR7" s="273"/>
      <c r="BS7" s="273"/>
      <c r="BT7" s="273"/>
      <c r="BU7" s="273"/>
      <c r="BV7" s="273"/>
      <c r="BW7" s="273"/>
      <c r="BX7" s="273"/>
      <c r="BY7" s="273"/>
      <c r="BZ7" s="273"/>
      <c r="CA7" s="274"/>
      <c r="CB7" s="265"/>
      <c r="CC7" s="265"/>
      <c r="CD7" s="265"/>
      <c r="CE7" s="265"/>
      <c r="CF7" s="265"/>
      <c r="CG7" s="265"/>
      <c r="CH7" s="265"/>
      <c r="CI7" s="265"/>
      <c r="CJ7" s="265"/>
      <c r="CK7" s="265"/>
      <c r="CL7" s="265"/>
      <c r="CM7" s="265"/>
      <c r="CN7" s="265"/>
      <c r="CO7" s="265"/>
      <c r="CP7" s="265"/>
      <c r="CQ7" s="265"/>
      <c r="CR7" s="265"/>
      <c r="CS7" s="265"/>
      <c r="CT7" s="265"/>
      <c r="CU7" s="265"/>
      <c r="CV7" s="265"/>
      <c r="CW7" s="266"/>
    </row>
    <row r="8" spans="1:116" s="2" customFormat="1" ht="9.75" customHeight="1" x14ac:dyDescent="0.3">
      <c r="A8" s="264"/>
      <c r="B8" s="265"/>
      <c r="C8" s="265"/>
      <c r="D8" s="265"/>
      <c r="E8" s="265"/>
      <c r="F8" s="265"/>
      <c r="G8" s="265"/>
      <c r="H8" s="265"/>
      <c r="I8" s="265"/>
      <c r="J8" s="265"/>
      <c r="K8" s="265"/>
      <c r="L8" s="265"/>
      <c r="M8" s="265"/>
      <c r="N8" s="265"/>
      <c r="O8" s="265"/>
      <c r="P8" s="265"/>
      <c r="Q8" s="265"/>
      <c r="R8" s="265"/>
      <c r="S8" s="265"/>
      <c r="T8" s="265"/>
      <c r="U8" s="265"/>
      <c r="V8" s="265"/>
      <c r="W8" s="266"/>
      <c r="X8" s="269"/>
      <c r="Y8" s="270"/>
      <c r="Z8" s="270"/>
      <c r="AA8" s="270"/>
      <c r="AB8" s="270"/>
      <c r="AC8" s="270"/>
      <c r="AD8" s="270"/>
      <c r="AE8" s="270"/>
      <c r="AF8" s="270"/>
      <c r="AG8" s="270"/>
      <c r="AH8" s="270"/>
      <c r="AI8" s="270"/>
      <c r="AJ8" s="270"/>
      <c r="AK8" s="270"/>
      <c r="AL8" s="265"/>
      <c r="AM8" s="265"/>
      <c r="AN8" s="265"/>
      <c r="AO8" s="265"/>
      <c r="AP8" s="265"/>
      <c r="AQ8" s="265"/>
      <c r="AR8" s="265"/>
      <c r="AS8" s="265"/>
      <c r="AT8" s="265"/>
      <c r="AU8" s="265"/>
      <c r="AV8" s="265"/>
      <c r="AW8" s="265"/>
      <c r="AX8" s="265"/>
      <c r="AY8" s="265"/>
      <c r="AZ8" s="265"/>
      <c r="BA8" s="265"/>
      <c r="BB8" s="265"/>
      <c r="BC8" s="265"/>
      <c r="BD8" s="265"/>
      <c r="BE8" s="265"/>
      <c r="BF8" s="265"/>
      <c r="BG8" s="265"/>
      <c r="BH8" s="265"/>
      <c r="BI8" s="265"/>
      <c r="BJ8" s="265"/>
      <c r="BK8" s="265"/>
      <c r="BL8" s="265"/>
      <c r="BM8" s="265"/>
      <c r="BN8" s="265"/>
      <c r="BO8" s="275"/>
      <c r="BP8" s="276"/>
      <c r="BQ8" s="276"/>
      <c r="BR8" s="276"/>
      <c r="BS8" s="276"/>
      <c r="BT8" s="276"/>
      <c r="BU8" s="276"/>
      <c r="BV8" s="276"/>
      <c r="BW8" s="276"/>
      <c r="BX8" s="276"/>
      <c r="BY8" s="276"/>
      <c r="BZ8" s="276"/>
      <c r="CA8" s="277"/>
      <c r="CB8" s="265"/>
      <c r="CC8" s="265"/>
      <c r="CD8" s="265"/>
      <c r="CE8" s="265"/>
      <c r="CF8" s="265"/>
      <c r="CG8" s="265"/>
      <c r="CH8" s="265"/>
      <c r="CI8" s="265"/>
      <c r="CJ8" s="265"/>
      <c r="CK8" s="265"/>
      <c r="CL8" s="265"/>
      <c r="CM8" s="265"/>
      <c r="CN8" s="265"/>
      <c r="CO8" s="265"/>
      <c r="CP8" s="265"/>
      <c r="CQ8" s="265"/>
      <c r="CR8" s="265"/>
      <c r="CS8" s="265"/>
      <c r="CT8" s="265"/>
      <c r="CU8" s="265"/>
      <c r="CV8" s="265"/>
      <c r="CW8" s="266"/>
    </row>
    <row r="9" spans="1:116" s="2" customFormat="1" ht="9.75" customHeight="1" x14ac:dyDescent="0.3">
      <c r="A9" s="264"/>
      <c r="B9" s="265"/>
      <c r="C9" s="265"/>
      <c r="D9" s="265"/>
      <c r="E9" s="265"/>
      <c r="F9" s="265"/>
      <c r="G9" s="265"/>
      <c r="H9" s="265"/>
      <c r="I9" s="265"/>
      <c r="J9" s="265"/>
      <c r="K9" s="265"/>
      <c r="L9" s="265"/>
      <c r="M9" s="265"/>
      <c r="N9" s="265"/>
      <c r="O9" s="265"/>
      <c r="P9" s="265"/>
      <c r="Q9" s="265"/>
      <c r="R9" s="265"/>
      <c r="S9" s="265"/>
      <c r="T9" s="265"/>
      <c r="U9" s="265"/>
      <c r="V9" s="265"/>
      <c r="W9" s="266"/>
      <c r="X9" s="269" t="s">
        <v>288</v>
      </c>
      <c r="Y9" s="270"/>
      <c r="Z9" s="270"/>
      <c r="AA9" s="270"/>
      <c r="AB9" s="270"/>
      <c r="AC9" s="270"/>
      <c r="AD9" s="270"/>
      <c r="AE9" s="270"/>
      <c r="AF9" s="270"/>
      <c r="AG9" s="270"/>
      <c r="AH9" s="270"/>
      <c r="AI9" s="270"/>
      <c r="AJ9" s="270"/>
      <c r="AK9" s="270"/>
      <c r="AL9" s="265"/>
      <c r="AM9" s="265"/>
      <c r="AN9" s="265"/>
      <c r="AO9" s="265"/>
      <c r="AP9" s="265"/>
      <c r="AQ9" s="265"/>
      <c r="AR9" s="265"/>
      <c r="AS9" s="265"/>
      <c r="AT9" s="265"/>
      <c r="AU9" s="265"/>
      <c r="AV9" s="265"/>
      <c r="AW9" s="265"/>
      <c r="AX9" s="265"/>
      <c r="AY9" s="265"/>
      <c r="AZ9" s="265"/>
      <c r="BA9" s="265"/>
      <c r="BB9" s="265"/>
      <c r="BC9" s="265"/>
      <c r="BD9" s="265"/>
      <c r="BE9" s="265"/>
      <c r="BF9" s="265"/>
      <c r="BG9" s="265"/>
      <c r="BH9" s="265"/>
      <c r="BI9" s="265"/>
      <c r="BJ9" s="265"/>
      <c r="BK9" s="265"/>
      <c r="BL9" s="265"/>
      <c r="BM9" s="265"/>
      <c r="BN9" s="265"/>
      <c r="BO9" s="272" t="s">
        <v>289</v>
      </c>
      <c r="BP9" s="273"/>
      <c r="BQ9" s="273"/>
      <c r="BR9" s="273"/>
      <c r="BS9" s="273"/>
      <c r="BT9" s="273"/>
      <c r="BU9" s="273"/>
      <c r="BV9" s="273"/>
      <c r="BW9" s="273"/>
      <c r="BX9" s="273"/>
      <c r="BY9" s="273"/>
      <c r="BZ9" s="273"/>
      <c r="CA9" s="274"/>
      <c r="CB9" s="265"/>
      <c r="CC9" s="265"/>
      <c r="CD9" s="265"/>
      <c r="CE9" s="265"/>
      <c r="CF9" s="265"/>
      <c r="CG9" s="265"/>
      <c r="CH9" s="265"/>
      <c r="CI9" s="265"/>
      <c r="CJ9" s="265"/>
      <c r="CK9" s="265"/>
      <c r="CL9" s="265"/>
      <c r="CM9" s="265"/>
      <c r="CN9" s="265"/>
      <c r="CO9" s="265"/>
      <c r="CP9" s="265"/>
      <c r="CQ9" s="265"/>
      <c r="CR9" s="265"/>
      <c r="CS9" s="265"/>
      <c r="CT9" s="265"/>
      <c r="CU9" s="265"/>
      <c r="CV9" s="265"/>
      <c r="CW9" s="266"/>
    </row>
    <row r="10" spans="1:116" s="2" customFormat="1" ht="9.75" customHeight="1" thickBot="1" x14ac:dyDescent="0.35">
      <c r="A10" s="304"/>
      <c r="B10" s="271"/>
      <c r="C10" s="271"/>
      <c r="D10" s="271"/>
      <c r="E10" s="271"/>
      <c r="F10" s="271"/>
      <c r="G10" s="271"/>
      <c r="H10" s="271"/>
      <c r="I10" s="271"/>
      <c r="J10" s="271"/>
      <c r="K10" s="271"/>
      <c r="L10" s="271"/>
      <c r="M10" s="271"/>
      <c r="N10" s="271"/>
      <c r="O10" s="271"/>
      <c r="P10" s="271"/>
      <c r="Q10" s="271"/>
      <c r="R10" s="271"/>
      <c r="S10" s="271"/>
      <c r="T10" s="271"/>
      <c r="U10" s="271"/>
      <c r="V10" s="271"/>
      <c r="W10" s="281"/>
      <c r="X10" s="305"/>
      <c r="Y10" s="280"/>
      <c r="Z10" s="280"/>
      <c r="AA10" s="280"/>
      <c r="AB10" s="280"/>
      <c r="AC10" s="280"/>
      <c r="AD10" s="280"/>
      <c r="AE10" s="280"/>
      <c r="AF10" s="280"/>
      <c r="AG10" s="280"/>
      <c r="AH10" s="280"/>
      <c r="AI10" s="280"/>
      <c r="AJ10" s="280"/>
      <c r="AK10" s="280"/>
      <c r="AL10" s="271"/>
      <c r="AM10" s="271"/>
      <c r="AN10" s="271"/>
      <c r="AO10" s="271"/>
      <c r="AP10" s="271"/>
      <c r="AQ10" s="271"/>
      <c r="AR10" s="271"/>
      <c r="AS10" s="271"/>
      <c r="AT10" s="271"/>
      <c r="AU10" s="271"/>
      <c r="AV10" s="271"/>
      <c r="AW10" s="271"/>
      <c r="AX10" s="271"/>
      <c r="AY10" s="271"/>
      <c r="AZ10" s="271"/>
      <c r="BA10" s="271"/>
      <c r="BB10" s="271"/>
      <c r="BC10" s="271"/>
      <c r="BD10" s="271"/>
      <c r="BE10" s="271"/>
      <c r="BF10" s="271"/>
      <c r="BG10" s="271"/>
      <c r="BH10" s="271"/>
      <c r="BI10" s="271"/>
      <c r="BJ10" s="271"/>
      <c r="BK10" s="271"/>
      <c r="BL10" s="271"/>
      <c r="BM10" s="271"/>
      <c r="BN10" s="271"/>
      <c r="BO10" s="306"/>
      <c r="BP10" s="307"/>
      <c r="BQ10" s="307"/>
      <c r="BR10" s="307"/>
      <c r="BS10" s="307"/>
      <c r="BT10" s="307"/>
      <c r="BU10" s="307"/>
      <c r="BV10" s="307"/>
      <c r="BW10" s="307"/>
      <c r="BX10" s="307"/>
      <c r="BY10" s="307"/>
      <c r="BZ10" s="307"/>
      <c r="CA10" s="308"/>
      <c r="CB10" s="271"/>
      <c r="CC10" s="271"/>
      <c r="CD10" s="271"/>
      <c r="CE10" s="271"/>
      <c r="CF10" s="271"/>
      <c r="CG10" s="271"/>
      <c r="CH10" s="271"/>
      <c r="CI10" s="271"/>
      <c r="CJ10" s="271"/>
      <c r="CK10" s="271"/>
      <c r="CL10" s="271"/>
      <c r="CM10" s="271"/>
      <c r="CN10" s="271"/>
      <c r="CO10" s="271"/>
      <c r="CP10" s="271"/>
      <c r="CQ10" s="271"/>
      <c r="CR10" s="271"/>
      <c r="CS10" s="271"/>
      <c r="CT10" s="271"/>
      <c r="CU10" s="271"/>
      <c r="CV10" s="271"/>
      <c r="CW10" s="281"/>
    </row>
    <row r="11" spans="1:116" s="2" customFormat="1" ht="14.25" x14ac:dyDescent="0.3">
      <c r="A11" s="282" t="s">
        <v>65</v>
      </c>
      <c r="B11" s="283"/>
      <c r="C11" s="283"/>
      <c r="D11" s="283"/>
      <c r="E11" s="283"/>
      <c r="F11" s="283"/>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3"/>
      <c r="AW11" s="283"/>
      <c r="AX11" s="283"/>
      <c r="AY11" s="283"/>
      <c r="AZ11" s="283"/>
      <c r="BA11" s="283"/>
      <c r="BB11" s="283"/>
      <c r="BC11" s="283"/>
      <c r="BD11" s="283"/>
      <c r="BE11" s="283"/>
      <c r="BF11" s="283"/>
      <c r="BG11" s="283"/>
      <c r="BH11" s="283"/>
      <c r="BI11" s="283"/>
      <c r="BJ11" s="283"/>
      <c r="BK11" s="283"/>
      <c r="BL11" s="283"/>
      <c r="BM11" s="283"/>
      <c r="BN11" s="283"/>
      <c r="BO11" s="283"/>
      <c r="BP11" s="283"/>
      <c r="BQ11" s="283"/>
      <c r="BR11" s="283"/>
      <c r="BS11" s="283"/>
      <c r="BT11" s="283"/>
      <c r="BU11" s="283"/>
      <c r="BV11" s="283"/>
      <c r="BW11" s="283"/>
      <c r="BX11" s="283"/>
      <c r="BY11" s="283"/>
      <c r="BZ11" s="283"/>
      <c r="CA11" s="283"/>
      <c r="CB11" s="283"/>
      <c r="CC11" s="283"/>
      <c r="CD11" s="283"/>
      <c r="CE11" s="283"/>
      <c r="CF11" s="283"/>
      <c r="CG11" s="283"/>
      <c r="CH11" s="283"/>
      <c r="CI11" s="283"/>
      <c r="CJ11" s="283"/>
      <c r="CK11" s="283"/>
      <c r="CL11" s="283"/>
      <c r="CM11" s="283"/>
      <c r="CN11" s="283"/>
      <c r="CO11" s="283"/>
      <c r="CP11" s="283"/>
      <c r="CQ11" s="283"/>
      <c r="CR11" s="283"/>
      <c r="CS11" s="283"/>
      <c r="CT11" s="283"/>
      <c r="CU11" s="283"/>
      <c r="CV11" s="283"/>
      <c r="CW11" s="284"/>
    </row>
    <row r="12" spans="1:116" s="2" customFormat="1" ht="14.25" x14ac:dyDescent="0.3">
      <c r="A12" s="285" t="str">
        <f>IF(K13="运输包装与配送包装相同the packaging of transportation is same as the distribution ","总包装费=运输包装费(循环周期为运输+配送）total packaging fee=transportation packaging fee","总包装费=运输包装费+配送包装费 total packaging fee=transportation packaging fee+distribution packaging fee")</f>
        <v>总包装费=运输包装费(循环周期为运输+配送）total packaging fee=transportation packaging fee</v>
      </c>
      <c r="B12" s="286"/>
      <c r="C12" s="286"/>
      <c r="D12" s="286"/>
      <c r="E12" s="286"/>
      <c r="F12" s="286"/>
      <c r="G12" s="286"/>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6"/>
      <c r="AK12" s="286"/>
      <c r="AL12" s="286"/>
      <c r="AM12" s="286"/>
      <c r="AN12" s="286"/>
      <c r="AO12" s="286"/>
      <c r="AP12" s="286"/>
      <c r="AQ12" s="286"/>
      <c r="AR12" s="286"/>
      <c r="AS12" s="286"/>
      <c r="AT12" s="286"/>
      <c r="AU12" s="286"/>
      <c r="AV12" s="286"/>
      <c r="AW12" s="286"/>
      <c r="AX12" s="286"/>
      <c r="AY12" s="286"/>
      <c r="AZ12" s="286"/>
      <c r="BA12" s="286"/>
      <c r="BB12" s="286"/>
      <c r="BC12" s="286"/>
      <c r="BD12" s="286"/>
      <c r="BE12" s="286"/>
      <c r="BF12" s="286"/>
      <c r="BG12" s="286"/>
      <c r="BH12" s="286"/>
      <c r="BI12" s="286"/>
      <c r="BJ12" s="286"/>
      <c r="BK12" s="286"/>
      <c r="BL12" s="286"/>
      <c r="BM12" s="286"/>
      <c r="BN12" s="286"/>
      <c r="BO12" s="286"/>
      <c r="BP12" s="286"/>
      <c r="BQ12" s="286"/>
      <c r="BR12" s="286"/>
      <c r="BS12" s="286"/>
      <c r="BT12" s="286"/>
      <c r="BU12" s="286"/>
      <c r="BV12" s="286"/>
      <c r="BW12" s="286"/>
      <c r="BX12" s="286"/>
      <c r="BY12" s="286"/>
      <c r="BZ12" s="286"/>
      <c r="CA12" s="286"/>
      <c r="CB12" s="286"/>
      <c r="CC12" s="286"/>
      <c r="CD12" s="286"/>
      <c r="CE12" s="286"/>
      <c r="CF12" s="286"/>
      <c r="CG12" s="286"/>
      <c r="CH12" s="286"/>
      <c r="CI12" s="286"/>
      <c r="CJ12" s="286"/>
      <c r="CK12" s="286"/>
      <c r="CL12" s="286"/>
      <c r="CM12" s="286"/>
      <c r="CN12" s="286"/>
      <c r="CO12" s="286"/>
      <c r="CP12" s="286"/>
      <c r="CQ12" s="286"/>
      <c r="CR12" s="286"/>
      <c r="CS12" s="286"/>
      <c r="CT12" s="286"/>
      <c r="CU12" s="286"/>
      <c r="CV12" s="286"/>
      <c r="CW12" s="287"/>
    </row>
    <row r="13" spans="1:116" s="2" customFormat="1" ht="22.5" customHeight="1" thickBot="1" x14ac:dyDescent="0.35">
      <c r="A13" s="288" t="s">
        <v>68</v>
      </c>
      <c r="B13" s="289"/>
      <c r="C13" s="289"/>
      <c r="D13" s="289"/>
      <c r="E13" s="289"/>
      <c r="F13" s="289"/>
      <c r="G13" s="289"/>
      <c r="H13" s="289"/>
      <c r="I13" s="289"/>
      <c r="J13" s="289"/>
      <c r="K13" s="290" t="s">
        <v>92</v>
      </c>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0"/>
      <c r="AN13" s="290"/>
      <c r="AO13" s="290"/>
      <c r="AP13" s="290"/>
      <c r="AQ13" s="290"/>
      <c r="AR13" s="290"/>
      <c r="AS13" s="290"/>
      <c r="AT13" s="290"/>
      <c r="AU13" s="290"/>
      <c r="AV13" s="290"/>
      <c r="AW13" s="290"/>
      <c r="AX13" s="290"/>
      <c r="AY13" s="290"/>
      <c r="AZ13" s="290"/>
      <c r="BA13" s="290"/>
      <c r="BB13" s="290"/>
      <c r="BC13" s="290"/>
      <c r="BD13" s="290"/>
      <c r="BE13" s="290"/>
      <c r="BF13" s="290"/>
      <c r="BG13" s="290"/>
      <c r="BH13" s="290"/>
      <c r="BI13" s="290"/>
      <c r="BJ13" s="290"/>
      <c r="BK13" s="290"/>
      <c r="BL13" s="290"/>
      <c r="BM13" s="290"/>
      <c r="BN13" s="290"/>
      <c r="BO13" s="290"/>
      <c r="BP13" s="290"/>
      <c r="BQ13" s="290"/>
      <c r="BR13" s="290"/>
      <c r="BS13" s="290"/>
      <c r="BT13" s="290"/>
      <c r="BU13" s="290"/>
      <c r="BV13" s="290"/>
      <c r="BW13" s="290"/>
      <c r="BX13" s="290"/>
      <c r="BY13" s="290"/>
      <c r="BZ13" s="290"/>
      <c r="CA13" s="290"/>
      <c r="CB13" s="290"/>
      <c r="CC13" s="290"/>
      <c r="CD13" s="290"/>
      <c r="CE13" s="290"/>
      <c r="CF13" s="290"/>
      <c r="CG13" s="290"/>
      <c r="CH13" s="290"/>
      <c r="CI13" s="290"/>
      <c r="CJ13" s="290"/>
      <c r="CK13" s="290"/>
      <c r="CL13" s="290"/>
      <c r="CM13" s="290"/>
      <c r="CN13" s="290"/>
      <c r="CO13" s="290"/>
      <c r="CP13" s="290"/>
      <c r="CQ13" s="290"/>
      <c r="CR13" s="290"/>
      <c r="CS13" s="290"/>
      <c r="CT13" s="290"/>
      <c r="CU13" s="290"/>
      <c r="CV13" s="290"/>
      <c r="CW13" s="291"/>
    </row>
    <row r="14" spans="1:116" s="3" customFormat="1" ht="27.75" customHeight="1" x14ac:dyDescent="0.15">
      <c r="A14" s="292" t="s">
        <v>83</v>
      </c>
      <c r="B14" s="293"/>
      <c r="C14" s="293"/>
      <c r="D14" s="293"/>
      <c r="E14" s="293"/>
      <c r="F14" s="293"/>
      <c r="G14" s="293"/>
      <c r="H14" s="293"/>
      <c r="I14" s="297" t="s">
        <v>67</v>
      </c>
      <c r="J14" s="297"/>
      <c r="K14" s="297"/>
      <c r="L14" s="297"/>
      <c r="M14" s="297"/>
      <c r="N14" s="297"/>
      <c r="O14" s="297"/>
      <c r="P14" s="297"/>
      <c r="Q14" s="297"/>
      <c r="R14" s="297"/>
      <c r="S14" s="297"/>
      <c r="T14" s="297"/>
      <c r="U14" s="297"/>
      <c r="V14" s="297"/>
      <c r="W14" s="297"/>
      <c r="X14" s="297"/>
      <c r="Y14" s="297"/>
      <c r="Z14" s="297"/>
      <c r="AA14" s="297"/>
      <c r="AB14" s="297"/>
      <c r="AC14" s="297"/>
      <c r="AD14" s="297"/>
      <c r="AE14" s="297"/>
      <c r="AF14" s="297"/>
      <c r="AG14" s="298"/>
      <c r="AH14" s="299" t="s">
        <v>290</v>
      </c>
      <c r="AI14" s="300"/>
      <c r="AJ14" s="300"/>
      <c r="AK14" s="300"/>
      <c r="AL14" s="300"/>
      <c r="AM14" s="300"/>
      <c r="AN14" s="300"/>
      <c r="AO14" s="300"/>
      <c r="AP14" s="300"/>
      <c r="AQ14" s="300"/>
      <c r="AR14" s="300"/>
      <c r="AS14" s="300"/>
      <c r="AT14" s="300"/>
      <c r="AU14" s="300"/>
      <c r="AV14" s="301"/>
      <c r="AW14" s="302" t="s">
        <v>291</v>
      </c>
      <c r="AX14" s="303"/>
      <c r="AY14" s="303"/>
      <c r="AZ14" s="303"/>
      <c r="BA14" s="303"/>
      <c r="BB14" s="303"/>
      <c r="BC14" s="303"/>
      <c r="BD14" s="303"/>
      <c r="BE14" s="303"/>
      <c r="BF14" s="303"/>
      <c r="BG14" s="303"/>
      <c r="BH14" s="303"/>
      <c r="BI14" s="303"/>
      <c r="BJ14" s="302" t="s">
        <v>292</v>
      </c>
      <c r="BK14" s="302"/>
      <c r="BL14" s="302"/>
      <c r="BM14" s="302"/>
      <c r="BN14" s="297"/>
      <c r="BO14" s="297"/>
      <c r="BP14" s="297"/>
      <c r="BQ14" s="297"/>
      <c r="BR14" s="297"/>
      <c r="BS14" s="297"/>
      <c r="BT14" s="297"/>
      <c r="BU14" s="297"/>
      <c r="BV14" s="297"/>
      <c r="BW14" s="303" t="s">
        <v>293</v>
      </c>
      <c r="BX14" s="303"/>
      <c r="BY14" s="303"/>
      <c r="BZ14" s="303"/>
      <c r="CA14" s="297"/>
      <c r="CB14" s="297"/>
      <c r="CC14" s="297"/>
      <c r="CD14" s="297"/>
      <c r="CE14" s="297"/>
      <c r="CF14" s="297"/>
      <c r="CG14" s="297"/>
      <c r="CH14" s="297"/>
      <c r="CI14" s="297"/>
      <c r="CJ14" s="297"/>
      <c r="CK14" s="303" t="s">
        <v>294</v>
      </c>
      <c r="CL14" s="303"/>
      <c r="CM14" s="303"/>
      <c r="CN14" s="303"/>
      <c r="CO14" s="297"/>
      <c r="CP14" s="297"/>
      <c r="CQ14" s="297"/>
      <c r="CR14" s="297"/>
      <c r="CS14" s="297"/>
      <c r="CT14" s="297"/>
      <c r="CU14" s="297"/>
      <c r="CV14" s="297"/>
      <c r="CW14" s="309"/>
    </row>
    <row r="15" spans="1:116" s="3" customFormat="1" ht="45.75" customHeight="1" x14ac:dyDescent="0.15">
      <c r="A15" s="294"/>
      <c r="B15" s="295"/>
      <c r="C15" s="295"/>
      <c r="D15" s="295"/>
      <c r="E15" s="295"/>
      <c r="F15" s="295"/>
      <c r="G15" s="295"/>
      <c r="H15" s="295"/>
      <c r="I15" s="310" t="s">
        <v>295</v>
      </c>
      <c r="J15" s="311"/>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2"/>
      <c r="AI15" s="312"/>
      <c r="AJ15" s="312"/>
      <c r="AK15" s="312"/>
      <c r="AL15" s="312"/>
      <c r="AM15" s="312"/>
      <c r="AN15" s="312"/>
      <c r="AO15" s="312"/>
      <c r="AP15" s="312"/>
      <c r="AQ15" s="312"/>
      <c r="AR15" s="312"/>
      <c r="AS15" s="312"/>
      <c r="AT15" s="312"/>
      <c r="AU15" s="312"/>
      <c r="AV15" s="312"/>
      <c r="AW15" s="313" t="s">
        <v>296</v>
      </c>
      <c r="AX15" s="314"/>
      <c r="AY15" s="314"/>
      <c r="AZ15" s="314"/>
      <c r="BA15" s="314"/>
      <c r="BB15" s="314"/>
      <c r="BC15" s="314"/>
      <c r="BD15" s="314"/>
      <c r="BE15" s="314"/>
      <c r="BF15" s="314"/>
      <c r="BG15" s="314"/>
      <c r="BH15" s="314"/>
      <c r="BI15" s="314"/>
      <c r="BJ15" s="315"/>
      <c r="BK15" s="316"/>
      <c r="BL15" s="316"/>
      <c r="BM15" s="316"/>
      <c r="BN15" s="316"/>
      <c r="BO15" s="316"/>
      <c r="BP15" s="316"/>
      <c r="BQ15" s="316"/>
      <c r="BR15" s="316"/>
      <c r="BS15" s="316"/>
      <c r="BT15" s="316"/>
      <c r="BU15" s="316"/>
      <c r="BV15" s="317"/>
      <c r="BW15" s="318" t="s">
        <v>297</v>
      </c>
      <c r="BX15" s="319"/>
      <c r="BY15" s="319"/>
      <c r="BZ15" s="319"/>
      <c r="CA15" s="319"/>
      <c r="CB15" s="319"/>
      <c r="CC15" s="319"/>
      <c r="CD15" s="319"/>
      <c r="CE15" s="319"/>
      <c r="CF15" s="319"/>
      <c r="CG15" s="319"/>
      <c r="CH15" s="319"/>
      <c r="CI15" s="320"/>
      <c r="CJ15" s="315"/>
      <c r="CK15" s="316"/>
      <c r="CL15" s="316"/>
      <c r="CM15" s="316"/>
      <c r="CN15" s="316"/>
      <c r="CO15" s="316"/>
      <c r="CP15" s="316"/>
      <c r="CQ15" s="316"/>
      <c r="CR15" s="316"/>
      <c r="CS15" s="316"/>
      <c r="CT15" s="316"/>
      <c r="CU15" s="316"/>
      <c r="CV15" s="316"/>
      <c r="CW15" s="321"/>
    </row>
    <row r="16" spans="1:116" s="3" customFormat="1" ht="42" customHeight="1" x14ac:dyDescent="0.15">
      <c r="A16" s="294"/>
      <c r="B16" s="295"/>
      <c r="C16" s="295"/>
      <c r="D16" s="295"/>
      <c r="E16" s="295"/>
      <c r="F16" s="295"/>
      <c r="G16" s="295"/>
      <c r="H16" s="295"/>
      <c r="I16" s="310" t="s">
        <v>298</v>
      </c>
      <c r="J16" s="311"/>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1"/>
      <c r="AK16" s="311"/>
      <c r="AL16" s="311"/>
      <c r="AM16" s="311"/>
      <c r="AN16" s="311"/>
      <c r="AO16" s="311"/>
      <c r="AP16" s="311"/>
      <c r="AQ16" s="311"/>
      <c r="AR16" s="311"/>
      <c r="AS16" s="311"/>
      <c r="AT16" s="311"/>
      <c r="AU16" s="311"/>
      <c r="AV16" s="311"/>
      <c r="AW16" s="313" t="s">
        <v>299</v>
      </c>
      <c r="AX16" s="314"/>
      <c r="AY16" s="314"/>
      <c r="AZ16" s="314"/>
      <c r="BA16" s="314"/>
      <c r="BB16" s="314"/>
      <c r="BC16" s="314"/>
      <c r="BD16" s="314"/>
      <c r="BE16" s="314"/>
      <c r="BF16" s="314"/>
      <c r="BG16" s="314"/>
      <c r="BH16" s="314"/>
      <c r="BI16" s="314"/>
      <c r="BJ16" s="314"/>
      <c r="BK16" s="314"/>
      <c r="BL16" s="314"/>
      <c r="BM16" s="314"/>
      <c r="BN16" s="314"/>
      <c r="BO16" s="314"/>
      <c r="BP16" s="314"/>
      <c r="BQ16" s="314"/>
      <c r="BR16" s="314"/>
      <c r="BS16" s="314"/>
      <c r="BT16" s="314"/>
      <c r="BU16" s="314"/>
      <c r="BV16" s="314"/>
      <c r="BW16" s="311"/>
      <c r="BX16" s="311"/>
      <c r="BY16" s="311"/>
      <c r="BZ16" s="311"/>
      <c r="CA16" s="311"/>
      <c r="CB16" s="311"/>
      <c r="CC16" s="311"/>
      <c r="CD16" s="311"/>
      <c r="CE16" s="311"/>
      <c r="CF16" s="311"/>
      <c r="CG16" s="311"/>
      <c r="CH16" s="311"/>
      <c r="CI16" s="311"/>
      <c r="CJ16" s="311"/>
      <c r="CK16" s="311"/>
      <c r="CL16" s="311"/>
      <c r="CM16" s="311"/>
      <c r="CN16" s="311"/>
      <c r="CO16" s="311"/>
      <c r="CP16" s="311"/>
      <c r="CQ16" s="311"/>
      <c r="CR16" s="311"/>
      <c r="CS16" s="311"/>
      <c r="CT16" s="311"/>
      <c r="CU16" s="311"/>
      <c r="CV16" s="311"/>
      <c r="CW16" s="322"/>
    </row>
    <row r="17" spans="1:101" s="3" customFormat="1" ht="50.25" customHeight="1" x14ac:dyDescent="0.15">
      <c r="A17" s="294"/>
      <c r="B17" s="295"/>
      <c r="C17" s="295"/>
      <c r="D17" s="295"/>
      <c r="E17" s="295"/>
      <c r="F17" s="295"/>
      <c r="G17" s="295"/>
      <c r="H17" s="295"/>
      <c r="I17" s="311" t="s">
        <v>300</v>
      </c>
      <c r="J17" s="311"/>
      <c r="K17" s="311"/>
      <c r="L17" s="311"/>
      <c r="M17" s="311"/>
      <c r="N17" s="311"/>
      <c r="O17" s="311"/>
      <c r="P17" s="311"/>
      <c r="Q17" s="311"/>
      <c r="R17" s="311"/>
      <c r="S17" s="311"/>
      <c r="T17" s="311"/>
      <c r="U17" s="311"/>
      <c r="V17" s="311"/>
      <c r="W17" s="311"/>
      <c r="X17" s="311"/>
      <c r="Y17" s="311"/>
      <c r="Z17" s="311"/>
      <c r="AA17" s="311"/>
      <c r="AB17" s="311"/>
      <c r="AC17" s="311"/>
      <c r="AD17" s="311"/>
      <c r="AE17" s="311"/>
      <c r="AF17" s="311"/>
      <c r="AG17" s="311"/>
      <c r="AH17" s="323">
        <f>IF(AH14="带脚轮专用铁质器具类",5,IF(AH14="无脚轮专用铁质器具类",5,IF(AH14="通用铁框",5,IF(AH14="EU箱类",3,IF(AH14="围板箱类",3,IF(AH14="纸箱类",0,IF(AH14="木箱类",0)))))))</f>
        <v>5</v>
      </c>
      <c r="AI17" s="323"/>
      <c r="AJ17" s="323"/>
      <c r="AK17" s="323"/>
      <c r="AL17" s="323"/>
      <c r="AM17" s="323"/>
      <c r="AN17" s="323"/>
      <c r="AO17" s="323"/>
      <c r="AP17" s="323"/>
      <c r="AQ17" s="314" t="s">
        <v>301</v>
      </c>
      <c r="AR17" s="314"/>
      <c r="AS17" s="314"/>
      <c r="AT17" s="314"/>
      <c r="AU17" s="314"/>
      <c r="AV17" s="314"/>
      <c r="AW17" s="318" t="s">
        <v>302</v>
      </c>
      <c r="AX17" s="319"/>
      <c r="AY17" s="319"/>
      <c r="AZ17" s="319"/>
      <c r="BA17" s="319"/>
      <c r="BB17" s="319"/>
      <c r="BC17" s="319"/>
      <c r="BD17" s="319"/>
      <c r="BE17" s="319"/>
      <c r="BF17" s="319"/>
      <c r="BG17" s="319"/>
      <c r="BH17" s="319"/>
      <c r="BI17" s="319"/>
      <c r="BJ17" s="319"/>
      <c r="BK17" s="319"/>
      <c r="BL17" s="319"/>
      <c r="BM17" s="319"/>
      <c r="BN17" s="319"/>
      <c r="BO17" s="319"/>
      <c r="BP17" s="319"/>
      <c r="BQ17" s="319"/>
      <c r="BR17" s="319"/>
      <c r="BS17" s="319"/>
      <c r="BT17" s="319"/>
      <c r="BU17" s="319"/>
      <c r="BV17" s="320"/>
      <c r="BW17" s="315"/>
      <c r="BX17" s="316"/>
      <c r="BY17" s="316"/>
      <c r="BZ17" s="316"/>
      <c r="CA17" s="316"/>
      <c r="CB17" s="316"/>
      <c r="CC17" s="316"/>
      <c r="CD17" s="316"/>
      <c r="CE17" s="316"/>
      <c r="CF17" s="316"/>
      <c r="CG17" s="316"/>
      <c r="CH17" s="316"/>
      <c r="CI17" s="316"/>
      <c r="CJ17" s="316"/>
      <c r="CK17" s="316"/>
      <c r="CL17" s="316"/>
      <c r="CM17" s="316"/>
      <c r="CN17" s="316"/>
      <c r="CO17" s="316"/>
      <c r="CP17" s="316"/>
      <c r="CQ17" s="316"/>
      <c r="CR17" s="316"/>
      <c r="CS17" s="316"/>
      <c r="CT17" s="316"/>
      <c r="CU17" s="316"/>
      <c r="CV17" s="316"/>
      <c r="CW17" s="321"/>
    </row>
    <row r="18" spans="1:101" s="3" customFormat="1" ht="45" customHeight="1" x14ac:dyDescent="0.15">
      <c r="A18" s="294"/>
      <c r="B18" s="295"/>
      <c r="C18" s="295"/>
      <c r="D18" s="295"/>
      <c r="E18" s="295"/>
      <c r="F18" s="295"/>
      <c r="G18" s="295"/>
      <c r="H18" s="295"/>
      <c r="I18" s="310" t="s">
        <v>303</v>
      </c>
      <c r="J18" s="311"/>
      <c r="K18" s="311"/>
      <c r="L18" s="311"/>
      <c r="M18" s="311"/>
      <c r="N18" s="311"/>
      <c r="O18" s="311"/>
      <c r="P18" s="311"/>
      <c r="Q18" s="311"/>
      <c r="R18" s="311"/>
      <c r="S18" s="311"/>
      <c r="T18" s="311"/>
      <c r="U18" s="311"/>
      <c r="V18" s="311"/>
      <c r="W18" s="311"/>
      <c r="X18" s="311"/>
      <c r="Y18" s="311"/>
      <c r="Z18" s="311"/>
      <c r="AA18" s="311"/>
      <c r="AB18" s="311"/>
      <c r="AC18" s="311"/>
      <c r="AD18" s="311"/>
      <c r="AE18" s="311"/>
      <c r="AF18" s="311"/>
      <c r="AG18" s="311"/>
      <c r="AH18" s="324">
        <f>IF(AH14="带脚轮专用铁质器具类",10%,IF(AH14="无脚轮专用铁质器具类",5%,IF(AH14="通用铁框",5%,IF(AH14="纸箱类",0,IF(AH14="木箱类",0,6%)))))</f>
        <v>0.05</v>
      </c>
      <c r="AI18" s="324"/>
      <c r="AJ18" s="324"/>
      <c r="AK18" s="324"/>
      <c r="AL18" s="324"/>
      <c r="AM18" s="324"/>
      <c r="AN18" s="324"/>
      <c r="AO18" s="324"/>
      <c r="AP18" s="324"/>
      <c r="AQ18" s="324"/>
      <c r="AR18" s="324"/>
      <c r="AS18" s="324"/>
      <c r="AT18" s="324"/>
      <c r="AU18" s="324"/>
      <c r="AV18" s="324"/>
      <c r="AW18" s="318" t="s">
        <v>304</v>
      </c>
      <c r="AX18" s="319"/>
      <c r="AY18" s="319"/>
      <c r="AZ18" s="319"/>
      <c r="BA18" s="319"/>
      <c r="BB18" s="319"/>
      <c r="BC18" s="319"/>
      <c r="BD18" s="319"/>
      <c r="BE18" s="319"/>
      <c r="BF18" s="319"/>
      <c r="BG18" s="319"/>
      <c r="BH18" s="319"/>
      <c r="BI18" s="319"/>
      <c r="BJ18" s="319"/>
      <c r="BK18" s="319"/>
      <c r="BL18" s="319"/>
      <c r="BM18" s="319"/>
      <c r="BN18" s="319"/>
      <c r="BO18" s="319"/>
      <c r="BP18" s="319"/>
      <c r="BQ18" s="319"/>
      <c r="BR18" s="319"/>
      <c r="BS18" s="319"/>
      <c r="BT18" s="319"/>
      <c r="BU18" s="319"/>
      <c r="BV18" s="320"/>
      <c r="BW18" s="315"/>
      <c r="BX18" s="316"/>
      <c r="BY18" s="316"/>
      <c r="BZ18" s="316"/>
      <c r="CA18" s="316"/>
      <c r="CB18" s="316"/>
      <c r="CC18" s="316"/>
      <c r="CD18" s="316"/>
      <c r="CE18" s="316"/>
      <c r="CF18" s="316"/>
      <c r="CG18" s="316"/>
      <c r="CH18" s="316"/>
      <c r="CI18" s="316"/>
      <c r="CJ18" s="316"/>
      <c r="CK18" s="316"/>
      <c r="CL18" s="316"/>
      <c r="CM18" s="316"/>
      <c r="CN18" s="316"/>
      <c r="CO18" s="316"/>
      <c r="CP18" s="316"/>
      <c r="CQ18" s="316"/>
      <c r="CR18" s="316"/>
      <c r="CS18" s="316"/>
      <c r="CT18" s="316"/>
      <c r="CU18" s="316"/>
      <c r="CV18" s="316"/>
      <c r="CW18" s="321"/>
    </row>
    <row r="19" spans="1:101" s="3" customFormat="1" ht="16.5" customHeight="1" x14ac:dyDescent="0.15">
      <c r="A19" s="294"/>
      <c r="B19" s="295"/>
      <c r="C19" s="295"/>
      <c r="D19" s="295"/>
      <c r="E19" s="295"/>
      <c r="F19" s="295"/>
      <c r="G19" s="295"/>
      <c r="H19" s="295"/>
      <c r="I19" s="311" t="s">
        <v>87</v>
      </c>
      <c r="J19" s="311"/>
      <c r="K19" s="311"/>
      <c r="L19" s="311"/>
      <c r="M19" s="311"/>
      <c r="N19" s="311"/>
      <c r="O19" s="311"/>
      <c r="P19" s="311"/>
      <c r="Q19" s="311"/>
      <c r="R19" s="311"/>
      <c r="S19" s="311"/>
      <c r="T19" s="311"/>
      <c r="U19" s="311"/>
      <c r="V19" s="311"/>
      <c r="W19" s="311"/>
      <c r="X19" s="311"/>
      <c r="Y19" s="311"/>
      <c r="Z19" s="311"/>
      <c r="AA19" s="311"/>
      <c r="AB19" s="311"/>
      <c r="AC19" s="311"/>
      <c r="AD19" s="311"/>
      <c r="AE19" s="311"/>
      <c r="AF19" s="311"/>
      <c r="AG19" s="311"/>
      <c r="AH19" s="325" t="s">
        <v>93</v>
      </c>
      <c r="AI19" s="326"/>
      <c r="AJ19" s="326"/>
      <c r="AK19" s="326"/>
      <c r="AL19" s="326"/>
      <c r="AM19" s="326"/>
      <c r="AN19" s="326"/>
      <c r="AO19" s="326"/>
      <c r="AP19" s="326"/>
      <c r="AQ19" s="326"/>
      <c r="AR19" s="326"/>
      <c r="AS19" s="326"/>
      <c r="AT19" s="326"/>
      <c r="AU19" s="326"/>
      <c r="AV19" s="326"/>
      <c r="AW19" s="314" t="s">
        <v>74</v>
      </c>
      <c r="AX19" s="314"/>
      <c r="AY19" s="314"/>
      <c r="AZ19" s="314"/>
      <c r="BA19" s="314"/>
      <c r="BB19" s="314"/>
      <c r="BC19" s="314"/>
      <c r="BD19" s="314"/>
      <c r="BE19" s="314"/>
      <c r="BF19" s="314"/>
      <c r="BG19" s="314"/>
      <c r="BH19" s="314"/>
      <c r="BI19" s="314"/>
      <c r="BJ19" s="313" t="s">
        <v>54</v>
      </c>
      <c r="BK19" s="313"/>
      <c r="BL19" s="313"/>
      <c r="BM19" s="313"/>
      <c r="BN19" s="311"/>
      <c r="BO19" s="311"/>
      <c r="BP19" s="311"/>
      <c r="BQ19" s="311"/>
      <c r="BR19" s="311"/>
      <c r="BS19" s="311"/>
      <c r="BT19" s="311"/>
      <c r="BU19" s="311"/>
      <c r="BV19" s="311"/>
      <c r="BW19" s="314" t="s">
        <v>55</v>
      </c>
      <c r="BX19" s="314"/>
      <c r="BY19" s="314"/>
      <c r="BZ19" s="314"/>
      <c r="CA19" s="311"/>
      <c r="CB19" s="311"/>
      <c r="CC19" s="311"/>
      <c r="CD19" s="311"/>
      <c r="CE19" s="311"/>
      <c r="CF19" s="311"/>
      <c r="CG19" s="311"/>
      <c r="CH19" s="311"/>
      <c r="CI19" s="311"/>
      <c r="CJ19" s="311"/>
      <c r="CK19" s="314" t="s">
        <v>56</v>
      </c>
      <c r="CL19" s="314"/>
      <c r="CM19" s="314"/>
      <c r="CN19" s="314"/>
      <c r="CO19" s="311"/>
      <c r="CP19" s="311"/>
      <c r="CQ19" s="311"/>
      <c r="CR19" s="311"/>
      <c r="CS19" s="311"/>
      <c r="CT19" s="311"/>
      <c r="CU19" s="311"/>
      <c r="CV19" s="311"/>
      <c r="CW19" s="322"/>
    </row>
    <row r="20" spans="1:101" s="3" customFormat="1" ht="45" customHeight="1" x14ac:dyDescent="0.15">
      <c r="A20" s="294"/>
      <c r="B20" s="295"/>
      <c r="C20" s="295"/>
      <c r="D20" s="295"/>
      <c r="E20" s="295"/>
      <c r="F20" s="295"/>
      <c r="G20" s="295"/>
      <c r="H20" s="295"/>
      <c r="I20" s="310" t="s">
        <v>76</v>
      </c>
      <c r="J20" s="311"/>
      <c r="K20" s="311"/>
      <c r="L20" s="311"/>
      <c r="M20" s="311"/>
      <c r="N20" s="311"/>
      <c r="O20" s="311"/>
      <c r="P20" s="311"/>
      <c r="Q20" s="311"/>
      <c r="R20" s="311"/>
      <c r="S20" s="311"/>
      <c r="T20" s="311"/>
      <c r="U20" s="311"/>
      <c r="V20" s="311"/>
      <c r="W20" s="311"/>
      <c r="X20" s="311"/>
      <c r="Y20" s="311"/>
      <c r="Z20" s="311"/>
      <c r="AA20" s="311"/>
      <c r="AB20" s="311"/>
      <c r="AC20" s="311"/>
      <c r="AD20" s="311"/>
      <c r="AE20" s="311"/>
      <c r="AF20" s="311"/>
      <c r="AG20" s="311"/>
      <c r="AH20" s="311"/>
      <c r="AI20" s="311"/>
      <c r="AJ20" s="311"/>
      <c r="AK20" s="311"/>
      <c r="AL20" s="311"/>
      <c r="AM20" s="311"/>
      <c r="AN20" s="311"/>
      <c r="AO20" s="311"/>
      <c r="AP20" s="311"/>
      <c r="AQ20" s="311"/>
      <c r="AR20" s="311"/>
      <c r="AS20" s="311"/>
      <c r="AT20" s="311"/>
      <c r="AU20" s="311"/>
      <c r="AV20" s="311"/>
      <c r="AW20" s="313" t="s">
        <v>77</v>
      </c>
      <c r="AX20" s="314"/>
      <c r="AY20" s="314"/>
      <c r="AZ20" s="314"/>
      <c r="BA20" s="314"/>
      <c r="BB20" s="314"/>
      <c r="BC20" s="314"/>
      <c r="BD20" s="314"/>
      <c r="BE20" s="314"/>
      <c r="BF20" s="314"/>
      <c r="BG20" s="314"/>
      <c r="BH20" s="314"/>
      <c r="BI20" s="314"/>
      <c r="BJ20" s="311"/>
      <c r="BK20" s="311"/>
      <c r="BL20" s="311"/>
      <c r="BM20" s="311"/>
      <c r="BN20" s="311"/>
      <c r="BO20" s="311"/>
      <c r="BP20" s="311"/>
      <c r="BQ20" s="311"/>
      <c r="BR20" s="311"/>
      <c r="BS20" s="311"/>
      <c r="BT20" s="311"/>
      <c r="BU20" s="311"/>
      <c r="BV20" s="311"/>
      <c r="BW20" s="313" t="s">
        <v>78</v>
      </c>
      <c r="BX20" s="314"/>
      <c r="BY20" s="314"/>
      <c r="BZ20" s="314"/>
      <c r="CA20" s="314"/>
      <c r="CB20" s="314"/>
      <c r="CC20" s="314"/>
      <c r="CD20" s="314"/>
      <c r="CE20" s="314"/>
      <c r="CF20" s="314"/>
      <c r="CG20" s="314"/>
      <c r="CH20" s="314"/>
      <c r="CI20" s="314"/>
      <c r="CJ20" s="314"/>
      <c r="CK20" s="335" t="e">
        <f>IF(AH19="木质托盘",1,IF(AH19="塑料托盘",3*300/BJ15,IF(AH19="铁质托盘",5*300/BJ15)))</f>
        <v>#DIV/0!</v>
      </c>
      <c r="CL20" s="335"/>
      <c r="CM20" s="335"/>
      <c r="CN20" s="335"/>
      <c r="CO20" s="335"/>
      <c r="CP20" s="335"/>
      <c r="CQ20" s="335"/>
      <c r="CR20" s="335"/>
      <c r="CS20" s="335"/>
      <c r="CT20" s="335"/>
      <c r="CU20" s="335"/>
      <c r="CV20" s="335"/>
      <c r="CW20" s="336"/>
    </row>
    <row r="21" spans="1:101" s="3" customFormat="1" ht="46.5" customHeight="1" x14ac:dyDescent="0.15">
      <c r="A21" s="294"/>
      <c r="B21" s="295"/>
      <c r="C21" s="295"/>
      <c r="D21" s="295"/>
      <c r="E21" s="295"/>
      <c r="F21" s="295"/>
      <c r="G21" s="295"/>
      <c r="H21" s="295"/>
      <c r="I21" s="327" t="s">
        <v>82</v>
      </c>
      <c r="J21" s="328"/>
      <c r="K21" s="328"/>
      <c r="L21" s="328"/>
      <c r="M21" s="328"/>
      <c r="N21" s="328"/>
      <c r="O21" s="328"/>
      <c r="P21" s="328"/>
      <c r="Q21" s="328"/>
      <c r="R21" s="328"/>
      <c r="S21" s="328"/>
      <c r="T21" s="328"/>
      <c r="U21" s="328"/>
      <c r="V21" s="328"/>
      <c r="W21" s="328"/>
      <c r="X21" s="328"/>
      <c r="Y21" s="328"/>
      <c r="Z21" s="328"/>
      <c r="AA21" s="328"/>
      <c r="AB21" s="328"/>
      <c r="AC21" s="328"/>
      <c r="AD21" s="328"/>
      <c r="AE21" s="328"/>
      <c r="AF21" s="328"/>
      <c r="AG21" s="328"/>
      <c r="AH21" s="329" t="e">
        <f>IF(AH14="纸箱类",(AH16+BW16+BW17)/AH15+BJ20/CK20/AH20/AH15,IF(AH14="EU箱类",(AH16+BW17)*(1+AH17*AH18)/(AH17*300/BJ15)/AH15+BW16/AH15+BJ20/CK20/AH20/AH15,IF(AH14="围板箱类",(AH16+BW17)*(1+AH17*AH18)/(AH17*300/BJ15)/AH15+BW16/AH15+BJ20/CK20/AH20/AH15,IF(AH14="通用铁框",(AH16+BW17)*(1+AH17*AH18)/(AH17*300/BJ15)/AH15+BW16/AH15,AH16*CJ15*(1+AH17*AH18)/BW18))))</f>
        <v>#DIV/0!</v>
      </c>
      <c r="AI21" s="330"/>
      <c r="AJ21" s="330"/>
      <c r="AK21" s="330"/>
      <c r="AL21" s="330"/>
      <c r="AM21" s="330"/>
      <c r="AN21" s="330"/>
      <c r="AO21" s="330"/>
      <c r="AP21" s="330"/>
      <c r="AQ21" s="330"/>
      <c r="AR21" s="330"/>
      <c r="AS21" s="330"/>
      <c r="AT21" s="330"/>
      <c r="AU21" s="330"/>
      <c r="AV21" s="330"/>
      <c r="AW21" s="331" t="s">
        <v>85</v>
      </c>
      <c r="AX21" s="332"/>
      <c r="AY21" s="332"/>
      <c r="AZ21" s="332"/>
      <c r="BA21" s="332"/>
      <c r="BB21" s="332"/>
      <c r="BC21" s="332"/>
      <c r="BD21" s="332"/>
      <c r="BE21" s="332"/>
      <c r="BF21" s="332"/>
      <c r="BG21" s="332"/>
      <c r="BH21" s="332"/>
      <c r="BI21" s="332"/>
      <c r="BJ21" s="333"/>
      <c r="BK21" s="333"/>
      <c r="BL21" s="333"/>
      <c r="BM21" s="333"/>
      <c r="BN21" s="333"/>
      <c r="BO21" s="333"/>
      <c r="BP21" s="333"/>
      <c r="BQ21" s="333"/>
      <c r="BR21" s="333"/>
      <c r="BS21" s="333"/>
      <c r="BT21" s="333"/>
      <c r="BU21" s="333"/>
      <c r="BV21" s="333"/>
      <c r="BW21" s="331" t="s">
        <v>305</v>
      </c>
      <c r="BX21" s="332"/>
      <c r="BY21" s="332"/>
      <c r="BZ21" s="332"/>
      <c r="CA21" s="332"/>
      <c r="CB21" s="332"/>
      <c r="CC21" s="332"/>
      <c r="CD21" s="332"/>
      <c r="CE21" s="332"/>
      <c r="CF21" s="332"/>
      <c r="CG21" s="332"/>
      <c r="CH21" s="332"/>
      <c r="CI21" s="332"/>
      <c r="CJ21" s="332"/>
      <c r="CK21" s="332"/>
      <c r="CL21" s="332"/>
      <c r="CM21" s="332"/>
      <c r="CN21" s="332"/>
      <c r="CO21" s="332"/>
      <c r="CP21" s="332"/>
      <c r="CQ21" s="332"/>
      <c r="CR21" s="332"/>
      <c r="CS21" s="332"/>
      <c r="CT21" s="332"/>
      <c r="CU21" s="332"/>
      <c r="CV21" s="332"/>
      <c r="CW21" s="334"/>
    </row>
    <row r="22" spans="1:101" s="3" customFormat="1" ht="56.25" customHeight="1" x14ac:dyDescent="0.15">
      <c r="A22" s="294"/>
      <c r="B22" s="295"/>
      <c r="C22" s="295"/>
      <c r="D22" s="295"/>
      <c r="E22" s="295"/>
      <c r="F22" s="295"/>
      <c r="G22" s="295"/>
      <c r="H22" s="296"/>
      <c r="I22" s="313" t="s">
        <v>81</v>
      </c>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4"/>
      <c r="AG22" s="314"/>
      <c r="AH22" s="337"/>
      <c r="AI22" s="337"/>
      <c r="AJ22" s="337"/>
      <c r="AK22" s="337"/>
      <c r="AL22" s="337"/>
      <c r="AM22" s="337"/>
      <c r="AN22" s="337"/>
      <c r="AO22" s="337"/>
      <c r="AP22" s="337"/>
      <c r="AQ22" s="337"/>
      <c r="AR22" s="337"/>
      <c r="AS22" s="337"/>
      <c r="AT22" s="337"/>
      <c r="AU22" s="337"/>
      <c r="AV22" s="337"/>
      <c r="AW22" s="338" t="s">
        <v>306</v>
      </c>
      <c r="AX22" s="337"/>
      <c r="AY22" s="337"/>
      <c r="AZ22" s="337"/>
      <c r="BA22" s="337"/>
      <c r="BB22" s="337"/>
      <c r="BC22" s="337"/>
      <c r="BD22" s="337"/>
      <c r="BE22" s="337"/>
      <c r="BF22" s="337"/>
      <c r="BG22" s="337"/>
      <c r="BH22" s="337"/>
      <c r="BI22" s="337"/>
      <c r="BJ22" s="265"/>
      <c r="BK22" s="265"/>
      <c r="BL22" s="265"/>
      <c r="BM22" s="265"/>
      <c r="BN22" s="265"/>
      <c r="BO22" s="265"/>
      <c r="BP22" s="265"/>
      <c r="BQ22" s="265"/>
      <c r="BR22" s="265"/>
      <c r="BS22" s="265"/>
      <c r="BT22" s="265"/>
      <c r="BU22" s="265"/>
      <c r="BV22" s="265"/>
      <c r="BW22" s="338" t="s">
        <v>307</v>
      </c>
      <c r="BX22" s="337"/>
      <c r="BY22" s="337"/>
      <c r="BZ22" s="337"/>
      <c r="CA22" s="337"/>
      <c r="CB22" s="337"/>
      <c r="CC22" s="337"/>
      <c r="CD22" s="337"/>
      <c r="CE22" s="337"/>
      <c r="CF22" s="337"/>
      <c r="CG22" s="337"/>
      <c r="CH22" s="337"/>
      <c r="CI22" s="337"/>
      <c r="CJ22" s="337"/>
      <c r="CK22" s="338" t="e">
        <f>AH21*(1+BJ21)+AH23+BJ22+BJ23</f>
        <v>#DIV/0!</v>
      </c>
      <c r="CL22" s="338"/>
      <c r="CM22" s="338"/>
      <c r="CN22" s="338"/>
      <c r="CO22" s="338"/>
      <c r="CP22" s="338"/>
      <c r="CQ22" s="338"/>
      <c r="CR22" s="338"/>
      <c r="CS22" s="338"/>
      <c r="CT22" s="338"/>
      <c r="CU22" s="338"/>
      <c r="CV22" s="338"/>
      <c r="CW22" s="338"/>
    </row>
    <row r="23" spans="1:101" s="3" customFormat="1" ht="56.25" customHeight="1" x14ac:dyDescent="0.15">
      <c r="A23" s="294"/>
      <c r="B23" s="295"/>
      <c r="C23" s="295"/>
      <c r="D23" s="295"/>
      <c r="E23" s="295"/>
      <c r="F23" s="295"/>
      <c r="G23" s="295"/>
      <c r="H23" s="296"/>
      <c r="I23" s="313" t="s">
        <v>80</v>
      </c>
      <c r="J23" s="314"/>
      <c r="K23" s="314"/>
      <c r="L23" s="314"/>
      <c r="M23" s="314"/>
      <c r="N23" s="314"/>
      <c r="O23" s="314"/>
      <c r="P23" s="314"/>
      <c r="Q23" s="314"/>
      <c r="R23" s="314"/>
      <c r="S23" s="314"/>
      <c r="T23" s="314"/>
      <c r="U23" s="314"/>
      <c r="V23" s="314"/>
      <c r="W23" s="314"/>
      <c r="X23" s="314"/>
      <c r="Y23" s="314"/>
      <c r="Z23" s="314"/>
      <c r="AA23" s="314"/>
      <c r="AB23" s="314"/>
      <c r="AC23" s="314"/>
      <c r="AD23" s="314"/>
      <c r="AE23" s="314"/>
      <c r="AF23" s="314"/>
      <c r="AG23" s="314"/>
      <c r="AH23" s="337" t="e">
        <f>CK21*AH22/(AH15*AH20)</f>
        <v>#DIV/0!</v>
      </c>
      <c r="AI23" s="337"/>
      <c r="AJ23" s="337"/>
      <c r="AK23" s="337"/>
      <c r="AL23" s="337"/>
      <c r="AM23" s="337"/>
      <c r="AN23" s="337"/>
      <c r="AO23" s="337"/>
      <c r="AP23" s="337"/>
      <c r="AQ23" s="337"/>
      <c r="AR23" s="337"/>
      <c r="AS23" s="337"/>
      <c r="AT23" s="337"/>
      <c r="AU23" s="337"/>
      <c r="AV23" s="337"/>
      <c r="AW23" s="338" t="s">
        <v>308</v>
      </c>
      <c r="AX23" s="337"/>
      <c r="AY23" s="337"/>
      <c r="AZ23" s="337"/>
      <c r="BA23" s="337"/>
      <c r="BB23" s="337"/>
      <c r="BC23" s="337"/>
      <c r="BD23" s="337"/>
      <c r="BE23" s="337"/>
      <c r="BF23" s="337"/>
      <c r="BG23" s="337"/>
      <c r="BH23" s="337"/>
      <c r="BI23" s="337"/>
      <c r="BJ23" s="265"/>
      <c r="BK23" s="265"/>
      <c r="BL23" s="265"/>
      <c r="BM23" s="265"/>
      <c r="BN23" s="265"/>
      <c r="BO23" s="265"/>
      <c r="BP23" s="265"/>
      <c r="BQ23" s="265"/>
      <c r="BR23" s="265"/>
      <c r="BS23" s="265"/>
      <c r="BT23" s="265"/>
      <c r="BU23" s="265"/>
      <c r="BV23" s="265"/>
      <c r="BW23" s="337"/>
      <c r="BX23" s="337"/>
      <c r="BY23" s="337"/>
      <c r="BZ23" s="337"/>
      <c r="CA23" s="337"/>
      <c r="CB23" s="337"/>
      <c r="CC23" s="337"/>
      <c r="CD23" s="337"/>
      <c r="CE23" s="337"/>
      <c r="CF23" s="337"/>
      <c r="CG23" s="337"/>
      <c r="CH23" s="337"/>
      <c r="CI23" s="337"/>
      <c r="CJ23" s="337"/>
      <c r="CK23" s="338"/>
      <c r="CL23" s="338"/>
      <c r="CM23" s="338"/>
      <c r="CN23" s="338"/>
      <c r="CO23" s="338"/>
      <c r="CP23" s="338"/>
      <c r="CQ23" s="338"/>
      <c r="CR23" s="338"/>
      <c r="CS23" s="338"/>
      <c r="CT23" s="338"/>
      <c r="CU23" s="338"/>
      <c r="CV23" s="338"/>
      <c r="CW23" s="338"/>
    </row>
    <row r="24" spans="1:101" s="3" customFormat="1" ht="27.75" customHeight="1" x14ac:dyDescent="0.15">
      <c r="A24" s="374" t="s">
        <v>84</v>
      </c>
      <c r="B24" s="295"/>
      <c r="C24" s="295"/>
      <c r="D24" s="295"/>
      <c r="E24" s="295"/>
      <c r="F24" s="295"/>
      <c r="G24" s="295"/>
      <c r="H24" s="295"/>
      <c r="I24" s="312" t="s">
        <v>309</v>
      </c>
      <c r="J24" s="312"/>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42"/>
      <c r="AH24" s="349" t="s">
        <v>310</v>
      </c>
      <c r="AI24" s="350"/>
      <c r="AJ24" s="350"/>
      <c r="AK24" s="350"/>
      <c r="AL24" s="350"/>
      <c r="AM24" s="350"/>
      <c r="AN24" s="350"/>
      <c r="AO24" s="350"/>
      <c r="AP24" s="350"/>
      <c r="AQ24" s="350"/>
      <c r="AR24" s="350"/>
      <c r="AS24" s="350"/>
      <c r="AT24" s="350"/>
      <c r="AU24" s="350"/>
      <c r="AV24" s="351"/>
      <c r="AW24" s="352" t="s">
        <v>86</v>
      </c>
      <c r="AX24" s="345"/>
      <c r="AY24" s="345"/>
      <c r="AZ24" s="345"/>
      <c r="BA24" s="345"/>
      <c r="BB24" s="345"/>
      <c r="BC24" s="345"/>
      <c r="BD24" s="345"/>
      <c r="BE24" s="345"/>
      <c r="BF24" s="345"/>
      <c r="BG24" s="345"/>
      <c r="BH24" s="345"/>
      <c r="BI24" s="345"/>
      <c r="BJ24" s="352" t="s">
        <v>54</v>
      </c>
      <c r="BK24" s="352"/>
      <c r="BL24" s="352"/>
      <c r="BM24" s="352"/>
      <c r="BN24" s="312">
        <v>600</v>
      </c>
      <c r="BO24" s="312"/>
      <c r="BP24" s="312"/>
      <c r="BQ24" s="312"/>
      <c r="BR24" s="312"/>
      <c r="BS24" s="312"/>
      <c r="BT24" s="312"/>
      <c r="BU24" s="312"/>
      <c r="BV24" s="312"/>
      <c r="BW24" s="345" t="s">
        <v>55</v>
      </c>
      <c r="BX24" s="345"/>
      <c r="BY24" s="345"/>
      <c r="BZ24" s="345"/>
      <c r="CA24" s="312">
        <v>400</v>
      </c>
      <c r="CB24" s="312"/>
      <c r="CC24" s="312"/>
      <c r="CD24" s="312"/>
      <c r="CE24" s="312"/>
      <c r="CF24" s="312"/>
      <c r="CG24" s="312"/>
      <c r="CH24" s="312"/>
      <c r="CI24" s="312"/>
      <c r="CJ24" s="312"/>
      <c r="CK24" s="345" t="s">
        <v>56</v>
      </c>
      <c r="CL24" s="345"/>
      <c r="CM24" s="345"/>
      <c r="CN24" s="345"/>
      <c r="CO24" s="312">
        <v>230</v>
      </c>
      <c r="CP24" s="312"/>
      <c r="CQ24" s="312"/>
      <c r="CR24" s="312"/>
      <c r="CS24" s="312"/>
      <c r="CT24" s="312"/>
      <c r="CU24" s="312"/>
      <c r="CV24" s="312"/>
      <c r="CW24" s="346"/>
    </row>
    <row r="25" spans="1:101" s="3" customFormat="1" ht="38.25" customHeight="1" x14ac:dyDescent="0.15">
      <c r="A25" s="294">
        <v>10</v>
      </c>
      <c r="B25" s="295"/>
      <c r="C25" s="295"/>
      <c r="D25" s="295"/>
      <c r="E25" s="295"/>
      <c r="F25" s="295"/>
      <c r="G25" s="295"/>
      <c r="H25" s="295"/>
      <c r="I25" s="310" t="s">
        <v>72</v>
      </c>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2">
        <v>5</v>
      </c>
      <c r="AI25" s="312"/>
      <c r="AJ25" s="312"/>
      <c r="AK25" s="312"/>
      <c r="AL25" s="312"/>
      <c r="AM25" s="312"/>
      <c r="AN25" s="312"/>
      <c r="AO25" s="312"/>
      <c r="AP25" s="312"/>
      <c r="AQ25" s="312"/>
      <c r="AR25" s="312"/>
      <c r="AS25" s="312"/>
      <c r="AT25" s="312"/>
      <c r="AU25" s="312"/>
      <c r="AV25" s="312"/>
      <c r="AW25" s="318" t="s">
        <v>70</v>
      </c>
      <c r="AX25" s="347"/>
      <c r="AY25" s="347"/>
      <c r="AZ25" s="347"/>
      <c r="BA25" s="347"/>
      <c r="BB25" s="347"/>
      <c r="BC25" s="347"/>
      <c r="BD25" s="347"/>
      <c r="BE25" s="347"/>
      <c r="BF25" s="347"/>
      <c r="BG25" s="347"/>
      <c r="BH25" s="347"/>
      <c r="BI25" s="347"/>
      <c r="BJ25" s="347"/>
      <c r="BK25" s="347"/>
      <c r="BL25" s="347"/>
      <c r="BM25" s="347"/>
      <c r="BN25" s="347"/>
      <c r="BO25" s="347"/>
      <c r="BP25" s="347"/>
      <c r="BQ25" s="347"/>
      <c r="BR25" s="347"/>
      <c r="BS25" s="347"/>
      <c r="BT25" s="347"/>
      <c r="BU25" s="347"/>
      <c r="BV25" s="348"/>
      <c r="BW25" s="315">
        <v>8</v>
      </c>
      <c r="BX25" s="316"/>
      <c r="BY25" s="316"/>
      <c r="BZ25" s="316"/>
      <c r="CA25" s="316"/>
      <c r="CB25" s="316"/>
      <c r="CC25" s="316"/>
      <c r="CD25" s="316"/>
      <c r="CE25" s="316"/>
      <c r="CF25" s="316"/>
      <c r="CG25" s="316"/>
      <c r="CH25" s="316"/>
      <c r="CI25" s="316"/>
      <c r="CJ25" s="316"/>
      <c r="CK25" s="316"/>
      <c r="CL25" s="316"/>
      <c r="CM25" s="316"/>
      <c r="CN25" s="316"/>
      <c r="CO25" s="316"/>
      <c r="CP25" s="316"/>
      <c r="CQ25" s="316"/>
      <c r="CR25" s="316"/>
      <c r="CS25" s="316"/>
      <c r="CT25" s="316"/>
      <c r="CU25" s="316"/>
      <c r="CV25" s="316"/>
      <c r="CW25" s="321"/>
    </row>
    <row r="26" spans="1:101" s="3" customFormat="1" ht="40.5" customHeight="1" x14ac:dyDescent="0.15">
      <c r="A26" s="294">
        <v>11</v>
      </c>
      <c r="B26" s="295"/>
      <c r="C26" s="295"/>
      <c r="D26" s="295"/>
      <c r="E26" s="295"/>
      <c r="F26" s="295"/>
      <c r="G26" s="295"/>
      <c r="H26" s="295"/>
      <c r="I26" s="310" t="s">
        <v>88</v>
      </c>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v>50</v>
      </c>
      <c r="AI26" s="311"/>
      <c r="AJ26" s="311"/>
      <c r="AK26" s="311"/>
      <c r="AL26" s="311"/>
      <c r="AM26" s="311"/>
      <c r="AN26" s="311"/>
      <c r="AO26" s="311"/>
      <c r="AP26" s="311"/>
      <c r="AQ26" s="311"/>
      <c r="AR26" s="311"/>
      <c r="AS26" s="311"/>
      <c r="AT26" s="311"/>
      <c r="AU26" s="311"/>
      <c r="AV26" s="311"/>
      <c r="AW26" s="353" t="s">
        <v>79</v>
      </c>
      <c r="AX26" s="354"/>
      <c r="AY26" s="354"/>
      <c r="AZ26" s="354"/>
      <c r="BA26" s="354"/>
      <c r="BB26" s="354"/>
      <c r="BC26" s="354"/>
      <c r="BD26" s="354"/>
      <c r="BE26" s="354"/>
      <c r="BF26" s="354"/>
      <c r="BG26" s="354"/>
      <c r="BH26" s="354"/>
      <c r="BI26" s="354"/>
      <c r="BJ26" s="354"/>
      <c r="BK26" s="354"/>
      <c r="BL26" s="354"/>
      <c r="BM26" s="354"/>
      <c r="BN26" s="354"/>
      <c r="BO26" s="354"/>
      <c r="BP26" s="354"/>
      <c r="BQ26" s="354"/>
      <c r="BR26" s="354"/>
      <c r="BS26" s="354"/>
      <c r="BT26" s="354"/>
      <c r="BU26" s="354"/>
      <c r="BV26" s="355"/>
      <c r="BW26" s="339">
        <v>50</v>
      </c>
      <c r="BX26" s="340"/>
      <c r="BY26" s="340"/>
      <c r="BZ26" s="340"/>
      <c r="CA26" s="340"/>
      <c r="CB26" s="340"/>
      <c r="CC26" s="340"/>
      <c r="CD26" s="340"/>
      <c r="CE26" s="340"/>
      <c r="CF26" s="340"/>
      <c r="CG26" s="340"/>
      <c r="CH26" s="340"/>
      <c r="CI26" s="340"/>
      <c r="CJ26" s="340"/>
      <c r="CK26" s="340"/>
      <c r="CL26" s="340"/>
      <c r="CM26" s="340"/>
      <c r="CN26" s="340"/>
      <c r="CO26" s="340"/>
      <c r="CP26" s="340"/>
      <c r="CQ26" s="340"/>
      <c r="CR26" s="340"/>
      <c r="CS26" s="340"/>
      <c r="CT26" s="340"/>
      <c r="CU26" s="340"/>
      <c r="CV26" s="340"/>
      <c r="CW26" s="341"/>
    </row>
    <row r="27" spans="1:101" s="3" customFormat="1" ht="44.25" customHeight="1" x14ac:dyDescent="0.15">
      <c r="A27" s="294">
        <v>12</v>
      </c>
      <c r="B27" s="295"/>
      <c r="C27" s="295"/>
      <c r="D27" s="295"/>
      <c r="E27" s="295"/>
      <c r="F27" s="295"/>
      <c r="G27" s="295"/>
      <c r="H27" s="295"/>
      <c r="I27" s="311" t="s">
        <v>75</v>
      </c>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23">
        <f>IF(AH24="带轮料架",5,IF(AH24="底托",5,IF(AH24="通用铁框",5,IF(AH24="EU箱",3,IF(AH24="围板箱类",3,IF(AH24="纸箱类",0,IF(AH24="木箱类",0)))))))</f>
        <v>5</v>
      </c>
      <c r="AI27" s="323"/>
      <c r="AJ27" s="323"/>
      <c r="AK27" s="323"/>
      <c r="AL27" s="323"/>
      <c r="AM27" s="323"/>
      <c r="AN27" s="323"/>
      <c r="AO27" s="323"/>
      <c r="AP27" s="323"/>
      <c r="AQ27" s="314" t="s">
        <v>69</v>
      </c>
      <c r="AR27" s="314"/>
      <c r="AS27" s="314"/>
      <c r="AT27" s="314"/>
      <c r="AU27" s="314"/>
      <c r="AV27" s="314"/>
      <c r="AW27" s="356"/>
      <c r="AX27" s="357"/>
      <c r="AY27" s="357"/>
      <c r="AZ27" s="357"/>
      <c r="BA27" s="357"/>
      <c r="BB27" s="357"/>
      <c r="BC27" s="357"/>
      <c r="BD27" s="357"/>
      <c r="BE27" s="357"/>
      <c r="BF27" s="357"/>
      <c r="BG27" s="357"/>
      <c r="BH27" s="357"/>
      <c r="BI27" s="357"/>
      <c r="BJ27" s="357"/>
      <c r="BK27" s="357"/>
      <c r="BL27" s="357"/>
      <c r="BM27" s="357"/>
      <c r="BN27" s="357"/>
      <c r="BO27" s="357"/>
      <c r="BP27" s="357"/>
      <c r="BQ27" s="357"/>
      <c r="BR27" s="357"/>
      <c r="BS27" s="357"/>
      <c r="BT27" s="357"/>
      <c r="BU27" s="357"/>
      <c r="BV27" s="358"/>
      <c r="BW27" s="342"/>
      <c r="BX27" s="343"/>
      <c r="BY27" s="343"/>
      <c r="BZ27" s="343"/>
      <c r="CA27" s="343"/>
      <c r="CB27" s="343"/>
      <c r="CC27" s="343"/>
      <c r="CD27" s="343"/>
      <c r="CE27" s="343"/>
      <c r="CF27" s="343"/>
      <c r="CG27" s="343"/>
      <c r="CH27" s="343"/>
      <c r="CI27" s="343"/>
      <c r="CJ27" s="343"/>
      <c r="CK27" s="343"/>
      <c r="CL27" s="343"/>
      <c r="CM27" s="343"/>
      <c r="CN27" s="343"/>
      <c r="CO27" s="343"/>
      <c r="CP27" s="343"/>
      <c r="CQ27" s="343"/>
      <c r="CR27" s="343"/>
      <c r="CS27" s="343"/>
      <c r="CT27" s="343"/>
      <c r="CU27" s="343"/>
      <c r="CV27" s="343"/>
      <c r="CW27" s="344"/>
    </row>
    <row r="28" spans="1:101" s="2" customFormat="1" ht="42.75" customHeight="1" x14ac:dyDescent="0.3">
      <c r="A28" s="294">
        <v>13</v>
      </c>
      <c r="B28" s="295"/>
      <c r="C28" s="295"/>
      <c r="D28" s="295"/>
      <c r="E28" s="295"/>
      <c r="F28" s="295"/>
      <c r="G28" s="295"/>
      <c r="H28" s="295"/>
      <c r="I28" s="310" t="s">
        <v>71</v>
      </c>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24">
        <f>IF(AH24="带轮料架",10%,IF(AH24="底托",10%,IF(AH24="通用铁框",5%,IF(AH24="纸箱类",0,IF(AH24="木箱类",0,6%)))))</f>
        <v>0.1</v>
      </c>
      <c r="AI28" s="324"/>
      <c r="AJ28" s="324"/>
      <c r="AK28" s="324"/>
      <c r="AL28" s="324"/>
      <c r="AM28" s="324"/>
      <c r="AN28" s="324"/>
      <c r="AO28" s="324"/>
      <c r="AP28" s="324"/>
      <c r="AQ28" s="324"/>
      <c r="AR28" s="324"/>
      <c r="AS28" s="324"/>
      <c r="AT28" s="324"/>
      <c r="AU28" s="324"/>
      <c r="AV28" s="324"/>
      <c r="AW28" s="318" t="s">
        <v>73</v>
      </c>
      <c r="AX28" s="319"/>
      <c r="AY28" s="319"/>
      <c r="AZ28" s="319"/>
      <c r="BA28" s="319"/>
      <c r="BB28" s="319"/>
      <c r="BC28" s="319"/>
      <c r="BD28" s="319"/>
      <c r="BE28" s="319"/>
      <c r="BF28" s="319"/>
      <c r="BG28" s="319"/>
      <c r="BH28" s="319"/>
      <c r="BI28" s="319"/>
      <c r="BJ28" s="319"/>
      <c r="BK28" s="319"/>
      <c r="BL28" s="319"/>
      <c r="BM28" s="319"/>
      <c r="BN28" s="319"/>
      <c r="BO28" s="319"/>
      <c r="BP28" s="319"/>
      <c r="BQ28" s="319"/>
      <c r="BR28" s="319"/>
      <c r="BS28" s="319"/>
      <c r="BT28" s="319"/>
      <c r="BU28" s="319"/>
      <c r="BV28" s="320"/>
      <c r="BW28" s="315">
        <v>500000</v>
      </c>
      <c r="BX28" s="316"/>
      <c r="BY28" s="316"/>
      <c r="BZ28" s="316"/>
      <c r="CA28" s="316"/>
      <c r="CB28" s="316"/>
      <c r="CC28" s="316"/>
      <c r="CD28" s="316"/>
      <c r="CE28" s="316"/>
      <c r="CF28" s="316"/>
      <c r="CG28" s="316"/>
      <c r="CH28" s="316"/>
      <c r="CI28" s="316"/>
      <c r="CJ28" s="316"/>
      <c r="CK28" s="316"/>
      <c r="CL28" s="316"/>
      <c r="CM28" s="316"/>
      <c r="CN28" s="316"/>
      <c r="CO28" s="316"/>
      <c r="CP28" s="316"/>
      <c r="CQ28" s="316"/>
      <c r="CR28" s="316"/>
      <c r="CS28" s="316"/>
      <c r="CT28" s="316"/>
      <c r="CU28" s="316"/>
      <c r="CV28" s="316"/>
      <c r="CW28" s="321"/>
    </row>
    <row r="29" spans="1:101" s="2" customFormat="1" ht="57.75" customHeight="1" x14ac:dyDescent="0.3">
      <c r="A29" s="294"/>
      <c r="B29" s="295"/>
      <c r="C29" s="295"/>
      <c r="D29" s="295"/>
      <c r="E29" s="295"/>
      <c r="F29" s="295"/>
      <c r="G29" s="295"/>
      <c r="H29" s="295"/>
      <c r="I29" s="313" t="s">
        <v>82</v>
      </c>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59">
        <f>(AH26+BW26)*BW25*(1+AH27*AH28)/BW28</f>
        <v>2.3999999999999998E-3</v>
      </c>
      <c r="AI29" s="360"/>
      <c r="AJ29" s="360"/>
      <c r="AK29" s="360"/>
      <c r="AL29" s="360"/>
      <c r="AM29" s="360"/>
      <c r="AN29" s="360"/>
      <c r="AO29" s="360"/>
      <c r="AP29" s="360"/>
      <c r="AQ29" s="360"/>
      <c r="AR29" s="360"/>
      <c r="AS29" s="360"/>
      <c r="AT29" s="360"/>
      <c r="AU29" s="360"/>
      <c r="AV29" s="360"/>
      <c r="AW29" s="360"/>
      <c r="AX29" s="360"/>
      <c r="AY29" s="360"/>
      <c r="AZ29" s="360"/>
      <c r="BA29" s="360"/>
      <c r="BB29" s="360"/>
      <c r="BC29" s="360"/>
      <c r="BD29" s="360"/>
      <c r="BE29" s="360"/>
      <c r="BF29" s="360"/>
      <c r="BG29" s="360"/>
      <c r="BH29" s="360"/>
      <c r="BI29" s="360"/>
      <c r="BJ29" s="360"/>
      <c r="BK29" s="360"/>
      <c r="BL29" s="360"/>
      <c r="BM29" s="360"/>
      <c r="BN29" s="360"/>
      <c r="BO29" s="360"/>
      <c r="BP29" s="360"/>
      <c r="BQ29" s="360"/>
      <c r="BR29" s="360"/>
      <c r="BS29" s="360"/>
      <c r="BT29" s="360"/>
      <c r="BU29" s="360"/>
      <c r="BV29" s="360"/>
      <c r="BW29" s="360"/>
      <c r="BX29" s="360"/>
      <c r="BY29" s="360"/>
      <c r="BZ29" s="360"/>
      <c r="CA29" s="360"/>
      <c r="CB29" s="360"/>
      <c r="CC29" s="360"/>
      <c r="CD29" s="360"/>
      <c r="CE29" s="360"/>
      <c r="CF29" s="360"/>
      <c r="CG29" s="360"/>
      <c r="CH29" s="360"/>
      <c r="CI29" s="360"/>
      <c r="CJ29" s="360"/>
      <c r="CK29" s="360"/>
      <c r="CL29" s="360"/>
      <c r="CM29" s="360"/>
      <c r="CN29" s="360"/>
      <c r="CO29" s="360"/>
      <c r="CP29" s="360"/>
      <c r="CQ29" s="360"/>
      <c r="CR29" s="360"/>
      <c r="CS29" s="360"/>
      <c r="CT29" s="360"/>
      <c r="CU29" s="360"/>
      <c r="CV29" s="360"/>
      <c r="CW29" s="361"/>
    </row>
    <row r="30" spans="1:101" ht="18" x14ac:dyDescent="0.35">
      <c r="A30" s="362" t="s">
        <v>66</v>
      </c>
      <c r="B30" s="363"/>
      <c r="C30" s="363"/>
      <c r="D30" s="363"/>
      <c r="E30" s="363"/>
      <c r="F30" s="363"/>
      <c r="G30" s="363"/>
      <c r="H30" s="363"/>
      <c r="I30" s="363"/>
      <c r="J30" s="363"/>
      <c r="K30" s="363"/>
      <c r="L30" s="363"/>
      <c r="M30" s="363"/>
      <c r="N30" s="363"/>
      <c r="O30" s="363"/>
      <c r="P30" s="363"/>
      <c r="Q30" s="363"/>
      <c r="R30" s="363"/>
      <c r="S30" s="363"/>
      <c r="T30" s="363"/>
      <c r="U30" s="363"/>
      <c r="V30" s="363"/>
      <c r="W30" s="363"/>
      <c r="X30" s="363"/>
      <c r="Y30" s="363"/>
      <c r="Z30" s="363"/>
      <c r="AA30" s="363"/>
      <c r="AB30" s="363"/>
      <c r="AC30" s="363"/>
      <c r="AD30" s="363"/>
      <c r="AE30" s="363"/>
      <c r="AF30" s="363"/>
      <c r="AG30" s="363"/>
      <c r="AH30" s="364" t="e">
        <f>IF(K13="运输包装与配送包装不同the packaging of transportation is different with the distribution ",CK22+AH29,CK22)</f>
        <v>#DIV/0!</v>
      </c>
      <c r="AI30" s="364"/>
      <c r="AJ30" s="364"/>
      <c r="AK30" s="364"/>
      <c r="AL30" s="364"/>
      <c r="AM30" s="364"/>
      <c r="AN30" s="364"/>
      <c r="AO30" s="364"/>
      <c r="AP30" s="364"/>
      <c r="AQ30" s="364"/>
      <c r="AR30" s="364"/>
      <c r="AS30" s="364"/>
      <c r="AT30" s="364"/>
      <c r="AU30" s="364"/>
      <c r="AV30" s="364"/>
      <c r="AW30" s="364"/>
      <c r="AX30" s="364"/>
      <c r="AY30" s="364"/>
      <c r="AZ30" s="364"/>
      <c r="BA30" s="364"/>
      <c r="BB30" s="364"/>
      <c r="BC30" s="364"/>
      <c r="BD30" s="364"/>
      <c r="BE30" s="364"/>
      <c r="BF30" s="364"/>
      <c r="BG30" s="364"/>
      <c r="BH30" s="364"/>
      <c r="BI30" s="364"/>
      <c r="BJ30" s="364"/>
      <c r="BK30" s="364"/>
      <c r="BL30" s="364"/>
      <c r="BM30" s="364"/>
      <c r="BN30" s="364"/>
      <c r="BO30" s="364"/>
      <c r="BP30" s="364"/>
      <c r="BQ30" s="364"/>
      <c r="BR30" s="364"/>
      <c r="BS30" s="364"/>
      <c r="BT30" s="364"/>
      <c r="BU30" s="364"/>
      <c r="BV30" s="364"/>
      <c r="BW30" s="364"/>
      <c r="BX30" s="364"/>
      <c r="BY30" s="364"/>
      <c r="BZ30" s="364"/>
      <c r="CA30" s="364"/>
      <c r="CB30" s="364"/>
      <c r="CC30" s="364"/>
      <c r="CD30" s="364"/>
      <c r="CE30" s="364"/>
      <c r="CF30" s="364"/>
      <c r="CG30" s="364"/>
      <c r="CH30" s="364"/>
      <c r="CI30" s="364"/>
      <c r="CJ30" s="364"/>
      <c r="CK30" s="364"/>
      <c r="CL30" s="364"/>
      <c r="CM30" s="364"/>
      <c r="CN30" s="364"/>
      <c r="CO30" s="364"/>
      <c r="CP30" s="364"/>
      <c r="CQ30" s="364"/>
      <c r="CR30" s="364"/>
      <c r="CS30" s="364"/>
      <c r="CT30" s="364"/>
      <c r="CU30" s="364"/>
      <c r="CV30" s="364"/>
      <c r="CW30" s="365"/>
    </row>
    <row r="31" spans="1:101" ht="103.5" customHeight="1" thickBot="1" x14ac:dyDescent="0.35">
      <c r="A31" s="366" t="s">
        <v>89</v>
      </c>
      <c r="B31" s="367"/>
      <c r="C31" s="367"/>
      <c r="D31" s="367"/>
      <c r="E31" s="367"/>
      <c r="F31" s="367"/>
      <c r="G31" s="367"/>
      <c r="H31" s="367"/>
      <c r="I31" s="367"/>
      <c r="J31" s="367"/>
      <c r="K31" s="367"/>
      <c r="L31" s="367"/>
      <c r="M31" s="367"/>
      <c r="N31" s="367"/>
      <c r="O31" s="367"/>
      <c r="P31" s="367"/>
      <c r="Q31" s="367"/>
      <c r="R31" s="367"/>
      <c r="S31" s="367"/>
      <c r="T31" s="367"/>
      <c r="U31" s="367"/>
      <c r="V31" s="367"/>
      <c r="W31" s="367"/>
      <c r="X31" s="367"/>
      <c r="Y31" s="367"/>
      <c r="Z31" s="367"/>
      <c r="AA31" s="367"/>
      <c r="AB31" s="367"/>
      <c r="AC31" s="367"/>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367"/>
      <c r="AZ31" s="367"/>
      <c r="BA31" s="367"/>
      <c r="BB31" s="367"/>
      <c r="BC31" s="367"/>
      <c r="BD31" s="367"/>
      <c r="BE31" s="367"/>
      <c r="BF31" s="367"/>
      <c r="BG31" s="367"/>
      <c r="BH31" s="367"/>
      <c r="BI31" s="367"/>
      <c r="BJ31" s="367"/>
      <c r="BK31" s="367"/>
      <c r="BL31" s="367"/>
      <c r="BM31" s="367"/>
      <c r="BN31" s="367"/>
      <c r="BO31" s="367"/>
      <c r="BP31" s="367"/>
      <c r="BQ31" s="367"/>
      <c r="BR31" s="367"/>
      <c r="BS31" s="367"/>
      <c r="BT31" s="367"/>
      <c r="BU31" s="367"/>
      <c r="BV31" s="367"/>
      <c r="BW31" s="367"/>
      <c r="BX31" s="367"/>
      <c r="BY31" s="367"/>
      <c r="BZ31" s="367"/>
      <c r="CA31" s="367"/>
      <c r="CB31" s="367"/>
      <c r="CC31" s="367"/>
      <c r="CD31" s="367"/>
      <c r="CE31" s="367"/>
      <c r="CF31" s="367"/>
      <c r="CG31" s="367"/>
      <c r="CH31" s="367"/>
      <c r="CI31" s="367"/>
      <c r="CJ31" s="367"/>
      <c r="CK31" s="367"/>
      <c r="CL31" s="367"/>
      <c r="CM31" s="367"/>
      <c r="CN31" s="367"/>
      <c r="CO31" s="367"/>
      <c r="CP31" s="367"/>
      <c r="CQ31" s="367"/>
      <c r="CR31" s="367"/>
      <c r="CS31" s="367"/>
      <c r="CT31" s="367"/>
      <c r="CU31" s="367"/>
      <c r="CV31" s="367"/>
      <c r="CW31" s="368"/>
    </row>
    <row r="32" spans="1:101" s="19" customFormat="1" ht="17.25" customHeight="1" x14ac:dyDescent="0.3">
      <c r="A32" s="369" t="s">
        <v>94</v>
      </c>
      <c r="B32" s="370"/>
      <c r="C32" s="370"/>
      <c r="D32" s="370"/>
      <c r="E32" s="370"/>
      <c r="F32" s="370"/>
      <c r="G32" s="370"/>
      <c r="H32" s="370"/>
      <c r="I32" s="370"/>
      <c r="J32" s="370"/>
      <c r="K32" s="370"/>
      <c r="L32" s="370"/>
      <c r="M32" s="370"/>
      <c r="N32" s="370"/>
      <c r="O32" s="370"/>
      <c r="P32" s="370"/>
      <c r="Q32" s="370"/>
      <c r="R32" s="370"/>
      <c r="S32" s="370"/>
      <c r="T32" s="370"/>
      <c r="U32" s="370"/>
      <c r="V32" s="370"/>
      <c r="W32" s="370"/>
      <c r="X32" s="370"/>
      <c r="Y32" s="370"/>
      <c r="Z32" s="370"/>
      <c r="AA32" s="370"/>
      <c r="AB32" s="370"/>
      <c r="AC32" s="370"/>
      <c r="AD32" s="370"/>
      <c r="AE32" s="370"/>
      <c r="AF32" s="370"/>
      <c r="AG32" s="370"/>
      <c r="AH32" s="370"/>
      <c r="AI32" s="370"/>
      <c r="AJ32" s="370"/>
      <c r="AK32" s="370"/>
      <c r="AL32" s="370"/>
      <c r="AM32" s="370"/>
      <c r="AN32" s="370"/>
      <c r="AO32" s="370"/>
      <c r="AP32" s="370"/>
      <c r="AQ32" s="370"/>
      <c r="AR32" s="370"/>
      <c r="AS32" s="370"/>
      <c r="AT32" s="370"/>
      <c r="AU32" s="370"/>
      <c r="AV32" s="370"/>
      <c r="AW32" s="370"/>
      <c r="AX32" s="370"/>
      <c r="AY32" s="370"/>
      <c r="AZ32" s="370"/>
      <c r="BA32" s="370"/>
      <c r="BB32" s="370"/>
      <c r="BC32" s="370"/>
      <c r="BD32" s="370"/>
      <c r="BE32" s="370"/>
      <c r="BF32" s="370"/>
      <c r="BG32" s="370"/>
      <c r="BH32" s="370"/>
      <c r="BI32" s="370"/>
      <c r="BJ32" s="370"/>
      <c r="BK32" s="370"/>
      <c r="BL32" s="370"/>
      <c r="BM32" s="370"/>
      <c r="BN32" s="370"/>
      <c r="BO32" s="370"/>
      <c r="BP32" s="370"/>
      <c r="BQ32" s="370"/>
      <c r="BR32" s="370"/>
      <c r="BS32" s="370"/>
      <c r="BT32" s="370"/>
      <c r="BU32" s="370"/>
      <c r="BV32" s="370"/>
      <c r="BW32" s="370"/>
      <c r="BX32" s="370"/>
      <c r="BY32" s="370"/>
      <c r="BZ32" s="370"/>
      <c r="CA32" s="370"/>
      <c r="CB32" s="370"/>
      <c r="CC32" s="370"/>
      <c r="CD32" s="370"/>
      <c r="CE32" s="370"/>
      <c r="CF32" s="370"/>
      <c r="CG32" s="370"/>
      <c r="CH32" s="370"/>
      <c r="CI32" s="370"/>
      <c r="CJ32" s="370"/>
      <c r="CK32" s="370"/>
      <c r="CL32" s="370"/>
      <c r="CM32" s="370"/>
      <c r="CN32" s="370"/>
      <c r="CO32" s="370"/>
      <c r="CP32" s="370"/>
      <c r="CQ32" s="370"/>
      <c r="CR32" s="370"/>
      <c r="CS32" s="370"/>
      <c r="CT32" s="370"/>
      <c r="CU32" s="370"/>
      <c r="CV32" s="370"/>
      <c r="CW32" s="371"/>
    </row>
    <row r="33" spans="1:101" s="19" customFormat="1" ht="16.5" customHeight="1" x14ac:dyDescent="0.3">
      <c r="A33" s="107" t="s">
        <v>311</v>
      </c>
      <c r="B33" s="108"/>
      <c r="C33" s="109"/>
      <c r="D33" s="109"/>
      <c r="E33" s="109"/>
      <c r="F33" s="109"/>
      <c r="G33" s="109"/>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06"/>
      <c r="BB33" s="106"/>
      <c r="BC33" s="106"/>
      <c r="BD33" s="106"/>
      <c r="BE33" s="106"/>
      <c r="BF33" s="106"/>
      <c r="BG33" s="106"/>
      <c r="BH33" s="106"/>
      <c r="BI33" s="106"/>
      <c r="BJ33" s="106"/>
      <c r="BK33" s="106"/>
      <c r="BL33" s="106"/>
      <c r="BM33" s="106"/>
      <c r="BN33" s="106"/>
      <c r="BO33" s="106"/>
      <c r="BP33" s="106"/>
      <c r="BQ33" s="106"/>
      <c r="BR33" s="106"/>
      <c r="BS33" s="106"/>
      <c r="BT33" s="106"/>
      <c r="BU33" s="106"/>
      <c r="BV33" s="106"/>
      <c r="BW33" s="106"/>
      <c r="BX33" s="106"/>
      <c r="BY33" s="106"/>
      <c r="BZ33" s="106"/>
      <c r="CA33" s="106"/>
      <c r="CB33" s="106"/>
      <c r="CC33" s="106"/>
      <c r="CD33" s="106"/>
      <c r="CE33" s="106"/>
      <c r="CF33" s="106"/>
      <c r="CG33" s="106"/>
      <c r="CH33" s="106"/>
      <c r="CI33" s="106"/>
      <c r="CJ33" s="106"/>
      <c r="CK33" s="106"/>
      <c r="CL33" s="106"/>
      <c r="CM33" s="106"/>
      <c r="CN33" s="106"/>
      <c r="CO33" s="106"/>
      <c r="CP33" s="106"/>
      <c r="CQ33" s="106"/>
      <c r="CR33" s="106"/>
      <c r="CS33" s="106"/>
      <c r="CT33" s="106"/>
      <c r="CU33" s="106"/>
      <c r="CV33" s="106"/>
      <c r="CW33" s="24"/>
    </row>
    <row r="34" spans="1:101" s="19" customFormat="1" ht="16.5" customHeight="1" x14ac:dyDescent="0.3">
      <c r="A34" s="107" t="s">
        <v>312</v>
      </c>
      <c r="B34" s="108"/>
      <c r="C34" s="109"/>
      <c r="D34" s="109"/>
      <c r="E34" s="109"/>
      <c r="F34" s="109"/>
      <c r="G34" s="109"/>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06"/>
      <c r="BB34" s="106"/>
      <c r="BC34" s="106"/>
      <c r="BD34" s="106"/>
      <c r="BE34" s="106"/>
      <c r="BF34" s="106"/>
      <c r="BG34" s="106"/>
      <c r="BH34" s="106"/>
      <c r="BI34" s="106"/>
      <c r="BJ34" s="106"/>
      <c r="BK34" s="106"/>
      <c r="BL34" s="106"/>
      <c r="BM34" s="106"/>
      <c r="BN34" s="106"/>
      <c r="BO34" s="106"/>
      <c r="BP34" s="106"/>
      <c r="BQ34" s="106"/>
      <c r="BR34" s="106"/>
      <c r="BS34" s="106"/>
      <c r="BT34" s="106"/>
      <c r="BU34" s="106"/>
      <c r="BV34" s="106"/>
      <c r="BW34" s="106"/>
      <c r="BX34" s="106"/>
      <c r="BY34" s="106"/>
      <c r="BZ34" s="106"/>
      <c r="CA34" s="106"/>
      <c r="CB34" s="106"/>
      <c r="CC34" s="106"/>
      <c r="CD34" s="106"/>
      <c r="CE34" s="106"/>
      <c r="CF34" s="106"/>
      <c r="CG34" s="106"/>
      <c r="CH34" s="106"/>
      <c r="CI34" s="106"/>
      <c r="CJ34" s="106"/>
      <c r="CK34" s="106"/>
      <c r="CL34" s="106"/>
      <c r="CM34" s="106"/>
      <c r="CN34" s="106"/>
      <c r="CO34" s="106"/>
      <c r="CP34" s="106"/>
      <c r="CQ34" s="106"/>
      <c r="CR34" s="106"/>
      <c r="CS34" s="106"/>
      <c r="CT34" s="106"/>
      <c r="CU34" s="106"/>
      <c r="CV34" s="106"/>
      <c r="CW34" s="24"/>
    </row>
    <row r="35" spans="1:101" s="19" customFormat="1" ht="16.5" customHeight="1" x14ac:dyDescent="0.3">
      <c r="A35" s="22" t="s">
        <v>313</v>
      </c>
      <c r="B35" s="23"/>
      <c r="C35" s="21"/>
      <c r="D35" s="21"/>
      <c r="E35" s="21"/>
      <c r="F35" s="21"/>
      <c r="G35" s="21"/>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6"/>
      <c r="BR35" s="106"/>
      <c r="BS35" s="106"/>
      <c r="BT35" s="106"/>
      <c r="BU35" s="106"/>
      <c r="BV35" s="106"/>
      <c r="BW35" s="106"/>
      <c r="BX35" s="106"/>
      <c r="BY35" s="106"/>
      <c r="BZ35" s="106"/>
      <c r="CA35" s="106"/>
      <c r="CB35" s="106"/>
      <c r="CC35" s="106"/>
      <c r="CD35" s="106"/>
      <c r="CE35" s="106"/>
      <c r="CF35" s="106"/>
      <c r="CG35" s="106"/>
      <c r="CH35" s="106"/>
      <c r="CI35" s="106"/>
      <c r="CJ35" s="106"/>
      <c r="CK35" s="106"/>
      <c r="CL35" s="106"/>
      <c r="CM35" s="106"/>
      <c r="CN35" s="106"/>
      <c r="CO35" s="106"/>
      <c r="CP35" s="106"/>
      <c r="CQ35" s="106"/>
      <c r="CR35" s="106"/>
      <c r="CS35" s="106"/>
      <c r="CT35" s="106"/>
      <c r="CU35" s="106"/>
      <c r="CV35" s="106"/>
      <c r="CW35" s="24"/>
    </row>
    <row r="36" spans="1:101" s="31" customFormat="1" ht="16.5" customHeight="1" x14ac:dyDescent="0.3">
      <c r="A36" s="25" t="s">
        <v>314</v>
      </c>
      <c r="B36" s="26"/>
      <c r="C36" s="27"/>
      <c r="D36" s="27"/>
      <c r="E36" s="27"/>
      <c r="F36" s="27"/>
      <c r="G36" s="27"/>
      <c r="H36" s="26"/>
      <c r="I36" s="26"/>
      <c r="J36" s="26"/>
      <c r="K36" s="26"/>
      <c r="L36" s="26"/>
      <c r="M36" s="26"/>
      <c r="N36" s="26"/>
      <c r="O36" s="26"/>
      <c r="P36" s="26"/>
      <c r="Q36" s="26"/>
      <c r="R36" s="26"/>
      <c r="S36" s="26"/>
      <c r="T36" s="26"/>
      <c r="U36" s="26"/>
      <c r="V36" s="26"/>
      <c r="W36" s="26"/>
      <c r="X36" s="105"/>
      <c r="Y36" s="105"/>
      <c r="Z36" s="105"/>
      <c r="AA36" s="105"/>
      <c r="AB36" s="105"/>
      <c r="AC36" s="105"/>
      <c r="AD36" s="105"/>
      <c r="AE36" s="26"/>
      <c r="AF36" s="26"/>
      <c r="AG36" s="26"/>
      <c r="AH36" s="26"/>
      <c r="AI36" s="26"/>
      <c r="AJ36" s="26"/>
      <c r="AK36" s="26"/>
      <c r="AL36" s="26"/>
      <c r="AM36" s="26"/>
      <c r="AN36" s="26"/>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9"/>
      <c r="CF36" s="29"/>
      <c r="CG36" s="29"/>
      <c r="CH36" s="29"/>
      <c r="CI36" s="29"/>
      <c r="CJ36" s="29"/>
      <c r="CK36" s="29"/>
      <c r="CL36" s="29"/>
      <c r="CM36" s="29"/>
      <c r="CN36" s="29"/>
      <c r="CO36" s="29"/>
      <c r="CP36" s="29"/>
      <c r="CQ36" s="29"/>
      <c r="CR36" s="29"/>
      <c r="CS36" s="29"/>
      <c r="CT36" s="29"/>
      <c r="CU36" s="29"/>
      <c r="CV36" s="29"/>
      <c r="CW36" s="30"/>
    </row>
    <row r="37" spans="1:101" s="19" customFormat="1" ht="16.5" customHeight="1" x14ac:dyDescent="0.3">
      <c r="A37" s="372" t="s">
        <v>315</v>
      </c>
      <c r="B37" s="372"/>
      <c r="C37" s="372"/>
      <c r="D37" s="372"/>
      <c r="E37" s="372"/>
      <c r="F37" s="372"/>
      <c r="G37" s="372"/>
      <c r="H37" s="372"/>
      <c r="I37" s="372"/>
      <c r="J37" s="373" t="s">
        <v>95</v>
      </c>
      <c r="K37" s="373"/>
      <c r="L37" s="373"/>
      <c r="M37" s="373"/>
      <c r="N37" s="373"/>
      <c r="O37" s="373"/>
      <c r="P37" s="373" t="s">
        <v>96</v>
      </c>
      <c r="Q37" s="373"/>
      <c r="R37" s="373"/>
      <c r="S37" s="373"/>
      <c r="T37" s="373"/>
      <c r="U37" s="373"/>
      <c r="V37" s="373" t="s">
        <v>97</v>
      </c>
      <c r="W37" s="373"/>
      <c r="X37" s="373"/>
      <c r="Y37" s="373"/>
      <c r="Z37" s="373"/>
      <c r="AA37" s="373"/>
      <c r="AB37" s="372" t="s">
        <v>98</v>
      </c>
      <c r="AC37" s="372"/>
      <c r="AD37" s="372"/>
      <c r="AE37" s="372"/>
      <c r="AF37" s="372"/>
      <c r="AG37" s="372"/>
      <c r="AH37" s="372"/>
      <c r="AI37" s="372"/>
      <c r="AJ37" s="372" t="s">
        <v>316</v>
      </c>
      <c r="AK37" s="372"/>
      <c r="AL37" s="372"/>
      <c r="AM37" s="372"/>
      <c r="AN37" s="372"/>
      <c r="AO37" s="372"/>
      <c r="AP37" s="372"/>
      <c r="AQ37" s="372"/>
      <c r="AR37" s="372"/>
      <c r="AS37" s="372" t="s">
        <v>99</v>
      </c>
      <c r="AT37" s="372"/>
      <c r="AU37" s="372"/>
      <c r="AV37" s="372"/>
      <c r="AW37" s="372"/>
      <c r="AX37" s="372"/>
      <c r="AY37" s="372"/>
      <c r="AZ37" s="372"/>
      <c r="BA37" s="372"/>
      <c r="BB37" s="372"/>
      <c r="BC37" s="373" t="s">
        <v>95</v>
      </c>
      <c r="BD37" s="373"/>
      <c r="BE37" s="373"/>
      <c r="BF37" s="373"/>
      <c r="BG37" s="373"/>
      <c r="BH37" s="373"/>
      <c r="BI37" s="373" t="s">
        <v>96</v>
      </c>
      <c r="BJ37" s="373"/>
      <c r="BK37" s="373"/>
      <c r="BL37" s="373"/>
      <c r="BM37" s="373"/>
      <c r="BN37" s="373"/>
      <c r="BO37" s="373"/>
      <c r="BP37" s="373"/>
      <c r="BQ37" s="373" t="s">
        <v>97</v>
      </c>
      <c r="BR37" s="373"/>
      <c r="BS37" s="373"/>
      <c r="BT37" s="373"/>
      <c r="BU37" s="373"/>
      <c r="BV37" s="373"/>
      <c r="BW37" s="372" t="s">
        <v>98</v>
      </c>
      <c r="BX37" s="372"/>
      <c r="BY37" s="372"/>
      <c r="BZ37" s="372"/>
      <c r="CA37" s="372"/>
      <c r="CB37" s="372"/>
      <c r="CC37" s="372" t="s">
        <v>106</v>
      </c>
      <c r="CD37" s="372"/>
      <c r="CE37" s="372"/>
      <c r="CF37" s="372"/>
      <c r="CG37" s="372"/>
      <c r="CH37" s="372"/>
      <c r="CI37" s="372"/>
      <c r="CJ37" s="372"/>
      <c r="CK37" s="372"/>
      <c r="CL37" s="372"/>
      <c r="CM37" s="372"/>
      <c r="CN37" s="372"/>
      <c r="CO37" s="372"/>
      <c r="CP37" s="372" t="s">
        <v>100</v>
      </c>
      <c r="CQ37" s="372"/>
      <c r="CR37" s="372"/>
      <c r="CS37" s="372"/>
      <c r="CT37" s="372"/>
      <c r="CU37" s="372"/>
      <c r="CV37" s="372"/>
      <c r="CW37" s="372"/>
    </row>
    <row r="38" spans="1:101" s="19" customFormat="1" ht="16.5" customHeight="1" x14ac:dyDescent="0.3">
      <c r="A38" s="372"/>
      <c r="B38" s="372"/>
      <c r="C38" s="372"/>
      <c r="D38" s="372"/>
      <c r="E38" s="372"/>
      <c r="F38" s="372"/>
      <c r="G38" s="372"/>
      <c r="H38" s="372"/>
      <c r="I38" s="372"/>
      <c r="J38" s="373"/>
      <c r="K38" s="373"/>
      <c r="L38" s="373"/>
      <c r="M38" s="373"/>
      <c r="N38" s="373"/>
      <c r="O38" s="373"/>
      <c r="P38" s="373"/>
      <c r="Q38" s="373"/>
      <c r="R38" s="373"/>
      <c r="S38" s="373"/>
      <c r="T38" s="373"/>
      <c r="U38" s="373"/>
      <c r="V38" s="373"/>
      <c r="W38" s="373"/>
      <c r="X38" s="373"/>
      <c r="Y38" s="373"/>
      <c r="Z38" s="373"/>
      <c r="AA38" s="373"/>
      <c r="AB38" s="372"/>
      <c r="AC38" s="372"/>
      <c r="AD38" s="372"/>
      <c r="AE38" s="372"/>
      <c r="AF38" s="372"/>
      <c r="AG38" s="372"/>
      <c r="AH38" s="372"/>
      <c r="AI38" s="372"/>
      <c r="AJ38" s="372"/>
      <c r="AK38" s="372"/>
      <c r="AL38" s="372"/>
      <c r="AM38" s="372"/>
      <c r="AN38" s="372"/>
      <c r="AO38" s="372"/>
      <c r="AP38" s="372"/>
      <c r="AQ38" s="372"/>
      <c r="AR38" s="372"/>
      <c r="AS38" s="372"/>
      <c r="AT38" s="372"/>
      <c r="AU38" s="372"/>
      <c r="AV38" s="372"/>
      <c r="AW38" s="372"/>
      <c r="AX38" s="372"/>
      <c r="AY38" s="372"/>
      <c r="AZ38" s="372"/>
      <c r="BA38" s="372"/>
      <c r="BB38" s="372"/>
      <c r="BC38" s="373"/>
      <c r="BD38" s="373"/>
      <c r="BE38" s="373"/>
      <c r="BF38" s="373"/>
      <c r="BG38" s="373"/>
      <c r="BH38" s="373"/>
      <c r="BI38" s="373"/>
      <c r="BJ38" s="373"/>
      <c r="BK38" s="373"/>
      <c r="BL38" s="373"/>
      <c r="BM38" s="373"/>
      <c r="BN38" s="373"/>
      <c r="BO38" s="373"/>
      <c r="BP38" s="373"/>
      <c r="BQ38" s="373"/>
      <c r="BR38" s="373"/>
      <c r="BS38" s="373"/>
      <c r="BT38" s="373"/>
      <c r="BU38" s="373"/>
      <c r="BV38" s="373"/>
      <c r="BW38" s="372"/>
      <c r="BX38" s="372"/>
      <c r="BY38" s="372"/>
      <c r="BZ38" s="372"/>
      <c r="CA38" s="372"/>
      <c r="CB38" s="372"/>
      <c r="CC38" s="372"/>
      <c r="CD38" s="372"/>
      <c r="CE38" s="372"/>
      <c r="CF38" s="372"/>
      <c r="CG38" s="372"/>
      <c r="CH38" s="372"/>
      <c r="CI38" s="372"/>
      <c r="CJ38" s="372"/>
      <c r="CK38" s="372"/>
      <c r="CL38" s="372"/>
      <c r="CM38" s="372"/>
      <c r="CN38" s="372"/>
      <c r="CO38" s="372"/>
      <c r="CP38" s="372"/>
      <c r="CQ38" s="372"/>
      <c r="CR38" s="372"/>
      <c r="CS38" s="372"/>
      <c r="CT38" s="372"/>
      <c r="CU38" s="372"/>
      <c r="CV38" s="372"/>
      <c r="CW38" s="372"/>
    </row>
    <row r="39" spans="1:101" s="19" customFormat="1" ht="16.5" customHeight="1" x14ac:dyDescent="0.3">
      <c r="A39" s="372"/>
      <c r="B39" s="372"/>
      <c r="C39" s="372"/>
      <c r="D39" s="372"/>
      <c r="E39" s="372"/>
      <c r="F39" s="372"/>
      <c r="G39" s="372"/>
      <c r="H39" s="372"/>
      <c r="I39" s="372"/>
      <c r="J39" s="373"/>
      <c r="K39" s="373"/>
      <c r="L39" s="373"/>
      <c r="M39" s="373"/>
      <c r="N39" s="373"/>
      <c r="O39" s="373"/>
      <c r="P39" s="373"/>
      <c r="Q39" s="373"/>
      <c r="R39" s="373"/>
      <c r="S39" s="373"/>
      <c r="T39" s="373"/>
      <c r="U39" s="373"/>
      <c r="V39" s="373"/>
      <c r="W39" s="373"/>
      <c r="X39" s="373"/>
      <c r="Y39" s="373"/>
      <c r="Z39" s="373"/>
      <c r="AA39" s="373"/>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c r="BC39" s="373"/>
      <c r="BD39" s="373"/>
      <c r="BE39" s="373"/>
      <c r="BF39" s="373"/>
      <c r="BG39" s="373"/>
      <c r="BH39" s="373"/>
      <c r="BI39" s="373"/>
      <c r="BJ39" s="373"/>
      <c r="BK39" s="373"/>
      <c r="BL39" s="373"/>
      <c r="BM39" s="373"/>
      <c r="BN39" s="373"/>
      <c r="BO39" s="373"/>
      <c r="BP39" s="373"/>
      <c r="BQ39" s="373"/>
      <c r="BR39" s="373"/>
      <c r="BS39" s="373"/>
      <c r="BT39" s="373"/>
      <c r="BU39" s="373"/>
      <c r="BV39" s="373"/>
      <c r="BW39" s="372"/>
      <c r="BX39" s="372"/>
      <c r="BY39" s="372"/>
      <c r="BZ39" s="372"/>
      <c r="CA39" s="372"/>
      <c r="CB39" s="372"/>
      <c r="CC39" s="372"/>
      <c r="CD39" s="372"/>
      <c r="CE39" s="372"/>
      <c r="CF39" s="372"/>
      <c r="CG39" s="372"/>
      <c r="CH39" s="372"/>
      <c r="CI39" s="372"/>
      <c r="CJ39" s="372"/>
      <c r="CK39" s="372"/>
      <c r="CL39" s="372"/>
      <c r="CM39" s="372"/>
      <c r="CN39" s="372"/>
      <c r="CO39" s="372"/>
      <c r="CP39" s="372"/>
      <c r="CQ39" s="372"/>
      <c r="CR39" s="372"/>
      <c r="CS39" s="372"/>
      <c r="CT39" s="372"/>
      <c r="CU39" s="372"/>
      <c r="CV39" s="372"/>
      <c r="CW39" s="372"/>
    </row>
    <row r="40" spans="1:101" s="19" customFormat="1" ht="16.5" customHeight="1" x14ac:dyDescent="0.3">
      <c r="A40" s="372"/>
      <c r="B40" s="372"/>
      <c r="C40" s="372"/>
      <c r="D40" s="372"/>
      <c r="E40" s="372"/>
      <c r="F40" s="372"/>
      <c r="G40" s="372"/>
      <c r="H40" s="372"/>
      <c r="I40" s="372"/>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c r="AH40" s="375"/>
      <c r="AI40" s="375"/>
      <c r="AJ40" s="375"/>
      <c r="AK40" s="375"/>
      <c r="AL40" s="375"/>
      <c r="AM40" s="375"/>
      <c r="AN40" s="375"/>
      <c r="AO40" s="375"/>
      <c r="AP40" s="375"/>
      <c r="AQ40" s="375"/>
      <c r="AR40" s="375"/>
      <c r="AS40" s="372"/>
      <c r="AT40" s="372"/>
      <c r="AU40" s="372"/>
      <c r="AV40" s="372"/>
      <c r="AW40" s="372"/>
      <c r="AX40" s="372"/>
      <c r="AY40" s="372"/>
      <c r="AZ40" s="372"/>
      <c r="BA40" s="372"/>
      <c r="BB40" s="372"/>
      <c r="BC40" s="375"/>
      <c r="BD40" s="375"/>
      <c r="BE40" s="375"/>
      <c r="BF40" s="375"/>
      <c r="BG40" s="375"/>
      <c r="BH40" s="375"/>
      <c r="BI40" s="375"/>
      <c r="BJ40" s="375"/>
      <c r="BK40" s="375"/>
      <c r="BL40" s="375"/>
      <c r="BM40" s="375"/>
      <c r="BN40" s="375"/>
      <c r="BO40" s="375"/>
      <c r="BP40" s="375"/>
      <c r="BQ40" s="375"/>
      <c r="BR40" s="375"/>
      <c r="BS40" s="375"/>
      <c r="BT40" s="375"/>
      <c r="BU40" s="375"/>
      <c r="BV40" s="375"/>
      <c r="BW40" s="375"/>
      <c r="BX40" s="375"/>
      <c r="BY40" s="375"/>
      <c r="BZ40" s="375"/>
      <c r="CA40" s="375"/>
      <c r="CB40" s="375"/>
      <c r="CC40" s="376"/>
      <c r="CD40" s="376"/>
      <c r="CE40" s="376"/>
      <c r="CF40" s="376"/>
      <c r="CG40" s="376"/>
      <c r="CH40" s="376"/>
      <c r="CI40" s="376"/>
      <c r="CJ40" s="376"/>
      <c r="CK40" s="376"/>
      <c r="CL40" s="376"/>
      <c r="CM40" s="376"/>
      <c r="CN40" s="376"/>
      <c r="CO40" s="376"/>
      <c r="CP40" s="377" t="str">
        <f>IFERROR(IF(BC40*BI40*BQ40/1000000000/CC40*1000&gt;3,"泡货","重货"),"")</f>
        <v/>
      </c>
      <c r="CQ40" s="377"/>
      <c r="CR40" s="377"/>
      <c r="CS40" s="377"/>
      <c r="CT40" s="377"/>
      <c r="CU40" s="377"/>
      <c r="CV40" s="377"/>
      <c r="CW40" s="377"/>
    </row>
    <row r="41" spans="1:101" s="19" customFormat="1" ht="16.5" customHeight="1" x14ac:dyDescent="0.3">
      <c r="A41" s="372"/>
      <c r="B41" s="372"/>
      <c r="C41" s="372"/>
      <c r="D41" s="372"/>
      <c r="E41" s="372"/>
      <c r="F41" s="372"/>
      <c r="G41" s="372"/>
      <c r="H41" s="372"/>
      <c r="I41" s="372"/>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5"/>
      <c r="AH41" s="375"/>
      <c r="AI41" s="375"/>
      <c r="AJ41" s="375"/>
      <c r="AK41" s="375"/>
      <c r="AL41" s="375"/>
      <c r="AM41" s="375"/>
      <c r="AN41" s="375"/>
      <c r="AO41" s="375"/>
      <c r="AP41" s="375"/>
      <c r="AQ41" s="375"/>
      <c r="AR41" s="375"/>
      <c r="AS41" s="372"/>
      <c r="AT41" s="372"/>
      <c r="AU41" s="372"/>
      <c r="AV41" s="372"/>
      <c r="AW41" s="372"/>
      <c r="AX41" s="372"/>
      <c r="AY41" s="372"/>
      <c r="AZ41" s="372"/>
      <c r="BA41" s="372"/>
      <c r="BB41" s="372"/>
      <c r="BC41" s="375"/>
      <c r="BD41" s="375"/>
      <c r="BE41" s="375"/>
      <c r="BF41" s="375"/>
      <c r="BG41" s="375"/>
      <c r="BH41" s="375"/>
      <c r="BI41" s="375"/>
      <c r="BJ41" s="375"/>
      <c r="BK41" s="375"/>
      <c r="BL41" s="375"/>
      <c r="BM41" s="375"/>
      <c r="BN41" s="375"/>
      <c r="BO41" s="375"/>
      <c r="BP41" s="375"/>
      <c r="BQ41" s="375"/>
      <c r="BR41" s="375"/>
      <c r="BS41" s="375"/>
      <c r="BT41" s="375"/>
      <c r="BU41" s="375"/>
      <c r="BV41" s="375"/>
      <c r="BW41" s="375"/>
      <c r="BX41" s="375"/>
      <c r="BY41" s="375"/>
      <c r="BZ41" s="375"/>
      <c r="CA41" s="375"/>
      <c r="CB41" s="375"/>
      <c r="CC41" s="376"/>
      <c r="CD41" s="376"/>
      <c r="CE41" s="376"/>
      <c r="CF41" s="376"/>
      <c r="CG41" s="376"/>
      <c r="CH41" s="376"/>
      <c r="CI41" s="376"/>
      <c r="CJ41" s="376"/>
      <c r="CK41" s="376"/>
      <c r="CL41" s="376"/>
      <c r="CM41" s="376"/>
      <c r="CN41" s="376"/>
      <c r="CO41" s="376"/>
      <c r="CP41" s="377"/>
      <c r="CQ41" s="377"/>
      <c r="CR41" s="377"/>
      <c r="CS41" s="377"/>
      <c r="CT41" s="377"/>
      <c r="CU41" s="377"/>
      <c r="CV41" s="377"/>
      <c r="CW41" s="377"/>
    </row>
    <row r="42" spans="1:101" s="19" customFormat="1" ht="16.5" customHeight="1" x14ac:dyDescent="0.3">
      <c r="A42" s="372"/>
      <c r="B42" s="372"/>
      <c r="C42" s="372"/>
      <c r="D42" s="372"/>
      <c r="E42" s="372"/>
      <c r="F42" s="372"/>
      <c r="G42" s="372"/>
      <c r="H42" s="372"/>
      <c r="I42" s="372"/>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75"/>
      <c r="AJ42" s="375"/>
      <c r="AK42" s="375"/>
      <c r="AL42" s="375"/>
      <c r="AM42" s="375"/>
      <c r="AN42" s="375"/>
      <c r="AO42" s="375"/>
      <c r="AP42" s="375"/>
      <c r="AQ42" s="375"/>
      <c r="AR42" s="375"/>
      <c r="AS42" s="372"/>
      <c r="AT42" s="372"/>
      <c r="AU42" s="372"/>
      <c r="AV42" s="372"/>
      <c r="AW42" s="372"/>
      <c r="AX42" s="372"/>
      <c r="AY42" s="372"/>
      <c r="AZ42" s="372"/>
      <c r="BA42" s="372"/>
      <c r="BB42" s="372"/>
      <c r="BC42" s="375"/>
      <c r="BD42" s="375"/>
      <c r="BE42" s="375"/>
      <c r="BF42" s="375"/>
      <c r="BG42" s="375"/>
      <c r="BH42" s="375"/>
      <c r="BI42" s="375"/>
      <c r="BJ42" s="375"/>
      <c r="BK42" s="375"/>
      <c r="BL42" s="375"/>
      <c r="BM42" s="375"/>
      <c r="BN42" s="375"/>
      <c r="BO42" s="375"/>
      <c r="BP42" s="375"/>
      <c r="BQ42" s="375"/>
      <c r="BR42" s="375"/>
      <c r="BS42" s="375"/>
      <c r="BT42" s="375"/>
      <c r="BU42" s="375"/>
      <c r="BV42" s="375"/>
      <c r="BW42" s="375"/>
      <c r="BX42" s="375"/>
      <c r="BY42" s="375"/>
      <c r="BZ42" s="375"/>
      <c r="CA42" s="375"/>
      <c r="CB42" s="375"/>
      <c r="CC42" s="376"/>
      <c r="CD42" s="376"/>
      <c r="CE42" s="376"/>
      <c r="CF42" s="376"/>
      <c r="CG42" s="376"/>
      <c r="CH42" s="376"/>
      <c r="CI42" s="376"/>
      <c r="CJ42" s="376"/>
      <c r="CK42" s="376"/>
      <c r="CL42" s="376"/>
      <c r="CM42" s="376"/>
      <c r="CN42" s="376"/>
      <c r="CO42" s="376"/>
      <c r="CP42" s="377"/>
      <c r="CQ42" s="377"/>
      <c r="CR42" s="377"/>
      <c r="CS42" s="377"/>
      <c r="CT42" s="377"/>
      <c r="CU42" s="377"/>
      <c r="CV42" s="377"/>
      <c r="CW42" s="377"/>
    </row>
    <row r="43" spans="1:101" s="31" customFormat="1" ht="16.5" customHeight="1" x14ac:dyDescent="0.3">
      <c r="A43" s="25" t="s">
        <v>317</v>
      </c>
      <c r="B43" s="28"/>
      <c r="C43" s="28"/>
      <c r="D43" s="28"/>
      <c r="E43" s="28"/>
      <c r="F43" s="28"/>
      <c r="G43" s="28"/>
      <c r="H43" s="28"/>
      <c r="I43" s="28"/>
      <c r="J43" s="28"/>
      <c r="K43" s="28"/>
      <c r="L43" s="28"/>
      <c r="M43" s="28"/>
      <c r="N43" s="28"/>
      <c r="O43" s="28"/>
      <c r="P43" s="28"/>
      <c r="Q43" s="28"/>
      <c r="R43" s="28"/>
      <c r="S43" s="28"/>
      <c r="T43" s="28"/>
      <c r="U43" s="28"/>
      <c r="V43" s="28"/>
      <c r="W43" s="28"/>
      <c r="X43" s="28"/>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33"/>
    </row>
    <row r="44" spans="1:101" s="31" customFormat="1" ht="16.5" customHeight="1" x14ac:dyDescent="0.3">
      <c r="A44" s="36" t="s">
        <v>318</v>
      </c>
      <c r="B44" s="26"/>
      <c r="C44" s="27"/>
      <c r="D44" s="27"/>
      <c r="E44" s="27"/>
      <c r="F44" s="27"/>
      <c r="G44" s="27"/>
      <c r="H44" s="26"/>
      <c r="I44" s="26"/>
      <c r="J44" s="27"/>
      <c r="K44" s="27"/>
      <c r="L44" s="26"/>
      <c r="M44" s="26"/>
      <c r="N44" s="26"/>
      <c r="O44" s="26"/>
      <c r="P44" s="26"/>
      <c r="Q44" s="26"/>
      <c r="R44" s="26"/>
      <c r="S44" s="26"/>
      <c r="T44" s="26"/>
      <c r="U44" s="26"/>
      <c r="V44" s="26"/>
      <c r="W44" s="26"/>
      <c r="X44" s="105"/>
      <c r="Y44" s="105"/>
      <c r="Z44" s="105"/>
      <c r="AA44" s="105"/>
      <c r="AB44" s="105"/>
      <c r="AC44" s="105"/>
      <c r="AD44" s="105"/>
      <c r="AE44" s="26"/>
      <c r="AF44" s="26"/>
      <c r="AG44" s="26"/>
      <c r="AH44" s="26"/>
      <c r="AI44" s="26"/>
      <c r="AJ44" s="26"/>
      <c r="AK44" s="26"/>
      <c r="AL44" s="26"/>
      <c r="AM44" s="26"/>
      <c r="AN44" s="26"/>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9"/>
      <c r="CF44" s="29"/>
      <c r="CG44" s="29"/>
      <c r="CH44" s="29"/>
      <c r="CI44" s="29"/>
      <c r="CJ44" s="29"/>
      <c r="CK44" s="29"/>
      <c r="CL44" s="27"/>
      <c r="CM44" s="27"/>
      <c r="CN44" s="27"/>
      <c r="CO44" s="27"/>
      <c r="CP44" s="27"/>
      <c r="CQ44" s="27"/>
      <c r="CR44" s="27"/>
      <c r="CS44" s="27"/>
      <c r="CT44" s="27"/>
      <c r="CU44" s="27"/>
      <c r="CV44" s="27"/>
      <c r="CW44" s="32"/>
    </row>
    <row r="45" spans="1:101" s="31" customFormat="1" ht="16.5" customHeight="1" x14ac:dyDescent="0.3">
      <c r="A45" s="36" t="s">
        <v>319</v>
      </c>
      <c r="B45" s="26"/>
      <c r="C45" s="27"/>
      <c r="D45" s="27"/>
      <c r="E45" s="27"/>
      <c r="F45" s="27"/>
      <c r="G45" s="27"/>
      <c r="H45" s="26"/>
      <c r="I45" s="26"/>
      <c r="J45" s="27"/>
      <c r="K45" s="27"/>
      <c r="L45" s="26"/>
      <c r="M45" s="26"/>
      <c r="N45" s="26"/>
      <c r="O45" s="26"/>
      <c r="P45" s="26"/>
      <c r="Q45" s="26"/>
      <c r="R45" s="26"/>
      <c r="S45" s="26"/>
      <c r="T45" s="26"/>
      <c r="U45" s="26"/>
      <c r="V45" s="26"/>
      <c r="W45" s="26"/>
      <c r="X45" s="105"/>
      <c r="Y45" s="105"/>
      <c r="Z45" s="105"/>
      <c r="AA45" s="105"/>
      <c r="AB45" s="105"/>
      <c r="AC45" s="105"/>
      <c r="AD45" s="105"/>
      <c r="AE45" s="26"/>
      <c r="AF45" s="26"/>
      <c r="AG45" s="26"/>
      <c r="AH45" s="26"/>
      <c r="AI45" s="26"/>
      <c r="AJ45" s="26"/>
      <c r="AK45" s="26"/>
      <c r="AL45" s="26"/>
      <c r="AM45" s="26"/>
      <c r="AN45" s="26"/>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9"/>
      <c r="CF45" s="29"/>
      <c r="CG45" s="29"/>
      <c r="CH45" s="29"/>
      <c r="CI45" s="29"/>
      <c r="CJ45" s="29"/>
      <c r="CK45" s="29"/>
      <c r="CL45" s="27"/>
      <c r="CM45" s="27"/>
      <c r="CN45" s="27"/>
      <c r="CO45" s="27"/>
      <c r="CP45" s="27"/>
      <c r="CQ45" s="27"/>
      <c r="CR45" s="27"/>
      <c r="CS45" s="27"/>
      <c r="CT45" s="27"/>
      <c r="CU45" s="27"/>
      <c r="CV45" s="27"/>
      <c r="CW45" s="32"/>
    </row>
    <row r="46" spans="1:101" s="31" customFormat="1" ht="16.5" customHeight="1" x14ac:dyDescent="0.3">
      <c r="A46" s="36" t="s">
        <v>320</v>
      </c>
      <c r="B46" s="26"/>
      <c r="C46" s="27"/>
      <c r="D46" s="27"/>
      <c r="E46" s="27"/>
      <c r="F46" s="27"/>
      <c r="G46" s="27"/>
      <c r="H46" s="26"/>
      <c r="I46" s="26"/>
      <c r="J46" s="27"/>
      <c r="K46" s="27"/>
      <c r="L46" s="26"/>
      <c r="M46" s="26"/>
      <c r="N46" s="26"/>
      <c r="O46" s="26"/>
      <c r="P46" s="26"/>
      <c r="Q46" s="26"/>
      <c r="R46" s="26"/>
      <c r="S46" s="26"/>
      <c r="T46" s="26"/>
      <c r="U46" s="26"/>
      <c r="V46" s="26"/>
      <c r="W46" s="26"/>
      <c r="X46" s="105"/>
      <c r="Y46" s="105"/>
      <c r="Z46" s="105"/>
      <c r="AA46" s="105"/>
      <c r="AB46" s="105"/>
      <c r="AC46" s="105"/>
      <c r="AD46" s="105"/>
      <c r="AE46" s="26"/>
      <c r="AF46" s="26"/>
      <c r="AG46" s="26"/>
      <c r="AH46" s="26"/>
      <c r="AI46" s="26"/>
      <c r="AJ46" s="26"/>
      <c r="AK46" s="26"/>
      <c r="AL46" s="26"/>
      <c r="AM46" s="26"/>
      <c r="AN46" s="26"/>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9"/>
      <c r="CF46" s="29"/>
      <c r="CG46" s="29"/>
      <c r="CH46" s="29"/>
      <c r="CI46" s="29"/>
      <c r="CJ46" s="29"/>
      <c r="CK46" s="29"/>
      <c r="CL46" s="27"/>
      <c r="CM46" s="27"/>
      <c r="CN46" s="27"/>
      <c r="CO46" s="27"/>
      <c r="CP46" s="27"/>
      <c r="CQ46" s="27"/>
      <c r="CR46" s="27"/>
      <c r="CS46" s="27"/>
      <c r="CT46" s="27"/>
      <c r="CU46" s="27"/>
      <c r="CV46" s="27"/>
      <c r="CW46" s="32"/>
    </row>
    <row r="47" spans="1:101" s="31" customFormat="1" ht="16.5" customHeight="1" x14ac:dyDescent="0.3">
      <c r="A47" s="36"/>
      <c r="B47" s="378" t="s">
        <v>321</v>
      </c>
      <c r="C47" s="379"/>
      <c r="D47" s="379"/>
      <c r="E47" s="379"/>
      <c r="F47" s="379"/>
      <c r="G47" s="379"/>
      <c r="H47" s="379"/>
      <c r="I47" s="379"/>
      <c r="J47" s="379"/>
      <c r="K47" s="379"/>
      <c r="L47" s="379"/>
      <c r="M47" s="379"/>
      <c r="N47" s="379"/>
      <c r="O47" s="380" t="s">
        <v>322</v>
      </c>
      <c r="P47" s="380"/>
      <c r="Q47" s="380"/>
      <c r="R47" s="380"/>
      <c r="S47" s="380"/>
      <c r="T47" s="380"/>
      <c r="U47" s="380"/>
      <c r="V47" s="380"/>
      <c r="W47" s="380"/>
      <c r="X47" s="380"/>
      <c r="Y47" s="380"/>
      <c r="Z47" s="380"/>
      <c r="AA47" s="380"/>
      <c r="AB47" s="380"/>
      <c r="AC47" s="381" t="s">
        <v>323</v>
      </c>
      <c r="AD47" s="381"/>
      <c r="AE47" s="381"/>
      <c r="AF47" s="381"/>
      <c r="AG47" s="381"/>
      <c r="AH47" s="381"/>
      <c r="AI47" s="381"/>
      <c r="AJ47" s="381"/>
      <c r="AK47" s="381"/>
      <c r="AL47" s="381"/>
      <c r="AM47" s="381"/>
      <c r="AN47" s="381"/>
      <c r="AO47" s="381"/>
      <c r="AP47" s="381"/>
      <c r="AQ47" s="381"/>
      <c r="AR47" s="381"/>
      <c r="AS47" s="381"/>
      <c r="AT47" s="380" t="s">
        <v>324</v>
      </c>
      <c r="AU47" s="380"/>
      <c r="AV47" s="380"/>
      <c r="AW47" s="380"/>
      <c r="AX47" s="380"/>
      <c r="AY47" s="380"/>
      <c r="AZ47" s="380"/>
      <c r="BA47" s="380"/>
      <c r="BB47" s="380"/>
      <c r="BC47" s="380"/>
      <c r="BD47" s="380"/>
      <c r="BE47" s="380"/>
      <c r="BF47" s="380"/>
      <c r="BG47" s="380"/>
      <c r="BH47" s="380"/>
      <c r="BI47" s="380" t="s">
        <v>325</v>
      </c>
      <c r="BJ47" s="380"/>
      <c r="BK47" s="380"/>
      <c r="BL47" s="380"/>
      <c r="BM47" s="380"/>
      <c r="BN47" s="380"/>
      <c r="BO47" s="380"/>
      <c r="BP47" s="380"/>
      <c r="BQ47" s="380"/>
      <c r="BR47" s="380"/>
      <c r="BS47" s="380"/>
      <c r="BT47" s="380"/>
      <c r="BU47" s="380" t="s">
        <v>326</v>
      </c>
      <c r="BV47" s="380"/>
      <c r="BW47" s="380"/>
      <c r="BX47" s="380"/>
      <c r="BY47" s="380"/>
      <c r="BZ47" s="380"/>
      <c r="CA47" s="380"/>
      <c r="CB47" s="380"/>
      <c r="CC47" s="380"/>
      <c r="CD47" s="380"/>
      <c r="CE47" s="380"/>
      <c r="CF47" s="380"/>
      <c r="CG47" s="380"/>
      <c r="CH47" s="380"/>
      <c r="CI47" s="380" t="s">
        <v>327</v>
      </c>
      <c r="CJ47" s="380"/>
      <c r="CK47" s="380"/>
      <c r="CL47" s="380"/>
      <c r="CM47" s="380"/>
      <c r="CN47" s="380"/>
      <c r="CO47" s="380"/>
      <c r="CP47" s="380"/>
      <c r="CQ47" s="380"/>
      <c r="CR47" s="380"/>
      <c r="CS47" s="380"/>
      <c r="CT47" s="380"/>
      <c r="CU47" s="380"/>
      <c r="CV47" s="380"/>
      <c r="CW47" s="380"/>
    </row>
    <row r="48" spans="1:101" s="31" customFormat="1" ht="16.5" customHeight="1" x14ac:dyDescent="0.3">
      <c r="A48" s="36"/>
      <c r="B48" s="379"/>
      <c r="C48" s="379"/>
      <c r="D48" s="379"/>
      <c r="E48" s="379"/>
      <c r="F48" s="379"/>
      <c r="G48" s="379"/>
      <c r="H48" s="379"/>
      <c r="I48" s="379"/>
      <c r="J48" s="379"/>
      <c r="K48" s="379"/>
      <c r="L48" s="379"/>
      <c r="M48" s="379"/>
      <c r="N48" s="379"/>
      <c r="O48" s="380"/>
      <c r="P48" s="380"/>
      <c r="Q48" s="380"/>
      <c r="R48" s="380"/>
      <c r="S48" s="380"/>
      <c r="T48" s="380"/>
      <c r="U48" s="380"/>
      <c r="V48" s="380"/>
      <c r="W48" s="380"/>
      <c r="X48" s="380"/>
      <c r="Y48" s="380"/>
      <c r="Z48" s="380"/>
      <c r="AA48" s="380"/>
      <c r="AB48" s="380"/>
      <c r="AC48" s="381"/>
      <c r="AD48" s="381"/>
      <c r="AE48" s="381"/>
      <c r="AF48" s="381"/>
      <c r="AG48" s="381"/>
      <c r="AH48" s="381"/>
      <c r="AI48" s="381"/>
      <c r="AJ48" s="381"/>
      <c r="AK48" s="381"/>
      <c r="AL48" s="381"/>
      <c r="AM48" s="381"/>
      <c r="AN48" s="381"/>
      <c r="AO48" s="381"/>
      <c r="AP48" s="381"/>
      <c r="AQ48" s="381"/>
      <c r="AR48" s="381"/>
      <c r="AS48" s="381"/>
      <c r="AT48" s="380"/>
      <c r="AU48" s="380"/>
      <c r="AV48" s="380"/>
      <c r="AW48" s="380"/>
      <c r="AX48" s="380"/>
      <c r="AY48" s="380"/>
      <c r="AZ48" s="380"/>
      <c r="BA48" s="380"/>
      <c r="BB48" s="380"/>
      <c r="BC48" s="380"/>
      <c r="BD48" s="380"/>
      <c r="BE48" s="380"/>
      <c r="BF48" s="380"/>
      <c r="BG48" s="380"/>
      <c r="BH48" s="380"/>
      <c r="BI48" s="380"/>
      <c r="BJ48" s="380"/>
      <c r="BK48" s="380"/>
      <c r="BL48" s="380"/>
      <c r="BM48" s="380"/>
      <c r="BN48" s="380"/>
      <c r="BO48" s="380"/>
      <c r="BP48" s="380"/>
      <c r="BQ48" s="380"/>
      <c r="BR48" s="380"/>
      <c r="BS48" s="380"/>
      <c r="BT48" s="380"/>
      <c r="BU48" s="380"/>
      <c r="BV48" s="380"/>
      <c r="BW48" s="380"/>
      <c r="BX48" s="380"/>
      <c r="BY48" s="380"/>
      <c r="BZ48" s="380"/>
      <c r="CA48" s="380"/>
      <c r="CB48" s="380"/>
      <c r="CC48" s="380"/>
      <c r="CD48" s="380"/>
      <c r="CE48" s="380"/>
      <c r="CF48" s="380"/>
      <c r="CG48" s="380"/>
      <c r="CH48" s="380"/>
      <c r="CI48" s="380"/>
      <c r="CJ48" s="380"/>
      <c r="CK48" s="380"/>
      <c r="CL48" s="380"/>
      <c r="CM48" s="380"/>
      <c r="CN48" s="380"/>
      <c r="CO48" s="380"/>
      <c r="CP48" s="380"/>
      <c r="CQ48" s="380"/>
      <c r="CR48" s="380"/>
      <c r="CS48" s="380"/>
      <c r="CT48" s="380"/>
      <c r="CU48" s="380"/>
      <c r="CV48" s="380"/>
      <c r="CW48" s="380"/>
    </row>
    <row r="49" spans="1:101" s="31" customFormat="1" ht="16.5" customHeight="1" x14ac:dyDescent="0.3">
      <c r="A49" s="36"/>
      <c r="B49" s="379"/>
      <c r="C49" s="379"/>
      <c r="D49" s="379"/>
      <c r="E49" s="379"/>
      <c r="F49" s="379"/>
      <c r="G49" s="379"/>
      <c r="H49" s="379"/>
      <c r="I49" s="379"/>
      <c r="J49" s="379"/>
      <c r="K49" s="379"/>
      <c r="L49" s="379"/>
      <c r="M49" s="379"/>
      <c r="N49" s="379"/>
      <c r="O49" s="380"/>
      <c r="P49" s="380"/>
      <c r="Q49" s="380"/>
      <c r="R49" s="380"/>
      <c r="S49" s="380"/>
      <c r="T49" s="380"/>
      <c r="U49" s="380"/>
      <c r="V49" s="380"/>
      <c r="W49" s="380"/>
      <c r="X49" s="380"/>
      <c r="Y49" s="380"/>
      <c r="Z49" s="380"/>
      <c r="AA49" s="380"/>
      <c r="AB49" s="380"/>
      <c r="AC49" s="381"/>
      <c r="AD49" s="381"/>
      <c r="AE49" s="381"/>
      <c r="AF49" s="381"/>
      <c r="AG49" s="381"/>
      <c r="AH49" s="381"/>
      <c r="AI49" s="381"/>
      <c r="AJ49" s="381"/>
      <c r="AK49" s="381"/>
      <c r="AL49" s="381"/>
      <c r="AM49" s="381"/>
      <c r="AN49" s="381"/>
      <c r="AO49" s="381"/>
      <c r="AP49" s="381"/>
      <c r="AQ49" s="381"/>
      <c r="AR49" s="381"/>
      <c r="AS49" s="381"/>
      <c r="AT49" s="380"/>
      <c r="AU49" s="380"/>
      <c r="AV49" s="380"/>
      <c r="AW49" s="380"/>
      <c r="AX49" s="380"/>
      <c r="AY49" s="380"/>
      <c r="AZ49" s="380"/>
      <c r="BA49" s="380"/>
      <c r="BB49" s="380"/>
      <c r="BC49" s="380"/>
      <c r="BD49" s="380"/>
      <c r="BE49" s="380"/>
      <c r="BF49" s="380"/>
      <c r="BG49" s="380"/>
      <c r="BH49" s="380"/>
      <c r="BI49" s="380"/>
      <c r="BJ49" s="380"/>
      <c r="BK49" s="380"/>
      <c r="BL49" s="380"/>
      <c r="BM49" s="380"/>
      <c r="BN49" s="380"/>
      <c r="BO49" s="380"/>
      <c r="BP49" s="380"/>
      <c r="BQ49" s="380"/>
      <c r="BR49" s="380"/>
      <c r="BS49" s="380"/>
      <c r="BT49" s="380"/>
      <c r="BU49" s="380"/>
      <c r="BV49" s="380"/>
      <c r="BW49" s="380"/>
      <c r="BX49" s="380"/>
      <c r="BY49" s="380"/>
      <c r="BZ49" s="380"/>
      <c r="CA49" s="380"/>
      <c r="CB49" s="380"/>
      <c r="CC49" s="380"/>
      <c r="CD49" s="380"/>
      <c r="CE49" s="380"/>
      <c r="CF49" s="380"/>
      <c r="CG49" s="380"/>
      <c r="CH49" s="380"/>
      <c r="CI49" s="380"/>
      <c r="CJ49" s="380"/>
      <c r="CK49" s="380"/>
      <c r="CL49" s="380"/>
      <c r="CM49" s="380"/>
      <c r="CN49" s="380"/>
      <c r="CO49" s="380"/>
      <c r="CP49" s="380"/>
      <c r="CQ49" s="380"/>
      <c r="CR49" s="380"/>
      <c r="CS49" s="380"/>
      <c r="CT49" s="380"/>
      <c r="CU49" s="380"/>
      <c r="CV49" s="380"/>
      <c r="CW49" s="380"/>
    </row>
    <row r="50" spans="1:101" s="31" customFormat="1" ht="16.5" customHeight="1" x14ac:dyDescent="0.3">
      <c r="A50" s="36"/>
      <c r="B50" s="379"/>
      <c r="C50" s="379"/>
      <c r="D50" s="379"/>
      <c r="E50" s="379"/>
      <c r="F50" s="379"/>
      <c r="G50" s="379"/>
      <c r="H50" s="379"/>
      <c r="I50" s="379"/>
      <c r="J50" s="379"/>
      <c r="K50" s="379"/>
      <c r="L50" s="379"/>
      <c r="M50" s="379"/>
      <c r="N50" s="379"/>
      <c r="O50" s="380"/>
      <c r="P50" s="380"/>
      <c r="Q50" s="380"/>
      <c r="R50" s="380"/>
      <c r="S50" s="380"/>
      <c r="T50" s="380"/>
      <c r="U50" s="380"/>
      <c r="V50" s="380"/>
      <c r="W50" s="380"/>
      <c r="X50" s="380"/>
      <c r="Y50" s="380"/>
      <c r="Z50" s="380"/>
      <c r="AA50" s="380"/>
      <c r="AB50" s="380"/>
      <c r="AC50" s="381"/>
      <c r="AD50" s="381"/>
      <c r="AE50" s="381"/>
      <c r="AF50" s="381"/>
      <c r="AG50" s="381"/>
      <c r="AH50" s="381"/>
      <c r="AI50" s="381"/>
      <c r="AJ50" s="381"/>
      <c r="AK50" s="381"/>
      <c r="AL50" s="381"/>
      <c r="AM50" s="381"/>
      <c r="AN50" s="381"/>
      <c r="AO50" s="381"/>
      <c r="AP50" s="381"/>
      <c r="AQ50" s="381"/>
      <c r="AR50" s="381"/>
      <c r="AS50" s="381"/>
      <c r="AT50" s="380"/>
      <c r="AU50" s="380"/>
      <c r="AV50" s="380"/>
      <c r="AW50" s="380"/>
      <c r="AX50" s="380"/>
      <c r="AY50" s="380"/>
      <c r="AZ50" s="380"/>
      <c r="BA50" s="380"/>
      <c r="BB50" s="380"/>
      <c r="BC50" s="380"/>
      <c r="BD50" s="380"/>
      <c r="BE50" s="380"/>
      <c r="BF50" s="380"/>
      <c r="BG50" s="380"/>
      <c r="BH50" s="380"/>
      <c r="BI50" s="380"/>
      <c r="BJ50" s="380"/>
      <c r="BK50" s="380"/>
      <c r="BL50" s="380"/>
      <c r="BM50" s="380"/>
      <c r="BN50" s="380"/>
      <c r="BO50" s="380"/>
      <c r="BP50" s="380"/>
      <c r="BQ50" s="380"/>
      <c r="BR50" s="380"/>
      <c r="BS50" s="380"/>
      <c r="BT50" s="380"/>
      <c r="BU50" s="380"/>
      <c r="BV50" s="380"/>
      <c r="BW50" s="380"/>
      <c r="BX50" s="380"/>
      <c r="BY50" s="380"/>
      <c r="BZ50" s="380"/>
      <c r="CA50" s="380"/>
      <c r="CB50" s="380"/>
      <c r="CC50" s="380"/>
      <c r="CD50" s="380"/>
      <c r="CE50" s="380"/>
      <c r="CF50" s="380"/>
      <c r="CG50" s="380"/>
      <c r="CH50" s="380"/>
      <c r="CI50" s="380"/>
      <c r="CJ50" s="380"/>
      <c r="CK50" s="380"/>
      <c r="CL50" s="380"/>
      <c r="CM50" s="380"/>
      <c r="CN50" s="380"/>
      <c r="CO50" s="380"/>
      <c r="CP50" s="380"/>
      <c r="CQ50" s="380"/>
      <c r="CR50" s="380"/>
      <c r="CS50" s="380"/>
      <c r="CT50" s="380"/>
      <c r="CU50" s="380"/>
      <c r="CV50" s="380"/>
      <c r="CW50" s="380"/>
    </row>
    <row r="51" spans="1:101" s="31" customFormat="1" ht="16.5" customHeight="1" x14ac:dyDescent="0.3">
      <c r="A51" s="36"/>
      <c r="B51" s="379"/>
      <c r="C51" s="379"/>
      <c r="D51" s="379"/>
      <c r="E51" s="379"/>
      <c r="F51" s="379"/>
      <c r="G51" s="379"/>
      <c r="H51" s="379"/>
      <c r="I51" s="379"/>
      <c r="J51" s="379"/>
      <c r="K51" s="379"/>
      <c r="L51" s="379"/>
      <c r="M51" s="379"/>
      <c r="N51" s="379"/>
      <c r="O51" s="380"/>
      <c r="P51" s="380"/>
      <c r="Q51" s="380"/>
      <c r="R51" s="380"/>
      <c r="S51" s="380"/>
      <c r="T51" s="380"/>
      <c r="U51" s="380"/>
      <c r="V51" s="380"/>
      <c r="W51" s="380"/>
      <c r="X51" s="380"/>
      <c r="Y51" s="380"/>
      <c r="Z51" s="380"/>
      <c r="AA51" s="380"/>
      <c r="AB51" s="380"/>
      <c r="AC51" s="381"/>
      <c r="AD51" s="381"/>
      <c r="AE51" s="381"/>
      <c r="AF51" s="381"/>
      <c r="AG51" s="381"/>
      <c r="AH51" s="381"/>
      <c r="AI51" s="381"/>
      <c r="AJ51" s="381"/>
      <c r="AK51" s="381"/>
      <c r="AL51" s="381"/>
      <c r="AM51" s="381"/>
      <c r="AN51" s="381"/>
      <c r="AO51" s="381"/>
      <c r="AP51" s="381"/>
      <c r="AQ51" s="381"/>
      <c r="AR51" s="381"/>
      <c r="AS51" s="381"/>
      <c r="AT51" s="380"/>
      <c r="AU51" s="380"/>
      <c r="AV51" s="380"/>
      <c r="AW51" s="380"/>
      <c r="AX51" s="380"/>
      <c r="AY51" s="380"/>
      <c r="AZ51" s="380"/>
      <c r="BA51" s="380"/>
      <c r="BB51" s="380"/>
      <c r="BC51" s="380"/>
      <c r="BD51" s="380"/>
      <c r="BE51" s="380"/>
      <c r="BF51" s="380"/>
      <c r="BG51" s="380"/>
      <c r="BH51" s="380"/>
      <c r="BI51" s="380"/>
      <c r="BJ51" s="380"/>
      <c r="BK51" s="380"/>
      <c r="BL51" s="380"/>
      <c r="BM51" s="380"/>
      <c r="BN51" s="380"/>
      <c r="BO51" s="380"/>
      <c r="BP51" s="380"/>
      <c r="BQ51" s="380"/>
      <c r="BR51" s="380"/>
      <c r="BS51" s="380"/>
      <c r="BT51" s="380"/>
      <c r="BU51" s="380"/>
      <c r="BV51" s="380"/>
      <c r="BW51" s="380"/>
      <c r="BX51" s="380"/>
      <c r="BY51" s="380"/>
      <c r="BZ51" s="380"/>
      <c r="CA51" s="380"/>
      <c r="CB51" s="380"/>
      <c r="CC51" s="380"/>
      <c r="CD51" s="380"/>
      <c r="CE51" s="380"/>
      <c r="CF51" s="380"/>
      <c r="CG51" s="380"/>
      <c r="CH51" s="380"/>
      <c r="CI51" s="380"/>
      <c r="CJ51" s="380"/>
      <c r="CK51" s="380"/>
      <c r="CL51" s="380"/>
      <c r="CM51" s="380"/>
      <c r="CN51" s="380"/>
      <c r="CO51" s="380"/>
      <c r="CP51" s="380"/>
      <c r="CQ51" s="380"/>
      <c r="CR51" s="380"/>
      <c r="CS51" s="380"/>
      <c r="CT51" s="380"/>
      <c r="CU51" s="380"/>
      <c r="CV51" s="380"/>
      <c r="CW51" s="380"/>
    </row>
    <row r="52" spans="1:101" s="31" customFormat="1" ht="16.5" customHeight="1" x14ac:dyDescent="0.3">
      <c r="A52" s="36"/>
      <c r="B52" s="379"/>
      <c r="C52" s="379"/>
      <c r="D52" s="379"/>
      <c r="E52" s="379"/>
      <c r="F52" s="379"/>
      <c r="G52" s="379"/>
      <c r="H52" s="379"/>
      <c r="I52" s="379"/>
      <c r="J52" s="379"/>
      <c r="K52" s="379"/>
      <c r="L52" s="379"/>
      <c r="M52" s="379"/>
      <c r="N52" s="379"/>
      <c r="O52" s="380"/>
      <c r="P52" s="380"/>
      <c r="Q52" s="380"/>
      <c r="R52" s="380"/>
      <c r="S52" s="380"/>
      <c r="T52" s="380"/>
      <c r="U52" s="380"/>
      <c r="V52" s="380"/>
      <c r="W52" s="380"/>
      <c r="X52" s="380"/>
      <c r="Y52" s="380"/>
      <c r="Z52" s="380"/>
      <c r="AA52" s="380"/>
      <c r="AB52" s="380"/>
      <c r="AC52" s="381"/>
      <c r="AD52" s="381"/>
      <c r="AE52" s="381"/>
      <c r="AF52" s="381"/>
      <c r="AG52" s="381"/>
      <c r="AH52" s="381"/>
      <c r="AI52" s="381"/>
      <c r="AJ52" s="381"/>
      <c r="AK52" s="381"/>
      <c r="AL52" s="381"/>
      <c r="AM52" s="381"/>
      <c r="AN52" s="381"/>
      <c r="AO52" s="381"/>
      <c r="AP52" s="381"/>
      <c r="AQ52" s="381"/>
      <c r="AR52" s="381"/>
      <c r="AS52" s="381"/>
      <c r="AT52" s="380"/>
      <c r="AU52" s="380"/>
      <c r="AV52" s="380"/>
      <c r="AW52" s="380"/>
      <c r="AX52" s="380"/>
      <c r="AY52" s="380"/>
      <c r="AZ52" s="380"/>
      <c r="BA52" s="380"/>
      <c r="BB52" s="380"/>
      <c r="BC52" s="380"/>
      <c r="BD52" s="380"/>
      <c r="BE52" s="380"/>
      <c r="BF52" s="380"/>
      <c r="BG52" s="380"/>
      <c r="BH52" s="380"/>
      <c r="BI52" s="380"/>
      <c r="BJ52" s="380"/>
      <c r="BK52" s="380"/>
      <c r="BL52" s="380"/>
      <c r="BM52" s="380"/>
      <c r="BN52" s="380"/>
      <c r="BO52" s="380"/>
      <c r="BP52" s="380"/>
      <c r="BQ52" s="380"/>
      <c r="BR52" s="380"/>
      <c r="BS52" s="380"/>
      <c r="BT52" s="380"/>
      <c r="BU52" s="380"/>
      <c r="BV52" s="380"/>
      <c r="BW52" s="380"/>
      <c r="BX52" s="380"/>
      <c r="BY52" s="380"/>
      <c r="BZ52" s="380"/>
      <c r="CA52" s="380"/>
      <c r="CB52" s="380"/>
      <c r="CC52" s="380"/>
      <c r="CD52" s="380"/>
      <c r="CE52" s="380"/>
      <c r="CF52" s="380"/>
      <c r="CG52" s="380"/>
      <c r="CH52" s="380"/>
      <c r="CI52" s="380"/>
      <c r="CJ52" s="380"/>
      <c r="CK52" s="380"/>
      <c r="CL52" s="380"/>
      <c r="CM52" s="380"/>
      <c r="CN52" s="380"/>
      <c r="CO52" s="380"/>
      <c r="CP52" s="380"/>
      <c r="CQ52" s="380"/>
      <c r="CR52" s="380"/>
      <c r="CS52" s="380"/>
      <c r="CT52" s="380"/>
      <c r="CU52" s="380"/>
      <c r="CV52" s="380"/>
      <c r="CW52" s="380"/>
    </row>
    <row r="53" spans="1:101" s="31" customFormat="1" ht="16.5" customHeight="1" x14ac:dyDescent="0.3">
      <c r="A53" s="36"/>
      <c r="B53" s="379"/>
      <c r="C53" s="379"/>
      <c r="D53" s="379"/>
      <c r="E53" s="379"/>
      <c r="F53" s="379"/>
      <c r="G53" s="379"/>
      <c r="H53" s="379"/>
      <c r="I53" s="379"/>
      <c r="J53" s="379"/>
      <c r="K53" s="379"/>
      <c r="L53" s="379"/>
      <c r="M53" s="379"/>
      <c r="N53" s="379"/>
      <c r="O53" s="380"/>
      <c r="P53" s="380"/>
      <c r="Q53" s="380"/>
      <c r="R53" s="380"/>
      <c r="S53" s="380"/>
      <c r="T53" s="380"/>
      <c r="U53" s="380"/>
      <c r="V53" s="380"/>
      <c r="W53" s="380"/>
      <c r="X53" s="380"/>
      <c r="Y53" s="380"/>
      <c r="Z53" s="380"/>
      <c r="AA53" s="380"/>
      <c r="AB53" s="380"/>
      <c r="AC53" s="381"/>
      <c r="AD53" s="381"/>
      <c r="AE53" s="381"/>
      <c r="AF53" s="381"/>
      <c r="AG53" s="381"/>
      <c r="AH53" s="381"/>
      <c r="AI53" s="381"/>
      <c r="AJ53" s="381"/>
      <c r="AK53" s="381"/>
      <c r="AL53" s="381"/>
      <c r="AM53" s="381"/>
      <c r="AN53" s="381"/>
      <c r="AO53" s="381"/>
      <c r="AP53" s="381"/>
      <c r="AQ53" s="381"/>
      <c r="AR53" s="381"/>
      <c r="AS53" s="381"/>
      <c r="AT53" s="380"/>
      <c r="AU53" s="380"/>
      <c r="AV53" s="380"/>
      <c r="AW53" s="380"/>
      <c r="AX53" s="380"/>
      <c r="AY53" s="380"/>
      <c r="AZ53" s="380"/>
      <c r="BA53" s="380"/>
      <c r="BB53" s="380"/>
      <c r="BC53" s="380"/>
      <c r="BD53" s="380"/>
      <c r="BE53" s="380"/>
      <c r="BF53" s="380"/>
      <c r="BG53" s="380"/>
      <c r="BH53" s="380"/>
      <c r="BI53" s="380"/>
      <c r="BJ53" s="380"/>
      <c r="BK53" s="380"/>
      <c r="BL53" s="380"/>
      <c r="BM53" s="380"/>
      <c r="BN53" s="380"/>
      <c r="BO53" s="380"/>
      <c r="BP53" s="380"/>
      <c r="BQ53" s="380"/>
      <c r="BR53" s="380"/>
      <c r="BS53" s="380"/>
      <c r="BT53" s="380"/>
      <c r="BU53" s="380"/>
      <c r="BV53" s="380"/>
      <c r="BW53" s="380"/>
      <c r="BX53" s="380"/>
      <c r="BY53" s="380"/>
      <c r="BZ53" s="380"/>
      <c r="CA53" s="380"/>
      <c r="CB53" s="380"/>
      <c r="CC53" s="380"/>
      <c r="CD53" s="380"/>
      <c r="CE53" s="380"/>
      <c r="CF53" s="380"/>
      <c r="CG53" s="380"/>
      <c r="CH53" s="380"/>
      <c r="CI53" s="380"/>
      <c r="CJ53" s="380"/>
      <c r="CK53" s="380"/>
      <c r="CL53" s="380"/>
      <c r="CM53" s="380"/>
      <c r="CN53" s="380"/>
      <c r="CO53" s="380"/>
      <c r="CP53" s="380"/>
      <c r="CQ53" s="380"/>
      <c r="CR53" s="380"/>
      <c r="CS53" s="380"/>
      <c r="CT53" s="380"/>
      <c r="CU53" s="380"/>
      <c r="CV53" s="380"/>
      <c r="CW53" s="380"/>
    </row>
    <row r="54" spans="1:101" s="31" customFormat="1" ht="16.5" customHeight="1" x14ac:dyDescent="0.3">
      <c r="A54" s="36" t="s">
        <v>328</v>
      </c>
      <c r="B54" s="26"/>
      <c r="C54" s="27"/>
      <c r="D54" s="27"/>
      <c r="E54" s="27"/>
      <c r="F54" s="27"/>
      <c r="G54" s="27"/>
      <c r="H54" s="26"/>
      <c r="I54" s="26"/>
      <c r="J54" s="27"/>
      <c r="K54" s="27"/>
      <c r="L54" s="26"/>
      <c r="M54" s="26"/>
      <c r="N54" s="26"/>
      <c r="O54" s="26"/>
      <c r="P54" s="26"/>
      <c r="Q54" s="26"/>
      <c r="R54" s="26"/>
      <c r="S54" s="26"/>
      <c r="T54" s="26"/>
      <c r="U54" s="26"/>
      <c r="V54" s="26"/>
      <c r="W54" s="26"/>
      <c r="X54" s="105"/>
      <c r="Y54" s="105"/>
      <c r="Z54" s="105"/>
      <c r="AA54" s="105"/>
      <c r="AB54" s="105"/>
      <c r="AC54" s="105"/>
      <c r="AD54" s="105"/>
      <c r="AE54" s="26"/>
      <c r="AF54" s="26"/>
      <c r="AG54" s="26"/>
      <c r="AH54" s="26"/>
      <c r="AI54" s="26"/>
      <c r="AJ54" s="26"/>
      <c r="AK54" s="26"/>
      <c r="AL54" s="26"/>
      <c r="AM54" s="26"/>
      <c r="AN54" s="26"/>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9"/>
      <c r="CF54" s="29"/>
      <c r="CG54" s="29"/>
      <c r="CH54" s="29"/>
      <c r="CI54" s="29"/>
      <c r="CJ54" s="29"/>
      <c r="CK54" s="29"/>
      <c r="CL54" s="27"/>
      <c r="CM54" s="27"/>
      <c r="CN54" s="27"/>
      <c r="CO54" s="27"/>
      <c r="CP54" s="27"/>
      <c r="CQ54" s="27"/>
      <c r="CR54" s="27"/>
      <c r="CS54" s="27"/>
      <c r="CT54" s="27"/>
      <c r="CU54" s="27"/>
      <c r="CV54" s="27"/>
      <c r="CW54" s="32"/>
    </row>
    <row r="55" spans="1:101" s="31" customFormat="1" ht="16.5" customHeight="1" x14ac:dyDescent="0.3">
      <c r="A55" s="36" t="s">
        <v>329</v>
      </c>
      <c r="B55" s="26"/>
      <c r="C55" s="27"/>
      <c r="D55" s="27"/>
      <c r="E55" s="27"/>
      <c r="F55" s="27"/>
      <c r="G55" s="27"/>
      <c r="H55" s="26"/>
      <c r="I55" s="26"/>
      <c r="J55" s="27"/>
      <c r="K55" s="27"/>
      <c r="L55" s="26"/>
      <c r="M55" s="26"/>
      <c r="N55" s="26"/>
      <c r="O55" s="26"/>
      <c r="P55" s="26"/>
      <c r="Q55" s="26"/>
      <c r="R55" s="26"/>
      <c r="S55" s="26"/>
      <c r="T55" s="26"/>
      <c r="U55" s="26"/>
      <c r="V55" s="26"/>
      <c r="W55" s="26"/>
      <c r="X55" s="105"/>
      <c r="Y55" s="105"/>
      <c r="Z55" s="105"/>
      <c r="AA55" s="105"/>
      <c r="AB55" s="105"/>
      <c r="AC55" s="105"/>
      <c r="AD55" s="105"/>
      <c r="AE55" s="26"/>
      <c r="AF55" s="26"/>
      <c r="AG55" s="26"/>
      <c r="AH55" s="26"/>
      <c r="AI55" s="26"/>
      <c r="AJ55" s="26"/>
      <c r="AK55" s="26"/>
      <c r="AL55" s="26"/>
      <c r="AM55" s="26"/>
      <c r="AN55" s="26"/>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9"/>
      <c r="CF55" s="29"/>
      <c r="CG55" s="29"/>
      <c r="CH55" s="29"/>
      <c r="CI55" s="29"/>
      <c r="CJ55" s="29"/>
      <c r="CK55" s="29"/>
      <c r="CL55" s="27"/>
      <c r="CM55" s="27"/>
      <c r="CN55" s="27"/>
      <c r="CO55" s="27"/>
      <c r="CP55" s="27"/>
      <c r="CQ55" s="27"/>
      <c r="CR55" s="27"/>
      <c r="CS55" s="27"/>
      <c r="CT55" s="27"/>
      <c r="CU55" s="27"/>
      <c r="CV55" s="27"/>
      <c r="CW55" s="32"/>
    </row>
    <row r="56" spans="1:101" s="31" customFormat="1" ht="16.5" customHeight="1" x14ac:dyDescent="0.3">
      <c r="A56" s="36"/>
      <c r="B56" s="378" t="s">
        <v>100</v>
      </c>
      <c r="C56" s="379"/>
      <c r="D56" s="379"/>
      <c r="E56" s="379"/>
      <c r="F56" s="379"/>
      <c r="G56" s="379"/>
      <c r="H56" s="379"/>
      <c r="I56" s="379"/>
      <c r="J56" s="379"/>
      <c r="K56" s="379"/>
      <c r="L56" s="381" t="s">
        <v>323</v>
      </c>
      <c r="M56" s="381"/>
      <c r="N56" s="381"/>
      <c r="O56" s="381"/>
      <c r="P56" s="381"/>
      <c r="Q56" s="381"/>
      <c r="R56" s="381"/>
      <c r="S56" s="381"/>
      <c r="T56" s="381"/>
      <c r="U56" s="381"/>
      <c r="V56" s="381"/>
      <c r="W56" s="381"/>
      <c r="X56" s="381"/>
      <c r="Y56" s="381"/>
      <c r="Z56" s="381"/>
      <c r="AA56" s="381"/>
      <c r="AB56" s="381"/>
      <c r="AC56" s="380" t="s">
        <v>324</v>
      </c>
      <c r="AD56" s="380"/>
      <c r="AE56" s="380"/>
      <c r="AF56" s="380"/>
      <c r="AG56" s="380"/>
      <c r="AH56" s="380"/>
      <c r="AI56" s="380"/>
      <c r="AJ56" s="380"/>
      <c r="AK56" s="380"/>
      <c r="AL56" s="380"/>
      <c r="AM56" s="380"/>
      <c r="AN56" s="380"/>
      <c r="AO56" s="380"/>
      <c r="AP56" s="380"/>
      <c r="AQ56" s="380"/>
      <c r="AR56" s="380" t="s">
        <v>330</v>
      </c>
      <c r="AS56" s="382"/>
      <c r="AT56" s="382"/>
      <c r="AU56" s="382"/>
      <c r="AV56" s="382"/>
      <c r="AW56" s="382"/>
      <c r="AX56" s="382"/>
      <c r="AY56" s="382"/>
      <c r="AZ56" s="382"/>
      <c r="BA56" s="382"/>
      <c r="BB56" s="382"/>
      <c r="BC56" s="382"/>
      <c r="BD56" s="382"/>
      <c r="BE56" s="380" t="s">
        <v>331</v>
      </c>
      <c r="BF56" s="382"/>
      <c r="BG56" s="382"/>
      <c r="BH56" s="382"/>
      <c r="BI56" s="382"/>
      <c r="BJ56" s="382"/>
      <c r="BK56" s="382"/>
      <c r="BL56" s="382"/>
      <c r="BM56" s="382"/>
      <c r="BN56" s="382"/>
      <c r="BO56" s="382"/>
      <c r="BP56" s="382"/>
      <c r="BQ56" s="382"/>
      <c r="BR56" s="380" t="s">
        <v>332</v>
      </c>
      <c r="BS56" s="382"/>
      <c r="BT56" s="382"/>
      <c r="BU56" s="382"/>
      <c r="BV56" s="382"/>
      <c r="BW56" s="382"/>
      <c r="BX56" s="382"/>
      <c r="BY56" s="382"/>
      <c r="BZ56" s="382"/>
      <c r="CA56" s="382"/>
      <c r="CB56" s="382"/>
      <c r="CC56" s="382"/>
      <c r="CD56" s="382"/>
      <c r="CE56" s="382"/>
      <c r="CF56" s="382"/>
      <c r="CG56" s="382"/>
      <c r="CH56" s="382"/>
      <c r="CI56" s="380" t="s">
        <v>327</v>
      </c>
      <c r="CJ56" s="380"/>
      <c r="CK56" s="380"/>
      <c r="CL56" s="380"/>
      <c r="CM56" s="380"/>
      <c r="CN56" s="380"/>
      <c r="CO56" s="380"/>
      <c r="CP56" s="380"/>
      <c r="CQ56" s="380"/>
      <c r="CR56" s="380"/>
      <c r="CS56" s="380"/>
      <c r="CT56" s="380"/>
      <c r="CU56" s="380"/>
      <c r="CV56" s="380"/>
      <c r="CW56" s="380"/>
    </row>
    <row r="57" spans="1:101" s="31" customFormat="1" ht="16.5" customHeight="1" x14ac:dyDescent="0.3">
      <c r="A57" s="36"/>
      <c r="B57" s="378"/>
      <c r="C57" s="379"/>
      <c r="D57" s="379"/>
      <c r="E57" s="379"/>
      <c r="F57" s="379"/>
      <c r="G57" s="379"/>
      <c r="H57" s="379"/>
      <c r="I57" s="379"/>
      <c r="J57" s="379"/>
      <c r="K57" s="379"/>
      <c r="L57" s="381"/>
      <c r="M57" s="381"/>
      <c r="N57" s="381"/>
      <c r="O57" s="381"/>
      <c r="P57" s="381"/>
      <c r="Q57" s="381"/>
      <c r="R57" s="381"/>
      <c r="S57" s="381"/>
      <c r="T57" s="381"/>
      <c r="U57" s="381"/>
      <c r="V57" s="381"/>
      <c r="W57" s="381"/>
      <c r="X57" s="381"/>
      <c r="Y57" s="381"/>
      <c r="Z57" s="381"/>
      <c r="AA57" s="381"/>
      <c r="AB57" s="381"/>
      <c r="AC57" s="380"/>
      <c r="AD57" s="380"/>
      <c r="AE57" s="380"/>
      <c r="AF57" s="380"/>
      <c r="AG57" s="380"/>
      <c r="AH57" s="380"/>
      <c r="AI57" s="380"/>
      <c r="AJ57" s="380"/>
      <c r="AK57" s="380"/>
      <c r="AL57" s="380"/>
      <c r="AM57" s="380"/>
      <c r="AN57" s="380"/>
      <c r="AO57" s="380"/>
      <c r="AP57" s="380"/>
      <c r="AQ57" s="380"/>
      <c r="AR57" s="382"/>
      <c r="AS57" s="382"/>
      <c r="AT57" s="382"/>
      <c r="AU57" s="382"/>
      <c r="AV57" s="382"/>
      <c r="AW57" s="382"/>
      <c r="AX57" s="382"/>
      <c r="AY57" s="382"/>
      <c r="AZ57" s="382"/>
      <c r="BA57" s="382"/>
      <c r="BB57" s="382"/>
      <c r="BC57" s="382"/>
      <c r="BD57" s="382"/>
      <c r="BE57" s="382"/>
      <c r="BF57" s="382"/>
      <c r="BG57" s="382"/>
      <c r="BH57" s="382"/>
      <c r="BI57" s="382"/>
      <c r="BJ57" s="382"/>
      <c r="BK57" s="382"/>
      <c r="BL57" s="382"/>
      <c r="BM57" s="382"/>
      <c r="BN57" s="382"/>
      <c r="BO57" s="382"/>
      <c r="BP57" s="382"/>
      <c r="BQ57" s="382"/>
      <c r="BR57" s="382"/>
      <c r="BS57" s="382"/>
      <c r="BT57" s="382"/>
      <c r="BU57" s="382"/>
      <c r="BV57" s="382"/>
      <c r="BW57" s="382"/>
      <c r="BX57" s="382"/>
      <c r="BY57" s="382"/>
      <c r="BZ57" s="382"/>
      <c r="CA57" s="382"/>
      <c r="CB57" s="382"/>
      <c r="CC57" s="382"/>
      <c r="CD57" s="382"/>
      <c r="CE57" s="382"/>
      <c r="CF57" s="382"/>
      <c r="CG57" s="382"/>
      <c r="CH57" s="382"/>
      <c r="CI57" s="380"/>
      <c r="CJ57" s="380"/>
      <c r="CK57" s="380"/>
      <c r="CL57" s="380"/>
      <c r="CM57" s="380"/>
      <c r="CN57" s="380"/>
      <c r="CO57" s="380"/>
      <c r="CP57" s="380"/>
      <c r="CQ57" s="380"/>
      <c r="CR57" s="380"/>
      <c r="CS57" s="380"/>
      <c r="CT57" s="380"/>
      <c r="CU57" s="380"/>
      <c r="CV57" s="380"/>
      <c r="CW57" s="380"/>
    </row>
    <row r="58" spans="1:101" s="31" customFormat="1" ht="16.5" customHeight="1" x14ac:dyDescent="0.3">
      <c r="A58" s="36"/>
      <c r="B58" s="378"/>
      <c r="C58" s="379"/>
      <c r="D58" s="379"/>
      <c r="E58" s="379"/>
      <c r="F58" s="379"/>
      <c r="G58" s="379"/>
      <c r="H58" s="379"/>
      <c r="I58" s="379"/>
      <c r="J58" s="379"/>
      <c r="K58" s="379"/>
      <c r="L58" s="381"/>
      <c r="M58" s="381"/>
      <c r="N58" s="381"/>
      <c r="O58" s="381"/>
      <c r="P58" s="381"/>
      <c r="Q58" s="381"/>
      <c r="R58" s="381"/>
      <c r="S58" s="381"/>
      <c r="T58" s="381"/>
      <c r="U58" s="381"/>
      <c r="V58" s="381"/>
      <c r="W58" s="381"/>
      <c r="X58" s="381"/>
      <c r="Y58" s="381"/>
      <c r="Z58" s="381"/>
      <c r="AA58" s="381"/>
      <c r="AB58" s="381"/>
      <c r="AC58" s="380"/>
      <c r="AD58" s="380"/>
      <c r="AE58" s="380"/>
      <c r="AF58" s="380"/>
      <c r="AG58" s="380"/>
      <c r="AH58" s="380"/>
      <c r="AI58" s="380"/>
      <c r="AJ58" s="380"/>
      <c r="AK58" s="380"/>
      <c r="AL58" s="380"/>
      <c r="AM58" s="380"/>
      <c r="AN58" s="380"/>
      <c r="AO58" s="380"/>
      <c r="AP58" s="380"/>
      <c r="AQ58" s="380"/>
      <c r="AR58" s="382"/>
      <c r="AS58" s="382"/>
      <c r="AT58" s="382"/>
      <c r="AU58" s="382"/>
      <c r="AV58" s="382"/>
      <c r="AW58" s="382"/>
      <c r="AX58" s="382"/>
      <c r="AY58" s="382"/>
      <c r="AZ58" s="382"/>
      <c r="BA58" s="382"/>
      <c r="BB58" s="382"/>
      <c r="BC58" s="382"/>
      <c r="BD58" s="382"/>
      <c r="BE58" s="382"/>
      <c r="BF58" s="382"/>
      <c r="BG58" s="382"/>
      <c r="BH58" s="382"/>
      <c r="BI58" s="382"/>
      <c r="BJ58" s="382"/>
      <c r="BK58" s="382"/>
      <c r="BL58" s="382"/>
      <c r="BM58" s="382"/>
      <c r="BN58" s="382"/>
      <c r="BO58" s="382"/>
      <c r="BP58" s="382"/>
      <c r="BQ58" s="382"/>
      <c r="BR58" s="382"/>
      <c r="BS58" s="382"/>
      <c r="BT58" s="382"/>
      <c r="BU58" s="382"/>
      <c r="BV58" s="382"/>
      <c r="BW58" s="382"/>
      <c r="BX58" s="382"/>
      <c r="BY58" s="382"/>
      <c r="BZ58" s="382"/>
      <c r="CA58" s="382"/>
      <c r="CB58" s="382"/>
      <c r="CC58" s="382"/>
      <c r="CD58" s="382"/>
      <c r="CE58" s="382"/>
      <c r="CF58" s="382"/>
      <c r="CG58" s="382"/>
      <c r="CH58" s="382"/>
      <c r="CI58" s="380"/>
      <c r="CJ58" s="380"/>
      <c r="CK58" s="380"/>
      <c r="CL58" s="380"/>
      <c r="CM58" s="380"/>
      <c r="CN58" s="380"/>
      <c r="CO58" s="380"/>
      <c r="CP58" s="380"/>
      <c r="CQ58" s="380"/>
      <c r="CR58" s="380"/>
      <c r="CS58" s="380"/>
      <c r="CT58" s="380"/>
      <c r="CU58" s="380"/>
      <c r="CV58" s="380"/>
      <c r="CW58" s="380"/>
    </row>
    <row r="59" spans="1:101" s="31" customFormat="1" ht="16.5" customHeight="1" x14ac:dyDescent="0.3">
      <c r="A59" s="36"/>
      <c r="B59" s="379"/>
      <c r="C59" s="379"/>
      <c r="D59" s="379"/>
      <c r="E59" s="379"/>
      <c r="F59" s="379"/>
      <c r="G59" s="379"/>
      <c r="H59" s="379"/>
      <c r="I59" s="379"/>
      <c r="J59" s="379"/>
      <c r="K59" s="379"/>
      <c r="L59" s="381"/>
      <c r="M59" s="381"/>
      <c r="N59" s="381"/>
      <c r="O59" s="381"/>
      <c r="P59" s="381"/>
      <c r="Q59" s="381"/>
      <c r="R59" s="381"/>
      <c r="S59" s="381"/>
      <c r="T59" s="381"/>
      <c r="U59" s="381"/>
      <c r="V59" s="381"/>
      <c r="W59" s="381"/>
      <c r="X59" s="381"/>
      <c r="Y59" s="381"/>
      <c r="Z59" s="381"/>
      <c r="AA59" s="381"/>
      <c r="AB59" s="381"/>
      <c r="AC59" s="380"/>
      <c r="AD59" s="380"/>
      <c r="AE59" s="380"/>
      <c r="AF59" s="380"/>
      <c r="AG59" s="380"/>
      <c r="AH59" s="380"/>
      <c r="AI59" s="380"/>
      <c r="AJ59" s="380"/>
      <c r="AK59" s="380"/>
      <c r="AL59" s="380"/>
      <c r="AM59" s="380"/>
      <c r="AN59" s="380"/>
      <c r="AO59" s="380"/>
      <c r="AP59" s="380"/>
      <c r="AQ59" s="380"/>
      <c r="AR59" s="382"/>
      <c r="AS59" s="382"/>
      <c r="AT59" s="382"/>
      <c r="AU59" s="382"/>
      <c r="AV59" s="382"/>
      <c r="AW59" s="382"/>
      <c r="AX59" s="382"/>
      <c r="AY59" s="382"/>
      <c r="AZ59" s="382"/>
      <c r="BA59" s="382"/>
      <c r="BB59" s="382"/>
      <c r="BC59" s="382"/>
      <c r="BD59" s="382"/>
      <c r="BE59" s="382"/>
      <c r="BF59" s="382"/>
      <c r="BG59" s="382"/>
      <c r="BH59" s="382"/>
      <c r="BI59" s="382"/>
      <c r="BJ59" s="382"/>
      <c r="BK59" s="382"/>
      <c r="BL59" s="382"/>
      <c r="BM59" s="382"/>
      <c r="BN59" s="382"/>
      <c r="BO59" s="382"/>
      <c r="BP59" s="382"/>
      <c r="BQ59" s="382"/>
      <c r="BR59" s="382"/>
      <c r="BS59" s="382"/>
      <c r="BT59" s="382"/>
      <c r="BU59" s="382"/>
      <c r="BV59" s="382"/>
      <c r="BW59" s="382"/>
      <c r="BX59" s="382"/>
      <c r="BY59" s="382"/>
      <c r="BZ59" s="382"/>
      <c r="CA59" s="382"/>
      <c r="CB59" s="382"/>
      <c r="CC59" s="382"/>
      <c r="CD59" s="382"/>
      <c r="CE59" s="382"/>
      <c r="CF59" s="382"/>
      <c r="CG59" s="382"/>
      <c r="CH59" s="382"/>
      <c r="CI59" s="380"/>
      <c r="CJ59" s="380"/>
      <c r="CK59" s="380"/>
      <c r="CL59" s="380"/>
      <c r="CM59" s="380"/>
      <c r="CN59" s="380"/>
      <c r="CO59" s="380"/>
      <c r="CP59" s="380"/>
      <c r="CQ59" s="380"/>
      <c r="CR59" s="380"/>
      <c r="CS59" s="380"/>
      <c r="CT59" s="380"/>
      <c r="CU59" s="380"/>
      <c r="CV59" s="380"/>
      <c r="CW59" s="380"/>
    </row>
    <row r="60" spans="1:101" s="31" customFormat="1" ht="16.5" customHeight="1" x14ac:dyDescent="0.3">
      <c r="A60" s="36"/>
      <c r="B60" s="378" t="str">
        <f>CP40</f>
        <v/>
      </c>
      <c r="C60" s="379"/>
      <c r="D60" s="379"/>
      <c r="E60" s="379"/>
      <c r="F60" s="379"/>
      <c r="G60" s="379"/>
      <c r="H60" s="379"/>
      <c r="I60" s="379"/>
      <c r="J60" s="379"/>
      <c r="K60" s="379"/>
      <c r="L60" s="381"/>
      <c r="M60" s="381"/>
      <c r="N60" s="381"/>
      <c r="O60" s="381"/>
      <c r="P60" s="381"/>
      <c r="Q60" s="381"/>
      <c r="R60" s="381"/>
      <c r="S60" s="381"/>
      <c r="T60" s="381"/>
      <c r="U60" s="381"/>
      <c r="V60" s="381"/>
      <c r="W60" s="381"/>
      <c r="X60" s="381"/>
      <c r="Y60" s="381"/>
      <c r="Z60" s="381"/>
      <c r="AA60" s="381"/>
      <c r="AB60" s="381"/>
      <c r="AC60" s="380"/>
      <c r="AD60" s="380"/>
      <c r="AE60" s="380"/>
      <c r="AF60" s="380"/>
      <c r="AG60" s="380"/>
      <c r="AH60" s="380"/>
      <c r="AI60" s="380"/>
      <c r="AJ60" s="380"/>
      <c r="AK60" s="380"/>
      <c r="AL60" s="380"/>
      <c r="AM60" s="380"/>
      <c r="AN60" s="380"/>
      <c r="AO60" s="380"/>
      <c r="AP60" s="380"/>
      <c r="AQ60" s="380"/>
      <c r="AR60" s="382"/>
      <c r="AS60" s="382"/>
      <c r="AT60" s="382"/>
      <c r="AU60" s="382"/>
      <c r="AV60" s="382"/>
      <c r="AW60" s="382"/>
      <c r="AX60" s="382"/>
      <c r="AY60" s="382"/>
      <c r="AZ60" s="382"/>
      <c r="BA60" s="382"/>
      <c r="BB60" s="382"/>
      <c r="BC60" s="382"/>
      <c r="BD60" s="382"/>
      <c r="BE60" s="382"/>
      <c r="BF60" s="382"/>
      <c r="BG60" s="382"/>
      <c r="BH60" s="382"/>
      <c r="BI60" s="382"/>
      <c r="BJ60" s="382"/>
      <c r="BK60" s="382"/>
      <c r="BL60" s="382"/>
      <c r="BM60" s="382"/>
      <c r="BN60" s="382"/>
      <c r="BO60" s="382"/>
      <c r="BP60" s="382"/>
      <c r="BQ60" s="382"/>
      <c r="BR60" s="421"/>
      <c r="BS60" s="421"/>
      <c r="BT60" s="421"/>
      <c r="BU60" s="421"/>
      <c r="BV60" s="421"/>
      <c r="BW60" s="421"/>
      <c r="BX60" s="421"/>
      <c r="BY60" s="421"/>
      <c r="BZ60" s="421"/>
      <c r="CA60" s="421"/>
      <c r="CB60" s="421"/>
      <c r="CC60" s="421"/>
      <c r="CD60" s="421"/>
      <c r="CE60" s="421"/>
      <c r="CF60" s="421"/>
      <c r="CG60" s="421"/>
      <c r="CH60" s="421"/>
      <c r="CI60" s="380"/>
      <c r="CJ60" s="380"/>
      <c r="CK60" s="380"/>
      <c r="CL60" s="380"/>
      <c r="CM60" s="380"/>
      <c r="CN60" s="380"/>
      <c r="CO60" s="380"/>
      <c r="CP60" s="380"/>
      <c r="CQ60" s="380"/>
      <c r="CR60" s="380"/>
      <c r="CS60" s="380"/>
      <c r="CT60" s="380"/>
      <c r="CU60" s="380"/>
      <c r="CV60" s="380"/>
      <c r="CW60" s="380"/>
    </row>
    <row r="61" spans="1:101" s="31" customFormat="1" ht="16.5" customHeight="1" x14ac:dyDescent="0.3">
      <c r="A61" s="36"/>
      <c r="B61" s="378"/>
      <c r="C61" s="379"/>
      <c r="D61" s="379"/>
      <c r="E61" s="379"/>
      <c r="F61" s="379"/>
      <c r="G61" s="379"/>
      <c r="H61" s="379"/>
      <c r="I61" s="379"/>
      <c r="J61" s="379"/>
      <c r="K61" s="379"/>
      <c r="L61" s="381"/>
      <c r="M61" s="381"/>
      <c r="N61" s="381"/>
      <c r="O61" s="381"/>
      <c r="P61" s="381"/>
      <c r="Q61" s="381"/>
      <c r="R61" s="381"/>
      <c r="S61" s="381"/>
      <c r="T61" s="381"/>
      <c r="U61" s="381"/>
      <c r="V61" s="381"/>
      <c r="W61" s="381"/>
      <c r="X61" s="381"/>
      <c r="Y61" s="381"/>
      <c r="Z61" s="381"/>
      <c r="AA61" s="381"/>
      <c r="AB61" s="381"/>
      <c r="AC61" s="380"/>
      <c r="AD61" s="380"/>
      <c r="AE61" s="380"/>
      <c r="AF61" s="380"/>
      <c r="AG61" s="380"/>
      <c r="AH61" s="380"/>
      <c r="AI61" s="380"/>
      <c r="AJ61" s="380"/>
      <c r="AK61" s="380"/>
      <c r="AL61" s="380"/>
      <c r="AM61" s="380"/>
      <c r="AN61" s="380"/>
      <c r="AO61" s="380"/>
      <c r="AP61" s="380"/>
      <c r="AQ61" s="380"/>
      <c r="AR61" s="382"/>
      <c r="AS61" s="382"/>
      <c r="AT61" s="382"/>
      <c r="AU61" s="382"/>
      <c r="AV61" s="382"/>
      <c r="AW61" s="382"/>
      <c r="AX61" s="382"/>
      <c r="AY61" s="382"/>
      <c r="AZ61" s="382"/>
      <c r="BA61" s="382"/>
      <c r="BB61" s="382"/>
      <c r="BC61" s="382"/>
      <c r="BD61" s="382"/>
      <c r="BE61" s="382"/>
      <c r="BF61" s="382"/>
      <c r="BG61" s="382"/>
      <c r="BH61" s="382"/>
      <c r="BI61" s="382"/>
      <c r="BJ61" s="382"/>
      <c r="BK61" s="382"/>
      <c r="BL61" s="382"/>
      <c r="BM61" s="382"/>
      <c r="BN61" s="382"/>
      <c r="BO61" s="382"/>
      <c r="BP61" s="382"/>
      <c r="BQ61" s="382"/>
      <c r="BR61" s="421"/>
      <c r="BS61" s="421"/>
      <c r="BT61" s="421"/>
      <c r="BU61" s="421"/>
      <c r="BV61" s="421"/>
      <c r="BW61" s="421"/>
      <c r="BX61" s="421"/>
      <c r="BY61" s="421"/>
      <c r="BZ61" s="421"/>
      <c r="CA61" s="421"/>
      <c r="CB61" s="421"/>
      <c r="CC61" s="421"/>
      <c r="CD61" s="421"/>
      <c r="CE61" s="421"/>
      <c r="CF61" s="421"/>
      <c r="CG61" s="421"/>
      <c r="CH61" s="421"/>
      <c r="CI61" s="380"/>
      <c r="CJ61" s="380"/>
      <c r="CK61" s="380"/>
      <c r="CL61" s="380"/>
      <c r="CM61" s="380"/>
      <c r="CN61" s="380"/>
      <c r="CO61" s="380"/>
      <c r="CP61" s="380"/>
      <c r="CQ61" s="380"/>
      <c r="CR61" s="380"/>
      <c r="CS61" s="380"/>
      <c r="CT61" s="380"/>
      <c r="CU61" s="380"/>
      <c r="CV61" s="380"/>
      <c r="CW61" s="380"/>
    </row>
    <row r="62" spans="1:101" s="31" customFormat="1" ht="16.5" customHeight="1" x14ac:dyDescent="0.3">
      <c r="A62" s="36"/>
      <c r="B62" s="379"/>
      <c r="C62" s="379"/>
      <c r="D62" s="379"/>
      <c r="E62" s="379"/>
      <c r="F62" s="379"/>
      <c r="G62" s="379"/>
      <c r="H62" s="379"/>
      <c r="I62" s="379"/>
      <c r="J62" s="379"/>
      <c r="K62" s="379"/>
      <c r="L62" s="381"/>
      <c r="M62" s="381"/>
      <c r="N62" s="381"/>
      <c r="O62" s="381"/>
      <c r="P62" s="381"/>
      <c r="Q62" s="381"/>
      <c r="R62" s="381"/>
      <c r="S62" s="381"/>
      <c r="T62" s="381"/>
      <c r="U62" s="381"/>
      <c r="V62" s="381"/>
      <c r="W62" s="381"/>
      <c r="X62" s="381"/>
      <c r="Y62" s="381"/>
      <c r="Z62" s="381"/>
      <c r="AA62" s="381"/>
      <c r="AB62" s="381"/>
      <c r="AC62" s="380"/>
      <c r="AD62" s="380"/>
      <c r="AE62" s="380"/>
      <c r="AF62" s="380"/>
      <c r="AG62" s="380"/>
      <c r="AH62" s="380"/>
      <c r="AI62" s="380"/>
      <c r="AJ62" s="380"/>
      <c r="AK62" s="380"/>
      <c r="AL62" s="380"/>
      <c r="AM62" s="380"/>
      <c r="AN62" s="380"/>
      <c r="AO62" s="380"/>
      <c r="AP62" s="380"/>
      <c r="AQ62" s="380"/>
      <c r="AR62" s="382"/>
      <c r="AS62" s="382"/>
      <c r="AT62" s="382"/>
      <c r="AU62" s="382"/>
      <c r="AV62" s="382"/>
      <c r="AW62" s="382"/>
      <c r="AX62" s="382"/>
      <c r="AY62" s="382"/>
      <c r="AZ62" s="382"/>
      <c r="BA62" s="382"/>
      <c r="BB62" s="382"/>
      <c r="BC62" s="382"/>
      <c r="BD62" s="382"/>
      <c r="BE62" s="382"/>
      <c r="BF62" s="382"/>
      <c r="BG62" s="382"/>
      <c r="BH62" s="382"/>
      <c r="BI62" s="382"/>
      <c r="BJ62" s="382"/>
      <c r="BK62" s="382"/>
      <c r="BL62" s="382"/>
      <c r="BM62" s="382"/>
      <c r="BN62" s="382"/>
      <c r="BO62" s="382"/>
      <c r="BP62" s="382"/>
      <c r="BQ62" s="382"/>
      <c r="BR62" s="421"/>
      <c r="BS62" s="421"/>
      <c r="BT62" s="421"/>
      <c r="BU62" s="421"/>
      <c r="BV62" s="421"/>
      <c r="BW62" s="421"/>
      <c r="BX62" s="421"/>
      <c r="BY62" s="421"/>
      <c r="BZ62" s="421"/>
      <c r="CA62" s="421"/>
      <c r="CB62" s="421"/>
      <c r="CC62" s="421"/>
      <c r="CD62" s="421"/>
      <c r="CE62" s="421"/>
      <c r="CF62" s="421"/>
      <c r="CG62" s="421"/>
      <c r="CH62" s="421"/>
      <c r="CI62" s="380"/>
      <c r="CJ62" s="380"/>
      <c r="CK62" s="380"/>
      <c r="CL62" s="380"/>
      <c r="CM62" s="380"/>
      <c r="CN62" s="380"/>
      <c r="CO62" s="380"/>
      <c r="CP62" s="380"/>
      <c r="CQ62" s="380"/>
      <c r="CR62" s="380"/>
      <c r="CS62" s="380"/>
      <c r="CT62" s="380"/>
      <c r="CU62" s="380"/>
      <c r="CV62" s="380"/>
      <c r="CW62" s="380"/>
    </row>
    <row r="63" spans="1:101" s="31" customFormat="1" ht="16.5" customHeight="1" x14ac:dyDescent="0.3">
      <c r="A63" s="34"/>
      <c r="B63" s="104" t="s">
        <v>101</v>
      </c>
      <c r="C63" s="104"/>
      <c r="D63" s="104"/>
      <c r="E63" s="104"/>
      <c r="F63" s="104"/>
      <c r="G63" s="104"/>
      <c r="H63" s="27"/>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c r="BA63" s="104"/>
      <c r="BB63" s="104"/>
      <c r="BC63" s="104"/>
      <c r="BD63" s="104"/>
      <c r="BE63" s="104"/>
      <c r="BF63" s="104"/>
      <c r="BG63" s="104"/>
      <c r="BH63" s="104"/>
      <c r="BI63" s="104"/>
      <c r="BJ63" s="104"/>
      <c r="BK63" s="104"/>
      <c r="BL63" s="104"/>
      <c r="BM63" s="104"/>
      <c r="BN63" s="104"/>
      <c r="BO63" s="104"/>
      <c r="BP63" s="104"/>
      <c r="BQ63" s="104"/>
      <c r="BR63" s="104"/>
      <c r="BS63" s="104"/>
      <c r="BT63" s="104"/>
      <c r="BU63" s="104"/>
      <c r="BV63" s="104"/>
      <c r="BW63" s="104"/>
      <c r="BX63" s="104"/>
      <c r="BY63" s="104"/>
      <c r="BZ63" s="104"/>
      <c r="CA63" s="104"/>
      <c r="CB63" s="104"/>
      <c r="CC63" s="104"/>
      <c r="CD63" s="104"/>
      <c r="CE63" s="104"/>
      <c r="CF63" s="104"/>
      <c r="CG63" s="104"/>
      <c r="CH63" s="104"/>
      <c r="CI63" s="104"/>
      <c r="CJ63" s="104"/>
      <c r="CK63" s="104"/>
      <c r="CL63" s="104"/>
      <c r="CM63" s="104"/>
      <c r="CN63" s="104"/>
      <c r="CO63" s="104"/>
      <c r="CP63" s="104"/>
      <c r="CQ63" s="104"/>
      <c r="CR63" s="104"/>
      <c r="CS63" s="104"/>
      <c r="CT63" s="104"/>
      <c r="CU63" s="104"/>
      <c r="CV63" s="104"/>
      <c r="CW63" s="35"/>
    </row>
    <row r="64" spans="1:101" s="31" customFormat="1" ht="16.5" customHeight="1" x14ac:dyDescent="0.3">
      <c r="A64" s="34"/>
      <c r="B64" s="104"/>
      <c r="C64" s="104"/>
      <c r="D64" s="104" t="s">
        <v>102</v>
      </c>
      <c r="E64" s="104"/>
      <c r="F64" s="104"/>
      <c r="G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c r="BJ64" s="104"/>
      <c r="BK64" s="104"/>
      <c r="BL64" s="104"/>
      <c r="BM64" s="104"/>
      <c r="BN64" s="104"/>
      <c r="BO64" s="104"/>
      <c r="BP64" s="104"/>
      <c r="BQ64" s="104"/>
      <c r="BR64" s="104"/>
      <c r="BS64" s="104"/>
      <c r="BT64" s="104"/>
      <c r="BU64" s="104"/>
      <c r="BV64" s="104"/>
      <c r="BW64" s="104"/>
      <c r="BX64" s="104"/>
      <c r="BY64" s="104"/>
      <c r="BZ64" s="104"/>
      <c r="CA64" s="104"/>
      <c r="CB64" s="104"/>
      <c r="CC64" s="104"/>
      <c r="CD64" s="104"/>
      <c r="CE64" s="104"/>
      <c r="CF64" s="104"/>
      <c r="CG64" s="104"/>
      <c r="CH64" s="104"/>
      <c r="CI64" s="104"/>
      <c r="CJ64" s="104"/>
      <c r="CK64" s="104"/>
      <c r="CL64" s="104"/>
      <c r="CM64" s="104"/>
      <c r="CN64" s="104"/>
      <c r="CO64" s="104"/>
      <c r="CP64" s="104"/>
      <c r="CQ64" s="104"/>
      <c r="CR64" s="104"/>
      <c r="CS64" s="104"/>
      <c r="CT64" s="104"/>
      <c r="CU64" s="104"/>
      <c r="CV64" s="104"/>
      <c r="CW64" s="35"/>
    </row>
    <row r="65" spans="1:101" s="31" customFormat="1" ht="16.5" customHeight="1" x14ac:dyDescent="0.3">
      <c r="A65" s="20" t="s">
        <v>333</v>
      </c>
      <c r="B65" s="27"/>
      <c r="C65" s="104"/>
      <c r="D65" s="104"/>
      <c r="E65" s="104"/>
      <c r="F65" s="104"/>
      <c r="G65" s="104"/>
      <c r="H65" s="27"/>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4"/>
      <c r="BE65" s="104"/>
      <c r="BF65" s="104"/>
      <c r="BG65" s="104"/>
      <c r="BH65" s="104"/>
      <c r="BI65" s="104"/>
      <c r="BJ65" s="104"/>
      <c r="BK65" s="104"/>
      <c r="BL65" s="104"/>
      <c r="BM65" s="104"/>
      <c r="BN65" s="104"/>
      <c r="BO65" s="104"/>
      <c r="BP65" s="104"/>
      <c r="BQ65" s="104"/>
      <c r="BR65" s="104"/>
      <c r="BS65" s="104"/>
      <c r="BT65" s="104"/>
      <c r="BU65" s="104"/>
      <c r="BV65" s="104"/>
      <c r="BW65" s="104"/>
      <c r="BX65" s="104"/>
      <c r="BY65" s="104"/>
      <c r="BZ65" s="104"/>
      <c r="CA65" s="104"/>
      <c r="CB65" s="104"/>
      <c r="CC65" s="104"/>
      <c r="CD65" s="104"/>
      <c r="CE65" s="104"/>
      <c r="CF65" s="104"/>
      <c r="CG65" s="104"/>
      <c r="CH65" s="104"/>
      <c r="CI65" s="104"/>
      <c r="CJ65" s="104"/>
      <c r="CK65" s="104"/>
      <c r="CL65" s="104"/>
      <c r="CM65" s="104"/>
      <c r="CN65" s="104"/>
      <c r="CO65" s="104"/>
      <c r="CP65" s="104"/>
      <c r="CQ65" s="104"/>
      <c r="CR65" s="104"/>
      <c r="CS65" s="104"/>
      <c r="CT65" s="104"/>
      <c r="CU65" s="104"/>
      <c r="CV65" s="104"/>
      <c r="CW65" s="35"/>
    </row>
    <row r="66" spans="1:101" s="31" customFormat="1" ht="16.5" customHeight="1" thickBot="1" x14ac:dyDescent="0.35">
      <c r="A66" s="34"/>
      <c r="B66" s="27"/>
      <c r="C66" s="104"/>
      <c r="D66" s="104" t="s">
        <v>334</v>
      </c>
      <c r="E66" s="27"/>
      <c r="F66" s="104"/>
      <c r="G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c r="BK66" s="104"/>
      <c r="BL66" s="104"/>
      <c r="BM66" s="104"/>
      <c r="BN66" s="104"/>
      <c r="BO66" s="104"/>
      <c r="BP66" s="104"/>
      <c r="BQ66" s="104"/>
      <c r="BR66" s="104"/>
      <c r="BS66" s="104"/>
      <c r="BT66" s="104"/>
      <c r="BU66" s="104"/>
      <c r="BV66" s="104"/>
      <c r="BW66" s="104"/>
      <c r="BX66" s="104"/>
      <c r="BY66" s="104"/>
      <c r="BZ66" s="104"/>
      <c r="CA66" s="104"/>
      <c r="CB66" s="104"/>
      <c r="CC66" s="104"/>
      <c r="CD66" s="104"/>
      <c r="CE66" s="104"/>
      <c r="CF66" s="104"/>
      <c r="CG66" s="104"/>
      <c r="CH66" s="104"/>
      <c r="CI66" s="104"/>
      <c r="CJ66" s="104"/>
      <c r="CK66" s="104"/>
      <c r="CL66" s="104"/>
      <c r="CM66" s="104"/>
      <c r="CN66" s="104"/>
      <c r="CO66" s="104"/>
      <c r="CP66" s="104"/>
      <c r="CQ66" s="104"/>
      <c r="CR66" s="104"/>
      <c r="CS66" s="104"/>
      <c r="CT66" s="104"/>
      <c r="CU66" s="104"/>
      <c r="CV66" s="104"/>
      <c r="CW66" s="35"/>
    </row>
    <row r="67" spans="1:101" s="111" customFormat="1" ht="17.25" customHeight="1" x14ac:dyDescent="0.3">
      <c r="A67" s="392" t="s">
        <v>335</v>
      </c>
      <c r="B67" s="393"/>
      <c r="C67" s="393"/>
      <c r="D67" s="393"/>
      <c r="E67" s="393"/>
      <c r="F67" s="393"/>
      <c r="G67" s="393"/>
      <c r="H67" s="393"/>
      <c r="I67" s="393"/>
      <c r="J67" s="393"/>
      <c r="K67" s="393"/>
      <c r="L67" s="393"/>
      <c r="M67" s="393"/>
      <c r="N67" s="393"/>
      <c r="O67" s="393"/>
      <c r="P67" s="393"/>
      <c r="Q67" s="393"/>
      <c r="R67" s="393"/>
      <c r="S67" s="393"/>
      <c r="T67" s="393"/>
      <c r="U67" s="393"/>
      <c r="V67" s="393"/>
      <c r="W67" s="393"/>
      <c r="X67" s="393"/>
      <c r="Y67" s="393"/>
      <c r="Z67" s="393"/>
      <c r="AA67" s="393"/>
      <c r="AB67" s="393"/>
      <c r="AC67" s="393"/>
      <c r="AD67" s="393"/>
      <c r="AE67" s="393"/>
      <c r="AF67" s="393"/>
      <c r="AG67" s="393"/>
      <c r="AH67" s="393"/>
      <c r="AI67" s="393"/>
      <c r="AJ67" s="393"/>
      <c r="AK67" s="393"/>
      <c r="AL67" s="393"/>
      <c r="AM67" s="393"/>
      <c r="AN67" s="393"/>
      <c r="AO67" s="393"/>
      <c r="AP67" s="393"/>
      <c r="AQ67" s="393"/>
      <c r="AR67" s="393"/>
      <c r="AS67" s="393"/>
      <c r="AT67" s="393"/>
      <c r="AU67" s="393"/>
      <c r="AV67" s="393"/>
      <c r="AW67" s="393"/>
      <c r="AX67" s="393"/>
      <c r="AY67" s="393"/>
      <c r="AZ67" s="393"/>
      <c r="BA67" s="393"/>
      <c r="BB67" s="393"/>
      <c r="BC67" s="393"/>
      <c r="BD67" s="393"/>
      <c r="BE67" s="393"/>
      <c r="BF67" s="393"/>
      <c r="BG67" s="393"/>
      <c r="BH67" s="393"/>
      <c r="BI67" s="393"/>
      <c r="BJ67" s="393"/>
      <c r="BK67" s="393"/>
      <c r="BL67" s="393"/>
      <c r="BM67" s="393"/>
      <c r="BN67" s="393"/>
      <c r="BO67" s="393"/>
      <c r="BP67" s="393"/>
      <c r="BQ67" s="393"/>
      <c r="BR67" s="393"/>
      <c r="BS67" s="393"/>
      <c r="BT67" s="393"/>
      <c r="BU67" s="393"/>
      <c r="BV67" s="393"/>
      <c r="BW67" s="393"/>
      <c r="BX67" s="393"/>
      <c r="BY67" s="393"/>
      <c r="BZ67" s="393"/>
      <c r="CA67" s="393"/>
      <c r="CB67" s="393"/>
      <c r="CC67" s="393"/>
      <c r="CD67" s="393"/>
      <c r="CE67" s="393"/>
      <c r="CF67" s="393"/>
      <c r="CG67" s="393"/>
      <c r="CH67" s="393"/>
      <c r="CI67" s="393"/>
      <c r="CJ67" s="393"/>
      <c r="CK67" s="393"/>
      <c r="CL67" s="393"/>
      <c r="CM67" s="393"/>
      <c r="CN67" s="393"/>
      <c r="CO67" s="393"/>
      <c r="CP67" s="393"/>
      <c r="CQ67" s="393"/>
      <c r="CR67" s="393"/>
      <c r="CS67" s="393"/>
      <c r="CT67" s="393"/>
      <c r="CU67" s="393"/>
      <c r="CV67" s="393"/>
      <c r="CW67" s="394"/>
    </row>
    <row r="68" spans="1:101" s="111" customFormat="1" ht="17.25" customHeight="1" x14ac:dyDescent="0.3">
      <c r="A68" s="20" t="s">
        <v>336</v>
      </c>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row>
    <row r="69" spans="1:101" s="111" customFormat="1" ht="17.25" customHeight="1" x14ac:dyDescent="0.3">
      <c r="A69" s="20" t="s">
        <v>103</v>
      </c>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row>
    <row r="70" spans="1:101" s="111" customFormat="1" ht="17.25" customHeight="1" x14ac:dyDescent="0.3">
      <c r="A70" s="20" t="s">
        <v>104</v>
      </c>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row>
    <row r="71" spans="1:101" s="111" customFormat="1" ht="17.25" customHeight="1" x14ac:dyDescent="0.3">
      <c r="A71" s="20" t="s">
        <v>105</v>
      </c>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row>
    <row r="72" spans="1:101" s="111" customFormat="1" ht="17.25" customHeight="1" x14ac:dyDescent="0.3">
      <c r="A72" s="103" t="s">
        <v>337</v>
      </c>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c r="AY72" s="106"/>
      <c r="AZ72" s="106"/>
      <c r="BA72" s="106"/>
      <c r="BB72" s="106"/>
      <c r="BC72" s="106"/>
      <c r="BD72" s="106"/>
      <c r="BE72" s="106"/>
      <c r="BF72" s="106"/>
      <c r="BG72" s="106"/>
      <c r="BH72" s="106"/>
      <c r="BI72" s="106"/>
      <c r="BJ72" s="106"/>
      <c r="BK72" s="106"/>
      <c r="BL72" s="106"/>
      <c r="BM72" s="106"/>
      <c r="BN72" s="106"/>
      <c r="BO72" s="106"/>
      <c r="BP72" s="106"/>
      <c r="BQ72" s="106"/>
      <c r="BR72" s="106"/>
      <c r="BS72" s="106"/>
      <c r="BT72" s="106"/>
      <c r="BU72" s="106"/>
      <c r="BV72" s="106"/>
      <c r="BW72" s="106"/>
      <c r="BX72" s="106"/>
      <c r="BY72" s="106"/>
      <c r="BZ72" s="106"/>
      <c r="CA72" s="106"/>
      <c r="CB72" s="106"/>
      <c r="CC72" s="106"/>
      <c r="CD72" s="106"/>
      <c r="CE72" s="106"/>
      <c r="CF72" s="106"/>
      <c r="CG72" s="106"/>
      <c r="CH72" s="106"/>
      <c r="CI72" s="106"/>
      <c r="CJ72" s="106"/>
      <c r="CK72" s="395"/>
      <c r="CL72" s="395"/>
      <c r="CM72" s="395"/>
      <c r="CN72" s="395"/>
      <c r="CO72" s="395"/>
      <c r="CP72" s="395"/>
      <c r="CQ72" s="395"/>
      <c r="CR72" s="395"/>
      <c r="CS72" s="395"/>
      <c r="CT72" s="395"/>
      <c r="CU72" s="395"/>
      <c r="CV72" s="395"/>
      <c r="CW72" s="396"/>
    </row>
    <row r="73" spans="1:101" s="111" customFormat="1" ht="17.25" customHeight="1" x14ac:dyDescent="0.3">
      <c r="A73" s="103" t="s">
        <v>338</v>
      </c>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c r="BA73" s="106"/>
      <c r="BB73" s="106"/>
      <c r="BC73" s="106"/>
      <c r="BD73" s="106"/>
      <c r="BE73" s="106"/>
      <c r="BF73" s="106"/>
      <c r="BG73" s="106"/>
      <c r="BH73" s="106"/>
      <c r="BI73" s="106"/>
      <c r="BJ73" s="106"/>
      <c r="BK73" s="106"/>
      <c r="BL73" s="106"/>
      <c r="BM73" s="106"/>
      <c r="BN73" s="106"/>
      <c r="BO73" s="106"/>
      <c r="BP73" s="106"/>
      <c r="BQ73" s="106"/>
      <c r="BR73" s="106"/>
      <c r="BS73" s="106"/>
      <c r="BT73" s="106"/>
      <c r="BU73" s="106"/>
      <c r="BV73" s="106"/>
      <c r="BW73" s="106"/>
      <c r="BX73" s="106"/>
      <c r="BY73" s="106"/>
      <c r="BZ73" s="106"/>
      <c r="CA73" s="106"/>
      <c r="CB73" s="106"/>
      <c r="CC73" s="106"/>
      <c r="CD73" s="106"/>
      <c r="CE73" s="106"/>
      <c r="CF73" s="106"/>
      <c r="CG73" s="106"/>
      <c r="CH73" s="106"/>
      <c r="CI73" s="106"/>
      <c r="CJ73" s="106"/>
      <c r="CK73" s="395"/>
      <c r="CL73" s="395"/>
      <c r="CM73" s="395"/>
      <c r="CN73" s="395"/>
      <c r="CO73" s="395"/>
      <c r="CP73" s="395"/>
      <c r="CQ73" s="395"/>
      <c r="CR73" s="395"/>
      <c r="CS73" s="395"/>
      <c r="CT73" s="395"/>
      <c r="CU73" s="395"/>
      <c r="CV73" s="395"/>
      <c r="CW73" s="396"/>
    </row>
    <row r="74" spans="1:101" s="111" customFormat="1" ht="17.25" customHeight="1" x14ac:dyDescent="0.3">
      <c r="A74" s="103"/>
      <c r="B74" s="104" t="s">
        <v>339</v>
      </c>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6"/>
      <c r="AY74" s="106"/>
      <c r="AZ74" s="106"/>
      <c r="BA74" s="106"/>
      <c r="BB74" s="106"/>
      <c r="BC74" s="106"/>
      <c r="BD74" s="106"/>
      <c r="BE74" s="106"/>
      <c r="BF74" s="106"/>
      <c r="BG74" s="106"/>
      <c r="BH74" s="106"/>
      <c r="BI74" s="106"/>
      <c r="BJ74" s="106"/>
      <c r="BK74" s="106"/>
      <c r="BL74" s="106"/>
      <c r="BM74" s="106"/>
      <c r="BN74" s="106"/>
      <c r="BO74" s="106"/>
      <c r="BP74" s="106"/>
      <c r="BQ74" s="106"/>
      <c r="BR74" s="106"/>
      <c r="BS74" s="106"/>
      <c r="BT74" s="106"/>
      <c r="BU74" s="106"/>
      <c r="BV74" s="106"/>
      <c r="BW74" s="106"/>
      <c r="BX74" s="106"/>
      <c r="BY74" s="106"/>
      <c r="BZ74" s="106"/>
      <c r="CA74" s="106"/>
      <c r="CB74" s="106"/>
      <c r="CC74" s="106"/>
      <c r="CD74" s="106"/>
      <c r="CE74" s="106"/>
      <c r="CF74" s="106"/>
      <c r="CG74" s="106"/>
      <c r="CH74" s="106"/>
      <c r="CI74" s="106"/>
      <c r="CJ74" s="106"/>
      <c r="CK74" s="395"/>
      <c r="CL74" s="395"/>
      <c r="CM74" s="395"/>
      <c r="CN74" s="395"/>
      <c r="CO74" s="395"/>
      <c r="CP74" s="395"/>
      <c r="CQ74" s="395"/>
      <c r="CR74" s="395"/>
      <c r="CS74" s="395"/>
      <c r="CT74" s="395"/>
      <c r="CU74" s="395"/>
      <c r="CV74" s="395"/>
      <c r="CW74" s="396"/>
    </row>
    <row r="75" spans="1:101" s="111" customFormat="1" ht="17.25" customHeight="1" x14ac:dyDescent="0.3">
      <c r="A75" s="103" t="s">
        <v>340</v>
      </c>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6"/>
      <c r="AM75" s="106"/>
      <c r="AN75" s="106"/>
      <c r="AO75" s="106"/>
      <c r="AP75" s="106"/>
      <c r="AQ75" s="106"/>
      <c r="AR75" s="106"/>
      <c r="AS75" s="106"/>
      <c r="AT75" s="106"/>
      <c r="AU75" s="106"/>
      <c r="AV75" s="106"/>
      <c r="AW75" s="106"/>
      <c r="AX75" s="106"/>
      <c r="AY75" s="106"/>
      <c r="AZ75" s="106"/>
      <c r="BA75" s="106"/>
      <c r="BB75" s="106"/>
      <c r="BC75" s="106"/>
      <c r="BD75" s="106"/>
      <c r="BE75" s="106"/>
      <c r="BF75" s="106"/>
      <c r="BG75" s="106"/>
      <c r="BH75" s="106"/>
      <c r="BI75" s="106"/>
      <c r="BJ75" s="106"/>
      <c r="BK75" s="106"/>
      <c r="BL75" s="106"/>
      <c r="BM75" s="106"/>
      <c r="BN75" s="106"/>
      <c r="BO75" s="106"/>
      <c r="BP75" s="106"/>
      <c r="BQ75" s="106"/>
      <c r="BR75" s="106"/>
      <c r="BS75" s="106"/>
      <c r="BT75" s="106"/>
      <c r="BU75" s="106"/>
      <c r="BV75" s="106"/>
      <c r="BW75" s="106"/>
      <c r="BX75" s="106"/>
      <c r="BY75" s="106"/>
      <c r="BZ75" s="106"/>
      <c r="CA75" s="106"/>
      <c r="CB75" s="106"/>
      <c r="CC75" s="106"/>
      <c r="CD75" s="106"/>
      <c r="CE75" s="106"/>
      <c r="CF75" s="106"/>
      <c r="CG75" s="106"/>
      <c r="CH75" s="106"/>
      <c r="CI75" s="106"/>
      <c r="CJ75" s="106"/>
      <c r="CK75" s="395"/>
      <c r="CL75" s="395"/>
      <c r="CM75" s="395"/>
      <c r="CN75" s="395"/>
      <c r="CO75" s="395"/>
      <c r="CP75" s="395"/>
      <c r="CQ75" s="395"/>
      <c r="CR75" s="395"/>
      <c r="CS75" s="395"/>
      <c r="CT75" s="395"/>
      <c r="CU75" s="395"/>
      <c r="CV75" s="395"/>
      <c r="CW75" s="396"/>
    </row>
    <row r="76" spans="1:101" s="111" customFormat="1" ht="17.25" customHeight="1" x14ac:dyDescent="0.3">
      <c r="A76" s="103" t="s">
        <v>341</v>
      </c>
      <c r="B76" s="106"/>
      <c r="C76" s="106"/>
      <c r="D76" s="106"/>
      <c r="E76" s="106"/>
      <c r="F76" s="106"/>
      <c r="G76" s="106"/>
      <c r="H76" s="106"/>
      <c r="I76" s="106"/>
      <c r="J76" s="106"/>
      <c r="K76" s="106"/>
      <c r="L76" s="106"/>
      <c r="M76" s="106"/>
      <c r="N76" s="106"/>
      <c r="O76" s="106"/>
      <c r="P76" s="106"/>
      <c r="Q76" s="106"/>
      <c r="R76" s="106"/>
      <c r="S76" s="106"/>
      <c r="T76" s="106"/>
      <c r="U76" s="106"/>
      <c r="V76" s="106"/>
      <c r="W76" s="106"/>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6"/>
      <c r="AU76" s="106"/>
      <c r="AV76" s="106"/>
      <c r="AW76" s="106"/>
      <c r="AX76" s="106"/>
      <c r="AY76" s="106"/>
      <c r="AZ76" s="106"/>
      <c r="BA76" s="106"/>
      <c r="BB76" s="106"/>
      <c r="BC76" s="106"/>
      <c r="BD76" s="106"/>
      <c r="BE76" s="106"/>
      <c r="BF76" s="106"/>
      <c r="BG76" s="106"/>
      <c r="BH76" s="106"/>
      <c r="BI76" s="106"/>
      <c r="BJ76" s="106"/>
      <c r="BK76" s="106"/>
      <c r="BL76" s="106"/>
      <c r="BM76" s="106"/>
      <c r="BN76" s="106"/>
      <c r="BO76" s="106"/>
      <c r="BP76" s="106"/>
      <c r="BQ76" s="106"/>
      <c r="BR76" s="106"/>
      <c r="BS76" s="106"/>
      <c r="BT76" s="106"/>
      <c r="BU76" s="106"/>
      <c r="BV76" s="106"/>
      <c r="BW76" s="106"/>
      <c r="BX76" s="106"/>
      <c r="BY76" s="106"/>
      <c r="BZ76" s="106"/>
      <c r="CA76" s="106"/>
      <c r="CB76" s="106"/>
      <c r="CC76" s="106"/>
      <c r="CD76" s="106"/>
      <c r="CE76" s="106"/>
      <c r="CF76" s="106"/>
      <c r="CG76" s="106"/>
      <c r="CH76" s="106"/>
      <c r="CI76" s="106"/>
      <c r="CJ76" s="106"/>
      <c r="CK76" s="395"/>
      <c r="CL76" s="395"/>
      <c r="CM76" s="395"/>
      <c r="CN76" s="395"/>
      <c r="CO76" s="395"/>
      <c r="CP76" s="395"/>
      <c r="CQ76" s="395"/>
      <c r="CR76" s="395"/>
      <c r="CS76" s="395"/>
      <c r="CT76" s="395"/>
      <c r="CU76" s="395"/>
      <c r="CV76" s="395"/>
      <c r="CW76" s="396"/>
    </row>
    <row r="77" spans="1:101" s="111" customFormat="1" ht="17.25" customHeight="1" x14ac:dyDescent="0.3">
      <c r="A77" s="103"/>
      <c r="B77" s="106"/>
      <c r="C77" s="399" t="s">
        <v>342</v>
      </c>
      <c r="D77" s="399"/>
      <c r="E77" s="399"/>
      <c r="F77" s="399"/>
      <c r="G77" s="399"/>
      <c r="H77" s="399"/>
      <c r="I77" s="399"/>
      <c r="J77" s="399"/>
      <c r="K77" s="399"/>
      <c r="L77" s="399"/>
      <c r="M77" s="399"/>
      <c r="N77" s="399"/>
      <c r="O77" s="399"/>
      <c r="P77" s="399"/>
      <c r="Q77" s="399"/>
      <c r="R77" s="399"/>
      <c r="S77" s="399"/>
      <c r="T77" s="399"/>
      <c r="U77" s="399"/>
      <c r="V77" s="399"/>
      <c r="W77" s="399"/>
      <c r="X77" s="399"/>
      <c r="Y77" s="399"/>
      <c r="Z77" s="399"/>
      <c r="AA77" s="399"/>
      <c r="AB77" s="399"/>
      <c r="AC77" s="399"/>
      <c r="AD77" s="399"/>
      <c r="AE77" s="399"/>
      <c r="AF77" s="399"/>
      <c r="AG77" s="399"/>
      <c r="AH77" s="399"/>
      <c r="AI77" s="399"/>
      <c r="AJ77" s="399"/>
      <c r="AK77" s="399"/>
      <c r="AL77" s="399"/>
      <c r="AM77" s="399"/>
      <c r="AN77" s="399"/>
      <c r="AO77" s="399"/>
      <c r="AP77" s="399"/>
      <c r="AQ77" s="399"/>
      <c r="AR77" s="399"/>
      <c r="AS77" s="399"/>
      <c r="AT77" s="399"/>
      <c r="AU77" s="399"/>
      <c r="AV77" s="399"/>
      <c r="AW77" s="399"/>
      <c r="AX77" s="399"/>
      <c r="AY77" s="399"/>
      <c r="AZ77" s="399"/>
      <c r="BA77" s="399"/>
      <c r="BB77" s="399"/>
      <c r="BC77" s="399"/>
      <c r="BD77" s="399"/>
      <c r="BE77" s="399"/>
      <c r="BF77" s="399"/>
      <c r="BG77" s="399"/>
      <c r="BH77" s="399"/>
      <c r="BI77" s="399"/>
      <c r="BJ77" s="106"/>
      <c r="BK77" s="106"/>
      <c r="BL77" s="106"/>
      <c r="BM77" s="106"/>
      <c r="BN77" s="106"/>
      <c r="BO77" s="106"/>
      <c r="BP77" s="106"/>
      <c r="BQ77" s="106"/>
      <c r="BR77" s="106"/>
      <c r="BS77" s="106"/>
      <c r="BT77" s="106"/>
      <c r="BU77" s="106"/>
      <c r="BV77" s="106"/>
      <c r="BW77" s="106"/>
      <c r="BX77" s="106"/>
      <c r="BY77" s="106"/>
      <c r="BZ77" s="106"/>
      <c r="CA77" s="106"/>
      <c r="CB77" s="106"/>
      <c r="CC77" s="106"/>
      <c r="CD77" s="106"/>
      <c r="CE77" s="106"/>
      <c r="CF77" s="106"/>
      <c r="CG77" s="106"/>
      <c r="CH77" s="106"/>
      <c r="CI77" s="106"/>
      <c r="CJ77" s="106"/>
      <c r="CK77" s="395"/>
      <c r="CL77" s="395"/>
      <c r="CM77" s="395"/>
      <c r="CN77" s="395"/>
      <c r="CO77" s="395"/>
      <c r="CP77" s="395"/>
      <c r="CQ77" s="395"/>
      <c r="CR77" s="395"/>
      <c r="CS77" s="395"/>
      <c r="CT77" s="395"/>
      <c r="CU77" s="395"/>
      <c r="CV77" s="395"/>
      <c r="CW77" s="396"/>
    </row>
    <row r="78" spans="1:101" s="111" customFormat="1" ht="17.25" customHeight="1" x14ac:dyDescent="0.3">
      <c r="A78" s="103"/>
      <c r="B78" s="106"/>
      <c r="C78" s="399"/>
      <c r="D78" s="399"/>
      <c r="E78" s="399"/>
      <c r="F78" s="399"/>
      <c r="G78" s="399"/>
      <c r="H78" s="399"/>
      <c r="I78" s="399"/>
      <c r="J78" s="399"/>
      <c r="K78" s="399"/>
      <c r="L78" s="399"/>
      <c r="M78" s="399"/>
      <c r="N78" s="399"/>
      <c r="O78" s="399"/>
      <c r="P78" s="399"/>
      <c r="Q78" s="399"/>
      <c r="R78" s="399"/>
      <c r="S78" s="399"/>
      <c r="T78" s="399"/>
      <c r="U78" s="399"/>
      <c r="V78" s="399"/>
      <c r="W78" s="399"/>
      <c r="X78" s="399"/>
      <c r="Y78" s="399"/>
      <c r="Z78" s="399"/>
      <c r="AA78" s="399"/>
      <c r="AB78" s="399"/>
      <c r="AC78" s="399"/>
      <c r="AD78" s="399"/>
      <c r="AE78" s="399"/>
      <c r="AF78" s="399"/>
      <c r="AG78" s="399"/>
      <c r="AH78" s="399"/>
      <c r="AI78" s="399"/>
      <c r="AJ78" s="399"/>
      <c r="AK78" s="399"/>
      <c r="AL78" s="399"/>
      <c r="AM78" s="399"/>
      <c r="AN78" s="399"/>
      <c r="AO78" s="399"/>
      <c r="AP78" s="399"/>
      <c r="AQ78" s="399"/>
      <c r="AR78" s="399"/>
      <c r="AS78" s="399"/>
      <c r="AT78" s="399"/>
      <c r="AU78" s="399"/>
      <c r="AV78" s="399"/>
      <c r="AW78" s="399"/>
      <c r="AX78" s="399"/>
      <c r="AY78" s="399"/>
      <c r="AZ78" s="399"/>
      <c r="BA78" s="399"/>
      <c r="BB78" s="399"/>
      <c r="BC78" s="399"/>
      <c r="BD78" s="399"/>
      <c r="BE78" s="399"/>
      <c r="BF78" s="399"/>
      <c r="BG78" s="399"/>
      <c r="BH78" s="399"/>
      <c r="BI78" s="399"/>
      <c r="BJ78" s="106"/>
      <c r="BK78" s="106"/>
      <c r="BL78" s="106"/>
      <c r="BM78" s="106"/>
      <c r="BN78" s="106"/>
      <c r="BO78" s="106"/>
      <c r="BP78" s="106"/>
      <c r="BQ78" s="106"/>
      <c r="BR78" s="106"/>
      <c r="BS78" s="106"/>
      <c r="BT78" s="106"/>
      <c r="BU78" s="106"/>
      <c r="BV78" s="106"/>
      <c r="BW78" s="106"/>
      <c r="BX78" s="106"/>
      <c r="BY78" s="106"/>
      <c r="BZ78" s="106"/>
      <c r="CA78" s="106"/>
      <c r="CB78" s="106"/>
      <c r="CC78" s="106"/>
      <c r="CD78" s="106"/>
      <c r="CE78" s="106"/>
      <c r="CF78" s="106"/>
      <c r="CG78" s="106"/>
      <c r="CH78" s="106"/>
      <c r="CI78" s="106"/>
      <c r="CJ78" s="106"/>
      <c r="CK78" s="395"/>
      <c r="CL78" s="395"/>
      <c r="CM78" s="395"/>
      <c r="CN78" s="395"/>
      <c r="CO78" s="395"/>
      <c r="CP78" s="395"/>
      <c r="CQ78" s="395"/>
      <c r="CR78" s="395"/>
      <c r="CS78" s="395"/>
      <c r="CT78" s="395"/>
      <c r="CU78" s="395"/>
      <c r="CV78" s="395"/>
      <c r="CW78" s="396"/>
    </row>
    <row r="79" spans="1:101" s="111" customFormat="1" ht="17.25" customHeight="1" x14ac:dyDescent="0.3">
      <c r="A79" s="112"/>
      <c r="B79" s="113"/>
      <c r="C79" s="400" t="s">
        <v>343</v>
      </c>
      <c r="D79" s="401"/>
      <c r="E79" s="401"/>
      <c r="F79" s="401"/>
      <c r="G79" s="401"/>
      <c r="H79" s="401"/>
      <c r="I79" s="401"/>
      <c r="J79" s="401"/>
      <c r="K79" s="401"/>
      <c r="L79" s="401"/>
      <c r="M79" s="401"/>
      <c r="N79" s="402" t="s">
        <v>344</v>
      </c>
      <c r="O79" s="401"/>
      <c r="P79" s="401"/>
      <c r="Q79" s="401"/>
      <c r="R79" s="401"/>
      <c r="S79" s="401"/>
      <c r="T79" s="401"/>
      <c r="U79" s="401"/>
      <c r="V79" s="401"/>
      <c r="W79" s="401"/>
      <c r="X79" s="401"/>
      <c r="Y79" s="401"/>
      <c r="Z79" s="401"/>
      <c r="AA79" s="401"/>
      <c r="AB79" s="401"/>
      <c r="AC79" s="403"/>
      <c r="AD79" s="404"/>
      <c r="AE79" s="404"/>
      <c r="AF79" s="405"/>
      <c r="AG79" s="412" t="s">
        <v>345</v>
      </c>
      <c r="AH79" s="413"/>
      <c r="AI79" s="413"/>
      <c r="AJ79" s="413"/>
      <c r="AK79" s="413"/>
      <c r="AL79" s="413"/>
      <c r="AM79" s="413"/>
      <c r="AN79" s="413"/>
      <c r="AO79" s="413"/>
      <c r="AP79" s="413"/>
      <c r="AQ79" s="413"/>
      <c r="AR79" s="413"/>
      <c r="AS79" s="413"/>
      <c r="AT79" s="413"/>
      <c r="AU79" s="413"/>
      <c r="AV79" s="413"/>
      <c r="AW79" s="413"/>
      <c r="AX79" s="413"/>
      <c r="AY79" s="413"/>
      <c r="AZ79" s="413"/>
      <c r="BA79" s="413"/>
      <c r="BB79" s="413"/>
      <c r="BC79" s="413"/>
      <c r="BD79" s="413"/>
      <c r="BE79" s="413"/>
      <c r="BF79" s="413"/>
      <c r="BG79" s="413"/>
      <c r="BH79" s="413"/>
      <c r="BI79" s="414"/>
      <c r="BJ79" s="113"/>
      <c r="BK79" s="113"/>
      <c r="BL79" s="113"/>
      <c r="BM79" s="113"/>
      <c r="BN79" s="106"/>
      <c r="BO79" s="106"/>
      <c r="BP79" s="106"/>
      <c r="BQ79" s="106"/>
      <c r="BR79" s="106"/>
      <c r="BS79" s="106"/>
      <c r="BT79" s="106"/>
      <c r="BU79" s="106"/>
      <c r="BV79" s="106"/>
      <c r="BW79" s="106"/>
      <c r="BX79" s="106"/>
      <c r="BY79" s="106"/>
      <c r="BZ79" s="106"/>
      <c r="CA79" s="106"/>
      <c r="CB79" s="106"/>
      <c r="CC79" s="106"/>
      <c r="CD79" s="106"/>
      <c r="CE79" s="106"/>
      <c r="CF79" s="106"/>
      <c r="CG79" s="106"/>
      <c r="CH79" s="106"/>
      <c r="CI79" s="106"/>
      <c r="CJ79" s="106"/>
      <c r="CK79" s="395"/>
      <c r="CL79" s="395"/>
      <c r="CM79" s="395"/>
      <c r="CN79" s="395"/>
      <c r="CO79" s="395"/>
      <c r="CP79" s="395"/>
      <c r="CQ79" s="395"/>
      <c r="CR79" s="395"/>
      <c r="CS79" s="395"/>
      <c r="CT79" s="395"/>
      <c r="CU79" s="395"/>
      <c r="CV79" s="395"/>
      <c r="CW79" s="396"/>
    </row>
    <row r="80" spans="1:101" s="111" customFormat="1" ht="31.5" customHeight="1" x14ac:dyDescent="0.3">
      <c r="A80" s="112"/>
      <c r="B80" s="113"/>
      <c r="C80" s="385" t="s">
        <v>346</v>
      </c>
      <c r="D80" s="383"/>
      <c r="E80" s="383"/>
      <c r="F80" s="383"/>
      <c r="G80" s="383"/>
      <c r="H80" s="383"/>
      <c r="I80" s="383"/>
      <c r="J80" s="383"/>
      <c r="K80" s="383"/>
      <c r="L80" s="383"/>
      <c r="M80" s="383"/>
      <c r="N80" s="384"/>
      <c r="O80" s="384"/>
      <c r="P80" s="384"/>
      <c r="Q80" s="384"/>
      <c r="R80" s="384"/>
      <c r="S80" s="384"/>
      <c r="T80" s="384"/>
      <c r="U80" s="384"/>
      <c r="V80" s="384"/>
      <c r="W80" s="384"/>
      <c r="X80" s="384"/>
      <c r="Y80" s="384"/>
      <c r="Z80" s="384"/>
      <c r="AA80" s="384"/>
      <c r="AB80" s="384"/>
      <c r="AC80" s="406"/>
      <c r="AD80" s="407"/>
      <c r="AE80" s="407"/>
      <c r="AF80" s="408"/>
      <c r="AG80" s="415"/>
      <c r="AH80" s="416"/>
      <c r="AI80" s="416"/>
      <c r="AJ80" s="416"/>
      <c r="AK80" s="416"/>
      <c r="AL80" s="416"/>
      <c r="AM80" s="416"/>
      <c r="AN80" s="416"/>
      <c r="AO80" s="416"/>
      <c r="AP80" s="416"/>
      <c r="AQ80" s="416"/>
      <c r="AR80" s="416"/>
      <c r="AS80" s="416"/>
      <c r="AT80" s="416"/>
      <c r="AU80" s="416"/>
      <c r="AV80" s="416"/>
      <c r="AW80" s="416"/>
      <c r="AX80" s="416"/>
      <c r="AY80" s="416"/>
      <c r="AZ80" s="416"/>
      <c r="BA80" s="416"/>
      <c r="BB80" s="416"/>
      <c r="BC80" s="416"/>
      <c r="BD80" s="416"/>
      <c r="BE80" s="416"/>
      <c r="BF80" s="416"/>
      <c r="BG80" s="416"/>
      <c r="BH80" s="416"/>
      <c r="BI80" s="417"/>
      <c r="BJ80" s="113"/>
      <c r="BK80" s="113"/>
      <c r="BL80" s="113"/>
      <c r="BM80" s="113"/>
      <c r="BN80" s="106"/>
      <c r="BO80" s="106"/>
      <c r="BP80" s="106"/>
      <c r="BQ80" s="106"/>
      <c r="BR80" s="106"/>
      <c r="BS80" s="106"/>
      <c r="BT80" s="106"/>
      <c r="BU80" s="106"/>
      <c r="BV80" s="106"/>
      <c r="BW80" s="106"/>
      <c r="BX80" s="106"/>
      <c r="BY80" s="106"/>
      <c r="BZ80" s="106"/>
      <c r="CA80" s="106"/>
      <c r="CB80" s="106"/>
      <c r="CC80" s="106"/>
      <c r="CD80" s="106"/>
      <c r="CE80" s="106"/>
      <c r="CF80" s="106"/>
      <c r="CG80" s="106"/>
      <c r="CH80" s="106"/>
      <c r="CI80" s="106"/>
      <c r="CJ80" s="106"/>
      <c r="CK80" s="395"/>
      <c r="CL80" s="395"/>
      <c r="CM80" s="395"/>
      <c r="CN80" s="395"/>
      <c r="CO80" s="395"/>
      <c r="CP80" s="395"/>
      <c r="CQ80" s="395"/>
      <c r="CR80" s="395"/>
      <c r="CS80" s="395"/>
      <c r="CT80" s="395"/>
      <c r="CU80" s="395"/>
      <c r="CV80" s="395"/>
      <c r="CW80" s="396"/>
    </row>
    <row r="81" spans="1:101" s="111" customFormat="1" ht="17.25" customHeight="1" x14ac:dyDescent="0.3">
      <c r="A81" s="112"/>
      <c r="B81" s="113"/>
      <c r="C81" s="386" t="s">
        <v>347</v>
      </c>
      <c r="D81" s="384"/>
      <c r="E81" s="384"/>
      <c r="F81" s="384"/>
      <c r="G81" s="384"/>
      <c r="H81" s="384"/>
      <c r="I81" s="384"/>
      <c r="J81" s="384"/>
      <c r="K81" s="384"/>
      <c r="L81" s="384"/>
      <c r="M81" s="384"/>
      <c r="N81" s="383" t="s">
        <v>348</v>
      </c>
      <c r="O81" s="384"/>
      <c r="P81" s="384"/>
      <c r="Q81" s="384"/>
      <c r="R81" s="384"/>
      <c r="S81" s="384"/>
      <c r="T81" s="384"/>
      <c r="U81" s="384"/>
      <c r="V81" s="384"/>
      <c r="W81" s="384"/>
      <c r="X81" s="384"/>
      <c r="Y81" s="384"/>
      <c r="Z81" s="384"/>
      <c r="AA81" s="384"/>
      <c r="AB81" s="384"/>
      <c r="AC81" s="406"/>
      <c r="AD81" s="407"/>
      <c r="AE81" s="407"/>
      <c r="AF81" s="408"/>
      <c r="AG81" s="415"/>
      <c r="AH81" s="416"/>
      <c r="AI81" s="416"/>
      <c r="AJ81" s="416"/>
      <c r="AK81" s="416"/>
      <c r="AL81" s="416"/>
      <c r="AM81" s="416"/>
      <c r="AN81" s="416"/>
      <c r="AO81" s="416"/>
      <c r="AP81" s="416"/>
      <c r="AQ81" s="416"/>
      <c r="AR81" s="416"/>
      <c r="AS81" s="416"/>
      <c r="AT81" s="416"/>
      <c r="AU81" s="416"/>
      <c r="AV81" s="416"/>
      <c r="AW81" s="416"/>
      <c r="AX81" s="416"/>
      <c r="AY81" s="416"/>
      <c r="AZ81" s="416"/>
      <c r="BA81" s="416"/>
      <c r="BB81" s="416"/>
      <c r="BC81" s="416"/>
      <c r="BD81" s="416"/>
      <c r="BE81" s="416"/>
      <c r="BF81" s="416"/>
      <c r="BG81" s="416"/>
      <c r="BH81" s="416"/>
      <c r="BI81" s="417"/>
      <c r="BJ81" s="113"/>
      <c r="BK81" s="113"/>
      <c r="BL81" s="113"/>
      <c r="BM81" s="113"/>
      <c r="BN81" s="106"/>
      <c r="BO81" s="106"/>
      <c r="BP81" s="106"/>
      <c r="BQ81" s="106"/>
      <c r="BR81" s="106"/>
      <c r="BS81" s="106"/>
      <c r="BT81" s="106"/>
      <c r="BU81" s="106"/>
      <c r="BV81" s="106"/>
      <c r="BW81" s="106"/>
      <c r="BX81" s="106"/>
      <c r="BY81" s="106"/>
      <c r="BZ81" s="106"/>
      <c r="CA81" s="106"/>
      <c r="CB81" s="106"/>
      <c r="CC81" s="106"/>
      <c r="CD81" s="106"/>
      <c r="CE81" s="106"/>
      <c r="CF81" s="106"/>
      <c r="CG81" s="106"/>
      <c r="CH81" s="106"/>
      <c r="CI81" s="106"/>
      <c r="CJ81" s="106"/>
      <c r="CK81" s="395"/>
      <c r="CL81" s="395"/>
      <c r="CM81" s="395"/>
      <c r="CN81" s="395"/>
      <c r="CO81" s="395"/>
      <c r="CP81" s="395"/>
      <c r="CQ81" s="395"/>
      <c r="CR81" s="395"/>
      <c r="CS81" s="395"/>
      <c r="CT81" s="395"/>
      <c r="CU81" s="395"/>
      <c r="CV81" s="395"/>
      <c r="CW81" s="396"/>
    </row>
    <row r="82" spans="1:101" s="111" customFormat="1" ht="29.25" customHeight="1" x14ac:dyDescent="0.3">
      <c r="A82" s="112"/>
      <c r="B82" s="113"/>
      <c r="C82" s="385" t="s">
        <v>349</v>
      </c>
      <c r="D82" s="383"/>
      <c r="E82" s="383"/>
      <c r="F82" s="383"/>
      <c r="G82" s="383"/>
      <c r="H82" s="383"/>
      <c r="I82" s="383"/>
      <c r="J82" s="383"/>
      <c r="K82" s="383"/>
      <c r="L82" s="383"/>
      <c r="M82" s="383"/>
      <c r="N82" s="384"/>
      <c r="O82" s="384"/>
      <c r="P82" s="384"/>
      <c r="Q82" s="384"/>
      <c r="R82" s="384"/>
      <c r="S82" s="384"/>
      <c r="T82" s="384"/>
      <c r="U82" s="384"/>
      <c r="V82" s="384"/>
      <c r="W82" s="384"/>
      <c r="X82" s="384"/>
      <c r="Y82" s="384"/>
      <c r="Z82" s="384"/>
      <c r="AA82" s="384"/>
      <c r="AB82" s="384"/>
      <c r="AC82" s="406"/>
      <c r="AD82" s="407"/>
      <c r="AE82" s="407"/>
      <c r="AF82" s="408"/>
      <c r="AG82" s="415"/>
      <c r="AH82" s="416"/>
      <c r="AI82" s="416"/>
      <c r="AJ82" s="416"/>
      <c r="AK82" s="416"/>
      <c r="AL82" s="416"/>
      <c r="AM82" s="416"/>
      <c r="AN82" s="416"/>
      <c r="AO82" s="416"/>
      <c r="AP82" s="416"/>
      <c r="AQ82" s="416"/>
      <c r="AR82" s="416"/>
      <c r="AS82" s="416"/>
      <c r="AT82" s="416"/>
      <c r="AU82" s="416"/>
      <c r="AV82" s="416"/>
      <c r="AW82" s="416"/>
      <c r="AX82" s="416"/>
      <c r="AY82" s="416"/>
      <c r="AZ82" s="416"/>
      <c r="BA82" s="416"/>
      <c r="BB82" s="416"/>
      <c r="BC82" s="416"/>
      <c r="BD82" s="416"/>
      <c r="BE82" s="416"/>
      <c r="BF82" s="416"/>
      <c r="BG82" s="416"/>
      <c r="BH82" s="416"/>
      <c r="BI82" s="417"/>
      <c r="BJ82" s="113"/>
      <c r="BK82" s="113"/>
      <c r="BL82" s="113"/>
      <c r="BM82" s="113"/>
      <c r="BN82" s="106"/>
      <c r="BO82" s="106"/>
      <c r="BP82" s="106"/>
      <c r="BQ82" s="106"/>
      <c r="BR82" s="106"/>
      <c r="BS82" s="106"/>
      <c r="BT82" s="106"/>
      <c r="BU82" s="106"/>
      <c r="BV82" s="106"/>
      <c r="BW82" s="106"/>
      <c r="BX82" s="106"/>
      <c r="BY82" s="106"/>
      <c r="BZ82" s="106"/>
      <c r="CA82" s="106"/>
      <c r="CB82" s="106"/>
      <c r="CC82" s="106"/>
      <c r="CD82" s="106"/>
      <c r="CE82" s="106"/>
      <c r="CF82" s="106"/>
      <c r="CG82" s="106"/>
      <c r="CH82" s="106"/>
      <c r="CI82" s="106"/>
      <c r="CJ82" s="106"/>
      <c r="CK82" s="395"/>
      <c r="CL82" s="395"/>
      <c r="CM82" s="395"/>
      <c r="CN82" s="395"/>
      <c r="CO82" s="395"/>
      <c r="CP82" s="395"/>
      <c r="CQ82" s="395"/>
      <c r="CR82" s="395"/>
      <c r="CS82" s="395"/>
      <c r="CT82" s="395"/>
      <c r="CU82" s="395"/>
      <c r="CV82" s="395"/>
      <c r="CW82" s="396"/>
    </row>
    <row r="83" spans="1:101" s="111" customFormat="1" ht="17.25" customHeight="1" x14ac:dyDescent="0.3">
      <c r="A83" s="112"/>
      <c r="B83" s="113"/>
      <c r="C83" s="386" t="s">
        <v>350</v>
      </c>
      <c r="D83" s="384"/>
      <c r="E83" s="384"/>
      <c r="F83" s="384"/>
      <c r="G83" s="384"/>
      <c r="H83" s="384"/>
      <c r="I83" s="384"/>
      <c r="J83" s="384"/>
      <c r="K83" s="384"/>
      <c r="L83" s="384"/>
      <c r="M83" s="384"/>
      <c r="N83" s="383" t="s">
        <v>351</v>
      </c>
      <c r="O83" s="384"/>
      <c r="P83" s="384"/>
      <c r="Q83" s="384"/>
      <c r="R83" s="384"/>
      <c r="S83" s="384"/>
      <c r="T83" s="384"/>
      <c r="U83" s="384"/>
      <c r="V83" s="384"/>
      <c r="W83" s="384"/>
      <c r="X83" s="384"/>
      <c r="Y83" s="384"/>
      <c r="Z83" s="384"/>
      <c r="AA83" s="384"/>
      <c r="AB83" s="384"/>
      <c r="AC83" s="406"/>
      <c r="AD83" s="407"/>
      <c r="AE83" s="407"/>
      <c r="AF83" s="408"/>
      <c r="AG83" s="415"/>
      <c r="AH83" s="416"/>
      <c r="AI83" s="416"/>
      <c r="AJ83" s="416"/>
      <c r="AK83" s="416"/>
      <c r="AL83" s="416"/>
      <c r="AM83" s="416"/>
      <c r="AN83" s="416"/>
      <c r="AO83" s="416"/>
      <c r="AP83" s="416"/>
      <c r="AQ83" s="416"/>
      <c r="AR83" s="416"/>
      <c r="AS83" s="416"/>
      <c r="AT83" s="416"/>
      <c r="AU83" s="416"/>
      <c r="AV83" s="416"/>
      <c r="AW83" s="416"/>
      <c r="AX83" s="416"/>
      <c r="AY83" s="416"/>
      <c r="AZ83" s="416"/>
      <c r="BA83" s="416"/>
      <c r="BB83" s="416"/>
      <c r="BC83" s="416"/>
      <c r="BD83" s="416"/>
      <c r="BE83" s="416"/>
      <c r="BF83" s="416"/>
      <c r="BG83" s="416"/>
      <c r="BH83" s="416"/>
      <c r="BI83" s="417"/>
      <c r="BJ83" s="113"/>
      <c r="BK83" s="113"/>
      <c r="BL83" s="113"/>
      <c r="BM83" s="113"/>
      <c r="BN83" s="106"/>
      <c r="BO83" s="106"/>
      <c r="BP83" s="106"/>
      <c r="BQ83" s="106"/>
      <c r="BR83" s="106"/>
      <c r="BS83" s="106"/>
      <c r="BT83" s="106"/>
      <c r="BU83" s="106"/>
      <c r="BV83" s="106"/>
      <c r="BW83" s="106"/>
      <c r="BX83" s="106"/>
      <c r="BY83" s="106"/>
      <c r="BZ83" s="106"/>
      <c r="CA83" s="106"/>
      <c r="CB83" s="106"/>
      <c r="CC83" s="106"/>
      <c r="CD83" s="106"/>
      <c r="CE83" s="106"/>
      <c r="CF83" s="106"/>
      <c r="CG83" s="106"/>
      <c r="CH83" s="106"/>
      <c r="CI83" s="106"/>
      <c r="CJ83" s="106"/>
      <c r="CK83" s="395"/>
      <c r="CL83" s="395"/>
      <c r="CM83" s="395"/>
      <c r="CN83" s="395"/>
      <c r="CO83" s="395"/>
      <c r="CP83" s="395"/>
      <c r="CQ83" s="395"/>
      <c r="CR83" s="395"/>
      <c r="CS83" s="395"/>
      <c r="CT83" s="395"/>
      <c r="CU83" s="395"/>
      <c r="CV83" s="395"/>
      <c r="CW83" s="396"/>
    </row>
    <row r="84" spans="1:101" s="111" customFormat="1" ht="29.25" customHeight="1" x14ac:dyDescent="0.3">
      <c r="A84" s="112"/>
      <c r="B84" s="113"/>
      <c r="C84" s="385" t="s">
        <v>352</v>
      </c>
      <c r="D84" s="383"/>
      <c r="E84" s="383"/>
      <c r="F84" s="383"/>
      <c r="G84" s="383"/>
      <c r="H84" s="383"/>
      <c r="I84" s="383"/>
      <c r="J84" s="383"/>
      <c r="K84" s="383"/>
      <c r="L84" s="383"/>
      <c r="M84" s="383"/>
      <c r="N84" s="384"/>
      <c r="O84" s="384"/>
      <c r="P84" s="384"/>
      <c r="Q84" s="384"/>
      <c r="R84" s="384"/>
      <c r="S84" s="384"/>
      <c r="T84" s="384"/>
      <c r="U84" s="384"/>
      <c r="V84" s="384"/>
      <c r="W84" s="384"/>
      <c r="X84" s="384"/>
      <c r="Y84" s="384"/>
      <c r="Z84" s="384"/>
      <c r="AA84" s="384"/>
      <c r="AB84" s="384"/>
      <c r="AC84" s="406"/>
      <c r="AD84" s="407"/>
      <c r="AE84" s="407"/>
      <c r="AF84" s="408"/>
      <c r="AG84" s="415"/>
      <c r="AH84" s="416"/>
      <c r="AI84" s="416"/>
      <c r="AJ84" s="416"/>
      <c r="AK84" s="416"/>
      <c r="AL84" s="416"/>
      <c r="AM84" s="416"/>
      <c r="AN84" s="416"/>
      <c r="AO84" s="416"/>
      <c r="AP84" s="416"/>
      <c r="AQ84" s="416"/>
      <c r="AR84" s="416"/>
      <c r="AS84" s="416"/>
      <c r="AT84" s="416"/>
      <c r="AU84" s="416"/>
      <c r="AV84" s="416"/>
      <c r="AW84" s="416"/>
      <c r="AX84" s="416"/>
      <c r="AY84" s="416"/>
      <c r="AZ84" s="416"/>
      <c r="BA84" s="416"/>
      <c r="BB84" s="416"/>
      <c r="BC84" s="416"/>
      <c r="BD84" s="416"/>
      <c r="BE84" s="416"/>
      <c r="BF84" s="416"/>
      <c r="BG84" s="416"/>
      <c r="BH84" s="416"/>
      <c r="BI84" s="417"/>
      <c r="BJ84" s="113"/>
      <c r="BK84" s="113"/>
      <c r="BL84" s="113"/>
      <c r="BM84" s="113"/>
      <c r="BN84" s="106"/>
      <c r="BO84" s="106"/>
      <c r="BP84" s="106"/>
      <c r="BQ84" s="106"/>
      <c r="BR84" s="106"/>
      <c r="BS84" s="106"/>
      <c r="BT84" s="106"/>
      <c r="BU84" s="106"/>
      <c r="BV84" s="106"/>
      <c r="BW84" s="106"/>
      <c r="BX84" s="106"/>
      <c r="BY84" s="106"/>
      <c r="BZ84" s="106"/>
      <c r="CA84" s="106"/>
      <c r="CB84" s="106"/>
      <c r="CC84" s="106"/>
      <c r="CD84" s="106"/>
      <c r="CE84" s="106"/>
      <c r="CF84" s="106"/>
      <c r="CG84" s="106"/>
      <c r="CH84" s="106"/>
      <c r="CI84" s="106"/>
      <c r="CJ84" s="106"/>
      <c r="CK84" s="395"/>
      <c r="CL84" s="395"/>
      <c r="CM84" s="395"/>
      <c r="CN84" s="395"/>
      <c r="CO84" s="395"/>
      <c r="CP84" s="395"/>
      <c r="CQ84" s="395"/>
      <c r="CR84" s="395"/>
      <c r="CS84" s="395"/>
      <c r="CT84" s="395"/>
      <c r="CU84" s="395"/>
      <c r="CV84" s="395"/>
      <c r="CW84" s="396"/>
    </row>
    <row r="85" spans="1:101" s="111" customFormat="1" ht="17.25" customHeight="1" x14ac:dyDescent="0.3">
      <c r="A85" s="112"/>
      <c r="B85" s="113"/>
      <c r="C85" s="387" t="s">
        <v>353</v>
      </c>
      <c r="D85" s="388"/>
      <c r="E85" s="388"/>
      <c r="F85" s="388"/>
      <c r="G85" s="388"/>
      <c r="H85" s="388"/>
      <c r="I85" s="388"/>
      <c r="J85" s="388"/>
      <c r="K85" s="388"/>
      <c r="L85" s="388"/>
      <c r="M85" s="388"/>
      <c r="N85" s="383" t="s">
        <v>354</v>
      </c>
      <c r="O85" s="384"/>
      <c r="P85" s="384"/>
      <c r="Q85" s="384"/>
      <c r="R85" s="384"/>
      <c r="S85" s="384"/>
      <c r="T85" s="384"/>
      <c r="U85" s="384"/>
      <c r="V85" s="384"/>
      <c r="W85" s="384"/>
      <c r="X85" s="384"/>
      <c r="Y85" s="384"/>
      <c r="Z85" s="384"/>
      <c r="AA85" s="384"/>
      <c r="AB85" s="384"/>
      <c r="AC85" s="406"/>
      <c r="AD85" s="407"/>
      <c r="AE85" s="407"/>
      <c r="AF85" s="408"/>
      <c r="AG85" s="415"/>
      <c r="AH85" s="416"/>
      <c r="AI85" s="416"/>
      <c r="AJ85" s="416"/>
      <c r="AK85" s="416"/>
      <c r="AL85" s="416"/>
      <c r="AM85" s="416"/>
      <c r="AN85" s="416"/>
      <c r="AO85" s="416"/>
      <c r="AP85" s="416"/>
      <c r="AQ85" s="416"/>
      <c r="AR85" s="416"/>
      <c r="AS85" s="416"/>
      <c r="AT85" s="416"/>
      <c r="AU85" s="416"/>
      <c r="AV85" s="416"/>
      <c r="AW85" s="416"/>
      <c r="AX85" s="416"/>
      <c r="AY85" s="416"/>
      <c r="AZ85" s="416"/>
      <c r="BA85" s="416"/>
      <c r="BB85" s="416"/>
      <c r="BC85" s="416"/>
      <c r="BD85" s="416"/>
      <c r="BE85" s="416"/>
      <c r="BF85" s="416"/>
      <c r="BG85" s="416"/>
      <c r="BH85" s="416"/>
      <c r="BI85" s="417"/>
      <c r="BJ85" s="113"/>
      <c r="BK85" s="113"/>
      <c r="BL85" s="113"/>
      <c r="BM85" s="113"/>
      <c r="BN85" s="106"/>
      <c r="BO85" s="106"/>
      <c r="BP85" s="106"/>
      <c r="BQ85" s="106"/>
      <c r="BR85" s="106"/>
      <c r="BS85" s="106"/>
      <c r="BT85" s="106"/>
      <c r="BU85" s="106"/>
      <c r="BV85" s="106"/>
      <c r="BW85" s="106"/>
      <c r="BX85" s="106"/>
      <c r="BY85" s="106"/>
      <c r="BZ85" s="106"/>
      <c r="CA85" s="106"/>
      <c r="CB85" s="106"/>
      <c r="CC85" s="106"/>
      <c r="CD85" s="106"/>
      <c r="CE85" s="106"/>
      <c r="CF85" s="106"/>
      <c r="CG85" s="106"/>
      <c r="CH85" s="106"/>
      <c r="CI85" s="106"/>
      <c r="CJ85" s="106"/>
      <c r="CK85" s="395"/>
      <c r="CL85" s="395"/>
      <c r="CM85" s="395"/>
      <c r="CN85" s="395"/>
      <c r="CO85" s="395"/>
      <c r="CP85" s="395"/>
      <c r="CQ85" s="395"/>
      <c r="CR85" s="395"/>
      <c r="CS85" s="395"/>
      <c r="CT85" s="395"/>
      <c r="CU85" s="395"/>
      <c r="CV85" s="395"/>
      <c r="CW85" s="396"/>
    </row>
    <row r="86" spans="1:101" s="111" customFormat="1" ht="27.75" customHeight="1" x14ac:dyDescent="0.3">
      <c r="A86" s="112"/>
      <c r="B86" s="113"/>
      <c r="C86" s="390" t="s">
        <v>355</v>
      </c>
      <c r="D86" s="391"/>
      <c r="E86" s="391"/>
      <c r="F86" s="391"/>
      <c r="G86" s="391"/>
      <c r="H86" s="391"/>
      <c r="I86" s="391"/>
      <c r="J86" s="391"/>
      <c r="K86" s="391"/>
      <c r="L86" s="391"/>
      <c r="M86" s="391"/>
      <c r="N86" s="389"/>
      <c r="O86" s="389"/>
      <c r="P86" s="389"/>
      <c r="Q86" s="389"/>
      <c r="R86" s="389"/>
      <c r="S86" s="389"/>
      <c r="T86" s="389"/>
      <c r="U86" s="389"/>
      <c r="V86" s="389"/>
      <c r="W86" s="389"/>
      <c r="X86" s="389"/>
      <c r="Y86" s="389"/>
      <c r="Z86" s="389"/>
      <c r="AA86" s="389"/>
      <c r="AB86" s="389"/>
      <c r="AC86" s="409"/>
      <c r="AD86" s="410"/>
      <c r="AE86" s="410"/>
      <c r="AF86" s="411"/>
      <c r="AG86" s="418"/>
      <c r="AH86" s="419"/>
      <c r="AI86" s="419"/>
      <c r="AJ86" s="419"/>
      <c r="AK86" s="419"/>
      <c r="AL86" s="419"/>
      <c r="AM86" s="419"/>
      <c r="AN86" s="419"/>
      <c r="AO86" s="419"/>
      <c r="AP86" s="419"/>
      <c r="AQ86" s="419"/>
      <c r="AR86" s="419"/>
      <c r="AS86" s="419"/>
      <c r="AT86" s="419"/>
      <c r="AU86" s="419"/>
      <c r="AV86" s="419"/>
      <c r="AW86" s="419"/>
      <c r="AX86" s="419"/>
      <c r="AY86" s="419"/>
      <c r="AZ86" s="419"/>
      <c r="BA86" s="419"/>
      <c r="BB86" s="419"/>
      <c r="BC86" s="419"/>
      <c r="BD86" s="419"/>
      <c r="BE86" s="419"/>
      <c r="BF86" s="419"/>
      <c r="BG86" s="419"/>
      <c r="BH86" s="419"/>
      <c r="BI86" s="420"/>
      <c r="BJ86" s="113"/>
      <c r="BK86" s="113"/>
      <c r="BL86" s="113"/>
      <c r="BM86" s="113"/>
      <c r="BN86" s="106"/>
      <c r="BO86" s="106"/>
      <c r="BP86" s="106"/>
      <c r="BQ86" s="106"/>
      <c r="BR86" s="106"/>
      <c r="BS86" s="106"/>
      <c r="BT86" s="106"/>
      <c r="BU86" s="106"/>
      <c r="BV86" s="106"/>
      <c r="BW86" s="106"/>
      <c r="BX86" s="106"/>
      <c r="BY86" s="106"/>
      <c r="BZ86" s="106"/>
      <c r="CA86" s="106"/>
      <c r="CB86" s="106"/>
      <c r="CC86" s="106"/>
      <c r="CD86" s="106"/>
      <c r="CE86" s="106"/>
      <c r="CF86" s="106"/>
      <c r="CG86" s="106"/>
      <c r="CH86" s="106"/>
      <c r="CI86" s="106"/>
      <c r="CJ86" s="106"/>
      <c r="CK86" s="395"/>
      <c r="CL86" s="395"/>
      <c r="CM86" s="395"/>
      <c r="CN86" s="395"/>
      <c r="CO86" s="395"/>
      <c r="CP86" s="395"/>
      <c r="CQ86" s="395"/>
      <c r="CR86" s="395"/>
      <c r="CS86" s="395"/>
      <c r="CT86" s="395"/>
      <c r="CU86" s="395"/>
      <c r="CV86" s="395"/>
      <c r="CW86" s="396"/>
    </row>
    <row r="87" spans="1:101" s="111" customFormat="1" ht="17.25" customHeight="1" x14ac:dyDescent="0.3">
      <c r="A87" s="114"/>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115"/>
      <c r="CG87" s="115"/>
      <c r="CH87" s="115"/>
      <c r="CI87" s="115"/>
      <c r="CJ87" s="115"/>
      <c r="CK87" s="397"/>
      <c r="CL87" s="397"/>
      <c r="CM87" s="397"/>
      <c r="CN87" s="397"/>
      <c r="CO87" s="397"/>
      <c r="CP87" s="397"/>
      <c r="CQ87" s="397"/>
      <c r="CR87" s="397"/>
      <c r="CS87" s="397"/>
      <c r="CT87" s="397"/>
      <c r="CU87" s="397"/>
      <c r="CV87" s="397"/>
      <c r="CW87" s="398"/>
    </row>
  </sheetData>
  <mergeCells count="189">
    <mergeCell ref="N81:AB82"/>
    <mergeCell ref="C82:M82"/>
    <mergeCell ref="C83:M83"/>
    <mergeCell ref="N83:AB84"/>
    <mergeCell ref="C84:M84"/>
    <mergeCell ref="C85:M85"/>
    <mergeCell ref="N85:AB86"/>
    <mergeCell ref="C86:M86"/>
    <mergeCell ref="CI60:CW62"/>
    <mergeCell ref="A67:CW67"/>
    <mergeCell ref="CK72:CW87"/>
    <mergeCell ref="C77:BI78"/>
    <mergeCell ref="C79:M79"/>
    <mergeCell ref="N79:AB80"/>
    <mergeCell ref="AC79:AF86"/>
    <mergeCell ref="AG79:BI86"/>
    <mergeCell ref="C80:M80"/>
    <mergeCell ref="C81:M81"/>
    <mergeCell ref="B60:K62"/>
    <mergeCell ref="L60:AB62"/>
    <mergeCell ref="AC60:AQ62"/>
    <mergeCell ref="AR60:BD62"/>
    <mergeCell ref="BE60:BQ62"/>
    <mergeCell ref="BR60:CH62"/>
    <mergeCell ref="CI51:CW53"/>
    <mergeCell ref="B56:K59"/>
    <mergeCell ref="L56:AB59"/>
    <mergeCell ref="AC56:AQ59"/>
    <mergeCell ref="AR56:BD59"/>
    <mergeCell ref="BE56:BQ59"/>
    <mergeCell ref="BR56:CH59"/>
    <mergeCell ref="CI56:CW59"/>
    <mergeCell ref="B51:N53"/>
    <mergeCell ref="O51:AB53"/>
    <mergeCell ref="AC51:AS53"/>
    <mergeCell ref="AT51:BH53"/>
    <mergeCell ref="BI51:BT53"/>
    <mergeCell ref="BU51:CH53"/>
    <mergeCell ref="BC37:BH39"/>
    <mergeCell ref="BI37:BP39"/>
    <mergeCell ref="BQ37:BV39"/>
    <mergeCell ref="BW37:CB39"/>
    <mergeCell ref="BW40:CB42"/>
    <mergeCell ref="CC40:CO42"/>
    <mergeCell ref="CP40:CW42"/>
    <mergeCell ref="B47:N50"/>
    <mergeCell ref="O47:AB50"/>
    <mergeCell ref="AC47:AS50"/>
    <mergeCell ref="AT47:BH50"/>
    <mergeCell ref="BI47:BT50"/>
    <mergeCell ref="BU47:CH50"/>
    <mergeCell ref="CI47:CW50"/>
    <mergeCell ref="AH29:CW29"/>
    <mergeCell ref="A30:AG30"/>
    <mergeCell ref="AH30:CW30"/>
    <mergeCell ref="A31:CW31"/>
    <mergeCell ref="A32:CW32"/>
    <mergeCell ref="A37:I42"/>
    <mergeCell ref="J37:O39"/>
    <mergeCell ref="P37:U39"/>
    <mergeCell ref="V37:AA39"/>
    <mergeCell ref="AB37:AI39"/>
    <mergeCell ref="A24:H29"/>
    <mergeCell ref="I29:AG29"/>
    <mergeCell ref="CC37:CO39"/>
    <mergeCell ref="CP37:CW39"/>
    <mergeCell ref="J40:O42"/>
    <mergeCell ref="P40:U42"/>
    <mergeCell ref="V40:AA42"/>
    <mergeCell ref="AB40:AI42"/>
    <mergeCell ref="AJ40:AR42"/>
    <mergeCell ref="BC40:BH42"/>
    <mergeCell ref="BI40:BP42"/>
    <mergeCell ref="BQ40:BV42"/>
    <mergeCell ref="AJ37:AR39"/>
    <mergeCell ref="AS37:BB42"/>
    <mergeCell ref="BW26:CW27"/>
    <mergeCell ref="I27:AG27"/>
    <mergeCell ref="AH27:AP27"/>
    <mergeCell ref="AQ27:AV27"/>
    <mergeCell ref="I28:AG28"/>
    <mergeCell ref="AH28:AV28"/>
    <mergeCell ref="AW28:BV28"/>
    <mergeCell ref="BW28:CW28"/>
    <mergeCell ref="BW24:BZ24"/>
    <mergeCell ref="CA24:CJ24"/>
    <mergeCell ref="CK24:CN24"/>
    <mergeCell ref="CO24:CW24"/>
    <mergeCell ref="I25:AG25"/>
    <mergeCell ref="AH25:AV25"/>
    <mergeCell ref="AW25:BV25"/>
    <mergeCell ref="BW25:CW25"/>
    <mergeCell ref="I24:AG24"/>
    <mergeCell ref="AH24:AV24"/>
    <mergeCell ref="AW24:BI24"/>
    <mergeCell ref="BJ24:BM24"/>
    <mergeCell ref="BN24:BV24"/>
    <mergeCell ref="I26:AG26"/>
    <mergeCell ref="AH26:AV26"/>
    <mergeCell ref="AW26:BV27"/>
    <mergeCell ref="I22:AG22"/>
    <mergeCell ref="AH22:AV22"/>
    <mergeCell ref="AW22:BI22"/>
    <mergeCell ref="BJ22:BV22"/>
    <mergeCell ref="BW22:CJ23"/>
    <mergeCell ref="CK22:CW23"/>
    <mergeCell ref="I23:AG23"/>
    <mergeCell ref="AH23:AV23"/>
    <mergeCell ref="AW23:BI23"/>
    <mergeCell ref="BJ23:BV23"/>
    <mergeCell ref="I21:AG21"/>
    <mergeCell ref="AH21:AV21"/>
    <mergeCell ref="AW21:BI21"/>
    <mergeCell ref="BJ21:BV21"/>
    <mergeCell ref="BW21:CJ21"/>
    <mergeCell ref="CK21:CW21"/>
    <mergeCell ref="CA19:CJ19"/>
    <mergeCell ref="CK19:CN19"/>
    <mergeCell ref="CO19:CW19"/>
    <mergeCell ref="I20:AG20"/>
    <mergeCell ref="AH20:AV20"/>
    <mergeCell ref="AW20:BI20"/>
    <mergeCell ref="BJ20:BV20"/>
    <mergeCell ref="BW20:CJ20"/>
    <mergeCell ref="CK20:CW20"/>
    <mergeCell ref="I18:AG18"/>
    <mergeCell ref="AH18:AV18"/>
    <mergeCell ref="AW18:BV18"/>
    <mergeCell ref="BW18:CW18"/>
    <mergeCell ref="I19:AG19"/>
    <mergeCell ref="AH19:AV19"/>
    <mergeCell ref="AW19:BI19"/>
    <mergeCell ref="BJ19:BM19"/>
    <mergeCell ref="BN19:BV19"/>
    <mergeCell ref="BW19:BZ19"/>
    <mergeCell ref="BJ15:BV15"/>
    <mergeCell ref="BW15:CI15"/>
    <mergeCell ref="CJ15:CW15"/>
    <mergeCell ref="I16:AG16"/>
    <mergeCell ref="AH16:AV16"/>
    <mergeCell ref="AW16:BV16"/>
    <mergeCell ref="BW16:CW16"/>
    <mergeCell ref="I17:AG17"/>
    <mergeCell ref="AH17:AP17"/>
    <mergeCell ref="AQ17:AV17"/>
    <mergeCell ref="AW17:BV17"/>
    <mergeCell ref="BW17:CW17"/>
    <mergeCell ref="CB9:CW10"/>
    <mergeCell ref="A11:CW11"/>
    <mergeCell ref="A12:CW12"/>
    <mergeCell ref="A13:J13"/>
    <mergeCell ref="K13:CW13"/>
    <mergeCell ref="A14:H23"/>
    <mergeCell ref="I14:AG14"/>
    <mergeCell ref="AH14:AV14"/>
    <mergeCell ref="AW14:BI14"/>
    <mergeCell ref="BJ14:BM14"/>
    <mergeCell ref="A8:J10"/>
    <mergeCell ref="K8:P10"/>
    <mergeCell ref="Q8:W10"/>
    <mergeCell ref="X9:AK10"/>
    <mergeCell ref="AL9:BN10"/>
    <mergeCell ref="BO9:CA10"/>
    <mergeCell ref="BN14:BV14"/>
    <mergeCell ref="BW14:BZ14"/>
    <mergeCell ref="CA14:CJ14"/>
    <mergeCell ref="CK14:CN14"/>
    <mergeCell ref="CO14:CW14"/>
    <mergeCell ref="I15:AG15"/>
    <mergeCell ref="AH15:AV15"/>
    <mergeCell ref="AW15:BI15"/>
    <mergeCell ref="A1:CW2"/>
    <mergeCell ref="A3:W4"/>
    <mergeCell ref="X3:AK4"/>
    <mergeCell ref="AL3:BN4"/>
    <mergeCell ref="BO3:CA4"/>
    <mergeCell ref="CB3:CW4"/>
    <mergeCell ref="CB5:CW6"/>
    <mergeCell ref="CZ5:DL6"/>
    <mergeCell ref="X7:AK8"/>
    <mergeCell ref="AL7:BN8"/>
    <mergeCell ref="BO7:CA8"/>
    <mergeCell ref="CB7:CW8"/>
    <mergeCell ref="A5:J7"/>
    <mergeCell ref="K5:P7"/>
    <mergeCell ref="Q5:W7"/>
    <mergeCell ref="X5:AK6"/>
    <mergeCell ref="AL5:BN6"/>
    <mergeCell ref="BO5:CA6"/>
  </mergeCells>
  <phoneticPr fontId="3" type="noConversion"/>
  <dataValidations count="5">
    <dataValidation type="list" allowBlank="1" showInputMessage="1" showErrorMessage="1" sqref="AH14:AV14">
      <formula1>"带脚轮专用铁质器具类,无脚轮专用铁质器具类,通用铁框,EU箱类,围板箱类"</formula1>
    </dataValidation>
    <dataValidation type="list" allowBlank="1" showInputMessage="1" showErrorMessage="1" sqref="K13:CW13">
      <formula1>"运输包装与配送包装不同the packaging of transportation is different with the distribution ,运输包装与配送包装相同the packaging of transportation is same as the distribution "</formula1>
    </dataValidation>
    <dataValidation type="list" allowBlank="1" showInputMessage="1" showErrorMessage="1" sqref="B43:X43">
      <formula1>"自运整车,外包整车,零担,快递,其他"</formula1>
    </dataValidation>
    <dataValidation type="list" allowBlank="1" showInputMessage="1" showErrorMessage="1" sqref="AH19:AV19">
      <formula1>"塑料托盘,铁质托盘,不涉及"</formula1>
    </dataValidation>
    <dataValidation type="list" allowBlank="1" showInputMessage="1" showErrorMessage="1" sqref="AH24:AV24">
      <formula1>"带轮料架,底托,EU箱"</formula1>
    </dataValidation>
  </dataValidations>
  <pageMargins left="0.11811023622047245" right="0.11811023622047245" top="0.55118110236220474" bottom="0.15748031496062992" header="0.11811023622047245" footer="0.31496062992125984"/>
  <pageSetup paperSize="9" scale="56" orientation="portrait" horizontalDpi="300" verticalDpi="300" r:id="rId1"/>
  <headerFooter>
    <oddHeader>&amp;L&amp;G</oddHeader>
    <oddFooter>&amp;R&amp;"华文行楷,倾斜"每 天 进 步 一 点 点</oddFooter>
  </headerFooter>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2"/>
  <sheetViews>
    <sheetView view="pageBreakPreview" zoomScale="98" zoomScaleNormal="100" zoomScaleSheetLayoutView="98" workbookViewId="0">
      <selection activeCell="M8" sqref="M8"/>
    </sheetView>
  </sheetViews>
  <sheetFormatPr defaultRowHeight="14.25" x14ac:dyDescent="0.15"/>
  <cols>
    <col min="1" max="4" width="10.875" customWidth="1"/>
    <col min="5" max="6" width="9.875" customWidth="1"/>
    <col min="7" max="7" width="10.625" customWidth="1"/>
    <col min="8" max="8" width="11.125" customWidth="1"/>
    <col min="9" max="9" width="9.875" customWidth="1"/>
    <col min="10" max="10" width="10.75" customWidth="1"/>
    <col min="11" max="11" width="10.625" customWidth="1"/>
    <col min="12" max="12" width="10" customWidth="1"/>
    <col min="13" max="13" width="11.625" customWidth="1"/>
    <col min="14" max="14" width="6.5" customWidth="1"/>
  </cols>
  <sheetData>
    <row r="1" spans="1:14" ht="21" x14ac:dyDescent="0.4">
      <c r="A1" s="422" t="s">
        <v>356</v>
      </c>
      <c r="B1" s="422"/>
      <c r="C1" s="422"/>
      <c r="D1" s="422"/>
      <c r="E1" s="422"/>
      <c r="F1" s="422"/>
      <c r="G1" s="422"/>
      <c r="H1" s="422"/>
      <c r="I1" s="422"/>
      <c r="J1" s="422"/>
      <c r="K1" s="422"/>
      <c r="L1" s="422"/>
      <c r="M1" s="422"/>
      <c r="N1" s="422"/>
    </row>
    <row r="2" spans="1:14" ht="16.5" customHeight="1" x14ac:dyDescent="0.15">
      <c r="A2" s="424" t="s">
        <v>191</v>
      </c>
      <c r="B2" s="424" t="s">
        <v>192</v>
      </c>
      <c r="C2" s="424" t="s">
        <v>199</v>
      </c>
      <c r="D2" s="424" t="s">
        <v>179</v>
      </c>
      <c r="E2" s="424" t="s">
        <v>180</v>
      </c>
      <c r="F2" s="424"/>
      <c r="G2" s="425" t="s">
        <v>181</v>
      </c>
      <c r="H2" s="424" t="s">
        <v>182</v>
      </c>
      <c r="I2" s="424"/>
      <c r="J2" s="424"/>
      <c r="K2" s="424"/>
      <c r="L2" s="424"/>
      <c r="M2" s="425" t="s">
        <v>193</v>
      </c>
      <c r="N2" s="423" t="s">
        <v>183</v>
      </c>
    </row>
    <row r="3" spans="1:14" ht="49.5" customHeight="1" x14ac:dyDescent="0.15">
      <c r="A3" s="424"/>
      <c r="B3" s="424"/>
      <c r="C3" s="424"/>
      <c r="D3" s="424"/>
      <c r="E3" s="119" t="s">
        <v>184</v>
      </c>
      <c r="F3" s="119" t="s">
        <v>185</v>
      </c>
      <c r="G3" s="426"/>
      <c r="H3" s="120" t="s">
        <v>186</v>
      </c>
      <c r="I3" s="120" t="s">
        <v>187</v>
      </c>
      <c r="J3" s="120" t="s">
        <v>188</v>
      </c>
      <c r="K3" s="120" t="s">
        <v>189</v>
      </c>
      <c r="L3" s="120" t="s">
        <v>190</v>
      </c>
      <c r="M3" s="426"/>
      <c r="N3" s="423"/>
    </row>
    <row r="4" spans="1:14" ht="17.25" x14ac:dyDescent="0.35">
      <c r="A4" s="121" t="str">
        <f>'附表1-出厂价明细'!C34</f>
        <v>装配治具线</v>
      </c>
      <c r="B4" s="121">
        <f>'附表1-出厂价明细'!D34</f>
        <v>0</v>
      </c>
      <c r="C4" s="121">
        <f>'附表1-出厂价明细'!E34</f>
        <v>82853.13</v>
      </c>
      <c r="D4" s="121">
        <v>10</v>
      </c>
      <c r="E4" s="121">
        <v>18.5</v>
      </c>
      <c r="F4" s="121">
        <v>3.8</v>
      </c>
      <c r="G4" s="122">
        <v>359</v>
      </c>
      <c r="H4" s="122">
        <v>0</v>
      </c>
      <c r="I4" s="122">
        <v>0</v>
      </c>
      <c r="J4" s="122">
        <v>0</v>
      </c>
      <c r="K4" s="122">
        <v>0</v>
      </c>
      <c r="L4" s="122">
        <v>0</v>
      </c>
      <c r="M4" s="121"/>
      <c r="N4" s="38"/>
    </row>
    <row r="5" spans="1:14" ht="17.25" x14ac:dyDescent="0.35">
      <c r="A5" s="38"/>
      <c r="B5" s="38"/>
      <c r="C5" s="38"/>
      <c r="D5" s="38"/>
      <c r="E5" s="38"/>
      <c r="F5" s="38"/>
      <c r="G5" s="38"/>
      <c r="H5" s="38"/>
      <c r="I5" s="38"/>
      <c r="J5" s="38"/>
      <c r="K5" s="38"/>
      <c r="L5" s="38"/>
      <c r="M5" s="38"/>
      <c r="N5" s="38"/>
    </row>
    <row r="6" spans="1:14" ht="17.25" x14ac:dyDescent="0.35">
      <c r="A6" s="145" t="s">
        <v>374</v>
      </c>
      <c r="B6" s="145" t="s">
        <v>374</v>
      </c>
      <c r="C6" s="145" t="s">
        <v>374</v>
      </c>
      <c r="D6" s="145" t="s">
        <v>374</v>
      </c>
      <c r="E6" s="145" t="s">
        <v>374</v>
      </c>
      <c r="F6" s="145" t="s">
        <v>374</v>
      </c>
      <c r="G6" s="145" t="s">
        <v>374</v>
      </c>
      <c r="H6" s="145" t="s">
        <v>374</v>
      </c>
      <c r="I6" s="145" t="s">
        <v>374</v>
      </c>
      <c r="J6" s="145" t="s">
        <v>374</v>
      </c>
      <c r="K6" s="145" t="s">
        <v>374</v>
      </c>
      <c r="L6" s="145" t="s">
        <v>374</v>
      </c>
      <c r="M6" s="145" t="s">
        <v>375</v>
      </c>
      <c r="N6" s="145" t="s">
        <v>375</v>
      </c>
    </row>
    <row r="7" spans="1:14" ht="17.25" x14ac:dyDescent="0.35">
      <c r="A7" s="38"/>
      <c r="B7" s="38"/>
      <c r="C7" s="38"/>
      <c r="D7" s="38"/>
      <c r="E7" s="38"/>
      <c r="F7" s="38"/>
      <c r="G7" s="38"/>
      <c r="H7" s="38"/>
      <c r="I7" s="38"/>
      <c r="J7" s="38"/>
      <c r="K7" s="38"/>
      <c r="L7" s="38"/>
      <c r="M7" s="38"/>
      <c r="N7" s="38"/>
    </row>
    <row r="8" spans="1:14" ht="17.25" x14ac:dyDescent="0.35">
      <c r="A8" s="38"/>
      <c r="B8" s="38"/>
      <c r="C8" s="38"/>
      <c r="D8" s="38"/>
      <c r="E8" s="38"/>
      <c r="F8" s="38"/>
      <c r="G8" s="38"/>
      <c r="H8" s="38"/>
      <c r="I8" s="38"/>
      <c r="J8" s="38"/>
      <c r="K8" s="38"/>
      <c r="L8" s="38"/>
      <c r="M8" s="38"/>
      <c r="N8" s="38"/>
    </row>
    <row r="9" spans="1:14" ht="17.25" x14ac:dyDescent="0.35">
      <c r="A9" s="38"/>
      <c r="B9" s="38"/>
      <c r="C9" s="38"/>
      <c r="D9" s="38"/>
      <c r="E9" s="38"/>
      <c r="F9" s="38"/>
      <c r="G9" s="38"/>
      <c r="H9" s="38"/>
      <c r="I9" s="38"/>
      <c r="J9" s="38"/>
      <c r="K9" s="38"/>
      <c r="L9" s="38"/>
      <c r="M9" s="38"/>
      <c r="N9" s="38"/>
    </row>
    <row r="10" spans="1:14" ht="17.25" x14ac:dyDescent="0.35">
      <c r="A10" s="38"/>
      <c r="B10" s="38"/>
      <c r="C10" s="38"/>
      <c r="D10" s="38"/>
      <c r="E10" s="38"/>
      <c r="F10" s="38"/>
      <c r="G10" s="38"/>
      <c r="H10" s="38"/>
      <c r="I10" s="38"/>
      <c r="J10" s="38"/>
      <c r="K10" s="38"/>
      <c r="L10" s="38"/>
      <c r="M10" s="38"/>
      <c r="N10" s="38"/>
    </row>
    <row r="11" spans="1:14" ht="17.25" x14ac:dyDescent="0.35">
      <c r="A11" s="38"/>
      <c r="B11" s="38"/>
      <c r="C11" s="38"/>
      <c r="D11" s="38"/>
      <c r="E11" s="38"/>
      <c r="F11" s="38"/>
      <c r="G11" s="38"/>
      <c r="H11" s="38"/>
      <c r="I11" s="38"/>
      <c r="J11" s="38"/>
      <c r="K11" s="38"/>
      <c r="L11" s="38"/>
      <c r="M11" s="38"/>
      <c r="N11" s="38"/>
    </row>
    <row r="12" spans="1:14" ht="17.25" x14ac:dyDescent="0.35">
      <c r="A12" s="38"/>
      <c r="B12" s="38"/>
      <c r="C12" s="38"/>
      <c r="D12" s="38"/>
      <c r="E12" s="38"/>
      <c r="F12" s="38"/>
      <c r="G12" s="38"/>
      <c r="H12" s="38"/>
      <c r="I12" s="38"/>
      <c r="J12" s="38"/>
      <c r="K12" s="38"/>
      <c r="L12" s="38"/>
      <c r="M12" s="38"/>
      <c r="N12" s="38"/>
    </row>
  </sheetData>
  <mergeCells count="10">
    <mergeCell ref="A1:N1"/>
    <mergeCell ref="N2:N3"/>
    <mergeCell ref="A2:A3"/>
    <mergeCell ref="C2:C3"/>
    <mergeCell ref="D2:D3"/>
    <mergeCell ref="E2:F2"/>
    <mergeCell ref="G2:G3"/>
    <mergeCell ref="B2:B3"/>
    <mergeCell ref="H2:L2"/>
    <mergeCell ref="M2:M3"/>
  </mergeCells>
  <phoneticPr fontId="16" type="noConversion"/>
  <printOptions horizontalCentered="1"/>
  <pageMargins left="0.19685039370078741" right="0.19685039370078741" top="0.19685039370078741" bottom="0.19685039370078741" header="0.31496062992125984" footer="0.31496062992125984"/>
  <pageSetup paperSize="9" scale="92"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5</vt:i4>
      </vt:variant>
    </vt:vector>
  </HeadingPairs>
  <TitlesOfParts>
    <vt:vector size="12" baseType="lpstr">
      <vt:lpstr>1.说明</vt:lpstr>
      <vt:lpstr>2.汇总表</vt:lpstr>
      <vt:lpstr>附表1-出厂价明细</vt:lpstr>
      <vt:lpstr>附表2-开发费</vt:lpstr>
      <vt:lpstr>附表3-模具费</vt:lpstr>
      <vt:lpstr>附表4包装运输仓储费</vt:lpstr>
      <vt:lpstr>附表5-设备清单</vt:lpstr>
      <vt:lpstr>'1.说明'!Print_Area</vt:lpstr>
      <vt:lpstr>'2.汇总表'!Print_Area</vt:lpstr>
      <vt:lpstr>'附表3-模具费'!Print_Area</vt:lpstr>
      <vt:lpstr>附表4包装运输仓储费!Print_Area</vt:lpstr>
      <vt:lpstr>'附表3-模具费'!Print_Titles</vt:lpstr>
    </vt:vector>
  </TitlesOfParts>
  <Company>GWM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马兴越</dc:creator>
  <cp:lastModifiedBy>Administrator</cp:lastModifiedBy>
  <cp:lastPrinted>2020-04-23T05:45:47Z</cp:lastPrinted>
  <dcterms:created xsi:type="dcterms:W3CDTF">2018-04-14T05:52:08Z</dcterms:created>
  <dcterms:modified xsi:type="dcterms:W3CDTF">2022-04-22T08:12:16Z</dcterms:modified>
</cp:coreProperties>
</file>