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吴英格\Desktop\J6L自卸车\产品招标\"/>
    </mc:Choice>
  </mc:AlternateContent>
  <xr:revisionPtr revIDLastSave="0" documentId="13_ncr:1_{BBAA6D14-1B2B-45D0-974E-C06DDA5BA4D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模具费" sheetId="1" r:id="rId1"/>
    <sheet name="产品报价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4" l="1"/>
  <c r="O5" i="4"/>
  <c r="N30" i="1"/>
  <c r="N64" i="1"/>
  <c r="M65" i="1"/>
  <c r="M31" i="1"/>
  <c r="N4" i="4"/>
  <c r="L64" i="1"/>
  <c r="J65" i="1" s="1"/>
  <c r="L5" i="4" s="1"/>
  <c r="K64" i="1"/>
  <c r="I30" i="1" l="1"/>
  <c r="G31" i="1" s="1"/>
  <c r="H4" i="4" s="1"/>
  <c r="L30" i="1"/>
  <c r="J31" i="1" s="1"/>
  <c r="P5" i="4" l="1"/>
  <c r="M5" i="4"/>
  <c r="P4" i="4"/>
  <c r="H64" i="1"/>
  <c r="L4" i="4"/>
  <c r="M4" i="4" s="1"/>
  <c r="K30" i="1"/>
  <c r="H30" i="1"/>
  <c r="I4" i="4" l="1"/>
</calcChain>
</file>

<file path=xl/sharedStrings.xml><?xml version="1.0" encoding="utf-8"?>
<sst xmlns="http://schemas.openxmlformats.org/spreadsheetml/2006/main" count="199" uniqueCount="96">
  <si>
    <t>图号</t>
  </si>
  <si>
    <t>零件名称</t>
  </si>
  <si>
    <t>零件模具图片名称</t>
  </si>
  <si>
    <t>工序</t>
  </si>
  <si>
    <t>数量</t>
  </si>
  <si>
    <t>模具费
(不含税）</t>
  </si>
  <si>
    <t>下料</t>
  </si>
  <si>
    <t>落料</t>
  </si>
  <si>
    <t>成型</t>
  </si>
  <si>
    <t>折弯</t>
  </si>
  <si>
    <t>冲孔</t>
  </si>
  <si>
    <t>整形</t>
  </si>
  <si>
    <t>合计</t>
  </si>
  <si>
    <t>每件模摊费（分摊10万件/种）</t>
  </si>
  <si>
    <t>材质</t>
  </si>
  <si>
    <t>产品核算价（不含模摊）</t>
  </si>
  <si>
    <t>单件报价</t>
  </si>
  <si>
    <t>模摊费</t>
  </si>
  <si>
    <t>含模摊价</t>
  </si>
  <si>
    <t>备注：以上价格均未税</t>
  </si>
  <si>
    <t>J6L钣金件-模具费汇总</t>
    <phoneticPr fontId="6" type="noConversion"/>
  </si>
  <si>
    <t>SHT0014466</t>
    <phoneticPr fontId="6" type="noConversion"/>
  </si>
  <si>
    <t>副司机底支架焊接总成</t>
    <phoneticPr fontId="6" type="noConversion"/>
  </si>
  <si>
    <t>模夹检具付款方式</t>
    <phoneticPr fontId="6" type="noConversion"/>
  </si>
  <si>
    <t>河北利达</t>
    <phoneticPr fontId="6" type="noConversion"/>
  </si>
  <si>
    <t>文安恒德</t>
    <phoneticPr fontId="6" type="noConversion"/>
  </si>
  <si>
    <t>黄骅长生</t>
    <phoneticPr fontId="6" type="noConversion"/>
  </si>
  <si>
    <t>单件产品</t>
    <phoneticPr fontId="6" type="noConversion"/>
  </si>
  <si>
    <t>焊胎</t>
    <phoneticPr fontId="6" type="noConversion"/>
  </si>
  <si>
    <t>SHT0014467</t>
    <phoneticPr fontId="6" type="noConversion"/>
  </si>
  <si>
    <t>单件QAD号</t>
    <phoneticPr fontId="6" type="noConversion"/>
  </si>
  <si>
    <t>副司机底支架前地脚</t>
    <phoneticPr fontId="6" type="noConversion"/>
  </si>
  <si>
    <t>SHT0014468</t>
    <phoneticPr fontId="6" type="noConversion"/>
  </si>
  <si>
    <t>副司机底支架后地脚</t>
    <phoneticPr fontId="6" type="noConversion"/>
  </si>
  <si>
    <t>SHT0014469</t>
    <phoneticPr fontId="6" type="noConversion"/>
  </si>
  <si>
    <t>副司机底支架U型管</t>
    <phoneticPr fontId="6" type="noConversion"/>
  </si>
  <si>
    <t>弯管</t>
  </si>
  <si>
    <t>切口</t>
  </si>
  <si>
    <t>SQXM3000-6901107</t>
    <phoneticPr fontId="6" type="noConversion"/>
  </si>
  <si>
    <t>后横管</t>
    <phoneticPr fontId="6" type="noConversion"/>
  </si>
  <si>
    <t>RC02-6802404-3</t>
    <phoneticPr fontId="6" type="noConversion"/>
  </si>
  <si>
    <t>前连接板</t>
    <phoneticPr fontId="6" type="noConversion"/>
  </si>
  <si>
    <t>RC02-6802404</t>
    <phoneticPr fontId="6" type="noConversion"/>
  </si>
  <si>
    <t>左/右框接头组件</t>
    <phoneticPr fontId="6" type="noConversion"/>
  </si>
  <si>
    <t>M4-6907009</t>
    <phoneticPr fontId="6" type="noConversion"/>
  </si>
  <si>
    <t>塑料件固定钣金</t>
    <phoneticPr fontId="6" type="noConversion"/>
  </si>
  <si>
    <t>H4681010216A0</t>
    <phoneticPr fontId="6" type="noConversion"/>
  </si>
  <si>
    <t>安全带连接限位片</t>
    <phoneticPr fontId="6" type="noConversion"/>
  </si>
  <si>
    <t>每件模摊费（分摊10万件/种）</t>
    <phoneticPr fontId="6" type="noConversion"/>
  </si>
  <si>
    <t>模具费要求100%支付，焊胎按照分摊，检具由荣昌提供</t>
    <phoneticPr fontId="6" type="noConversion"/>
  </si>
  <si>
    <t>J6L钣金件-产品价格汇总</t>
    <phoneticPr fontId="6" type="noConversion"/>
  </si>
  <si>
    <t>ASSY</t>
    <phoneticPr fontId="6" type="noConversion"/>
  </si>
  <si>
    <t>特殊说明</t>
    <phoneticPr fontId="6" type="noConversion"/>
  </si>
  <si>
    <t>利达的价格是送至黄骅价格，表示暂不往长春送货</t>
    <phoneticPr fontId="6" type="noConversion"/>
  </si>
  <si>
    <t>未提报</t>
    <phoneticPr fontId="6" type="noConversion"/>
  </si>
  <si>
    <t>op10下料</t>
  </si>
  <si>
    <t>op20成型1</t>
  </si>
  <si>
    <t>op30成型2</t>
  </si>
  <si>
    <t>op40冲孔1</t>
  </si>
  <si>
    <t>模具费，元
(不含税）</t>
    <phoneticPr fontId="6" type="noConversion"/>
  </si>
  <si>
    <t>总成检具</t>
    <phoneticPr fontId="6" type="noConversion"/>
  </si>
  <si>
    <t>总成夹具</t>
  </si>
  <si>
    <t>op40整型</t>
  </si>
  <si>
    <t>op10下料</t>
    <phoneticPr fontId="6" type="noConversion"/>
  </si>
  <si>
    <t>单件检具</t>
    <phoneticPr fontId="6" type="noConversion"/>
  </si>
  <si>
    <t>op20成型</t>
  </si>
  <si>
    <t>op10断料</t>
  </si>
  <si>
    <t>op20冲孔</t>
  </si>
  <si>
    <t>op30成型1</t>
  </si>
  <si>
    <t>op40冲孔2</t>
  </si>
  <si>
    <t>模夹检具费按照50%预付，50%分摊</t>
    <phoneticPr fontId="6" type="noConversion"/>
  </si>
  <si>
    <t>SHT0014477</t>
    <phoneticPr fontId="6" type="noConversion"/>
  </si>
  <si>
    <t>底座焊接总成</t>
    <phoneticPr fontId="6" type="noConversion"/>
  </si>
  <si>
    <t>总成夹具</t>
    <phoneticPr fontId="6" type="noConversion"/>
  </si>
  <si>
    <t>SHT0014566</t>
    <phoneticPr fontId="6" type="noConversion"/>
  </si>
  <si>
    <t>左板焊接总成</t>
    <phoneticPr fontId="6" type="noConversion"/>
  </si>
  <si>
    <t>op50冲孔1</t>
  </si>
  <si>
    <t>op60冲孔2</t>
  </si>
  <si>
    <t>右板焊接总成</t>
    <phoneticPr fontId="6" type="noConversion"/>
  </si>
  <si>
    <t>SHT0014478</t>
    <phoneticPr fontId="6" type="noConversion"/>
  </si>
  <si>
    <t>底座前板</t>
    <phoneticPr fontId="6" type="noConversion"/>
  </si>
  <si>
    <t>SHT0014479</t>
    <phoneticPr fontId="6" type="noConversion"/>
  </si>
  <si>
    <t>底座后板</t>
    <phoneticPr fontId="6" type="noConversion"/>
  </si>
  <si>
    <t>op30冲孔1</t>
  </si>
  <si>
    <t>op50整型</t>
  </si>
  <si>
    <t>op60切口</t>
  </si>
  <si>
    <t>图片</t>
    <phoneticPr fontId="6" type="noConversion"/>
  </si>
  <si>
    <t>不承接</t>
    <phoneticPr fontId="6" type="noConversion"/>
  </si>
  <si>
    <t>模夹检具开发周期</t>
    <phoneticPr fontId="6" type="noConversion"/>
  </si>
  <si>
    <t>收到预付款45天</t>
    <phoneticPr fontId="6" type="noConversion"/>
  </si>
  <si>
    <t>压型</t>
  </si>
  <si>
    <t>全部分摊</t>
    <phoneticPr fontId="6" type="noConversion"/>
  </si>
  <si>
    <t>V折</t>
  </si>
  <si>
    <t>30天</t>
  </si>
  <si>
    <t>30天</t>
    <phoneticPr fontId="6" type="noConversion"/>
  </si>
  <si>
    <t>人工焊胎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</si>
</sst>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￥&quot;#,##0.00_);[Red]\(&quot;￥&quot;#,##0.00\)"/>
    <numFmt numFmtId="177" formatCode="0.00_ "/>
    <numFmt numFmtId="178" formatCode="0_);[Red]\(0\)"/>
    <numFmt numFmtId="179" formatCode="&quot;¥&quot;#,##0.00_);[Red]\(&quot;¥&quot;#,##0.00\)"/>
  </numFmts>
  <fonts count="9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85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vertical="center"/>
    </xf>
    <xf numFmtId="178" fontId="4" fillId="2" borderId="4" xfId="0" applyNumberFormat="1" applyFont="1" applyFill="1" applyBorder="1" applyAlignment="1">
      <alignment vertical="center"/>
    </xf>
    <xf numFmtId="177" fontId="4" fillId="2" borderId="4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177" fontId="4" fillId="2" borderId="3" xfId="0" applyNumberFormat="1" applyFont="1" applyFill="1" applyBorder="1" applyAlignment="1">
      <alignment vertical="center"/>
    </xf>
    <xf numFmtId="179" fontId="4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178" fontId="4" fillId="2" borderId="9" xfId="0" applyNumberFormat="1" applyFont="1" applyFill="1" applyBorder="1" applyAlignment="1">
      <alignment vertical="center"/>
    </xf>
    <xf numFmtId="178" fontId="4" fillId="2" borderId="7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9" fontId="4" fillId="0" borderId="1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7" fontId="4" fillId="2" borderId="8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 wrapText="1"/>
    </xf>
    <xf numFmtId="178" fontId="4" fillId="2" borderId="4" xfId="0" applyNumberFormat="1" applyFont="1" applyFill="1" applyBorder="1" applyAlignment="1">
      <alignment horizontal="center" vertical="center" wrapText="1"/>
    </xf>
    <xf numFmtId="178" fontId="4" fillId="2" borderId="8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样式 1 2" xfId="1" xr:uid="{B24371B6-2335-4152-8631-5989497435E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5</xdr:row>
      <xdr:rowOff>76204</xdr:rowOff>
    </xdr:from>
    <xdr:to>
      <xdr:col>2</xdr:col>
      <xdr:colOff>716280</xdr:colOff>
      <xdr:row>9</xdr:row>
      <xdr:rowOff>55135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B1BB57D7-D60A-4F6C-8E5B-076962FF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622164" y="1143900"/>
          <a:ext cx="862851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99060</xdr:colOff>
      <xdr:row>46</xdr:row>
      <xdr:rowOff>53340</xdr:rowOff>
    </xdr:from>
    <xdr:to>
      <xdr:col>2</xdr:col>
      <xdr:colOff>640080</xdr:colOff>
      <xdr:row>50</xdr:row>
      <xdr:rowOff>38100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531B9CC9-0933-427C-B81D-793C9D72C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9791700"/>
          <a:ext cx="54102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99059</xdr:colOff>
      <xdr:row>3</xdr:row>
      <xdr:rowOff>38102</xdr:rowOff>
    </xdr:from>
    <xdr:to>
      <xdr:col>5</xdr:col>
      <xdr:colOff>601979</xdr:colOff>
      <xdr:row>4</xdr:row>
      <xdr:rowOff>319830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54F9480-518D-4D23-B6E4-E51C2F9C9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4358745" y="899056"/>
          <a:ext cx="639868" cy="502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91440</xdr:colOff>
      <xdr:row>5</xdr:row>
      <xdr:rowOff>83820</xdr:rowOff>
    </xdr:from>
    <xdr:to>
      <xdr:col>5</xdr:col>
      <xdr:colOff>609599</xdr:colOff>
      <xdr:row>9</xdr:row>
      <xdr:rowOff>148893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52E4EFBD-73D2-4830-933F-6B54433A0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4204183" y="1807997"/>
          <a:ext cx="948993" cy="5181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68580</xdr:colOff>
      <xdr:row>10</xdr:row>
      <xdr:rowOff>30480</xdr:rowOff>
    </xdr:from>
    <xdr:to>
      <xdr:col>5</xdr:col>
      <xdr:colOff>608785</xdr:colOff>
      <xdr:row>14</xdr:row>
      <xdr:rowOff>152403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E81FE8AC-606B-4D4F-AA27-3ECFE7DB2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4240121" y="2762659"/>
          <a:ext cx="853443" cy="540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198119</xdr:colOff>
      <xdr:row>15</xdr:row>
      <xdr:rowOff>53342</xdr:rowOff>
    </xdr:from>
    <xdr:to>
      <xdr:col>5</xdr:col>
      <xdr:colOff>510802</xdr:colOff>
      <xdr:row>17</xdr:row>
      <xdr:rowOff>144782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E0F20B2-F310-44A8-AC99-3EB6D7172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4454021" y="3615560"/>
          <a:ext cx="457200" cy="31268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99060</xdr:colOff>
      <xdr:row>18</xdr:row>
      <xdr:rowOff>114302</xdr:rowOff>
    </xdr:from>
    <xdr:to>
      <xdr:col>5</xdr:col>
      <xdr:colOff>537728</xdr:colOff>
      <xdr:row>21</xdr:row>
      <xdr:rowOff>167644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9E88616F-198A-4179-821C-D93E970B7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5400000">
          <a:off x="4269363" y="4310759"/>
          <a:ext cx="754382" cy="43866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198120</xdr:colOff>
      <xdr:row>22</xdr:row>
      <xdr:rowOff>175261</xdr:rowOff>
    </xdr:from>
    <xdr:to>
      <xdr:col>5</xdr:col>
      <xdr:colOff>409334</xdr:colOff>
      <xdr:row>23</xdr:row>
      <xdr:rowOff>312421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96B5EF50-F905-4A44-931D-78CB49B1E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26280" y="5097781"/>
          <a:ext cx="211214" cy="32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160020</xdr:colOff>
      <xdr:row>24</xdr:row>
      <xdr:rowOff>38101</xdr:rowOff>
    </xdr:from>
    <xdr:to>
      <xdr:col>5</xdr:col>
      <xdr:colOff>480059</xdr:colOff>
      <xdr:row>25</xdr:row>
      <xdr:rowOff>149983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9A96FC16-9AA6-4349-B003-4E07C83EC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400000">
          <a:off x="4424619" y="5542342"/>
          <a:ext cx="447162" cy="3200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167641</xdr:colOff>
      <xdr:row>26</xdr:row>
      <xdr:rowOff>53340</xdr:rowOff>
    </xdr:from>
    <xdr:to>
      <xdr:col>5</xdr:col>
      <xdr:colOff>533401</xdr:colOff>
      <xdr:row>27</xdr:row>
      <xdr:rowOff>58899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C0812FE3-D17B-4651-BFDA-1684C2C56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495801" y="6012180"/>
          <a:ext cx="365760" cy="3408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205740</xdr:colOff>
      <xdr:row>28</xdr:row>
      <xdr:rowOff>7620</xdr:rowOff>
    </xdr:from>
    <xdr:to>
      <xdr:col>5</xdr:col>
      <xdr:colOff>487680</xdr:colOff>
      <xdr:row>28</xdr:row>
      <xdr:rowOff>323404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9363068E-0FDD-4299-8CB1-6D1A15C84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5400000">
          <a:off x="4516978" y="6501542"/>
          <a:ext cx="315784" cy="281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160020</xdr:colOff>
      <xdr:row>33</xdr:row>
      <xdr:rowOff>76200</xdr:rowOff>
    </xdr:from>
    <xdr:to>
      <xdr:col>5</xdr:col>
      <xdr:colOff>701040</xdr:colOff>
      <xdr:row>34</xdr:row>
      <xdr:rowOff>83820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BDAD5967-3DC8-4E38-AA60-DAE064F0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8351520"/>
          <a:ext cx="5410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53340</xdr:colOff>
      <xdr:row>35</xdr:row>
      <xdr:rowOff>83820</xdr:rowOff>
    </xdr:from>
    <xdr:to>
      <xdr:col>5</xdr:col>
      <xdr:colOff>712286</xdr:colOff>
      <xdr:row>41</xdr:row>
      <xdr:rowOff>91440</xdr:rowOff>
    </xdr:to>
    <xdr:pic>
      <xdr:nvPicPr>
        <xdr:cNvPr id="18" name="图片 17" descr="19b519ef854f91004aacaa65d8ce7ea">
          <a:extLst>
            <a:ext uri="{FF2B5EF4-FFF2-40B4-BE49-F238E27FC236}">
              <a16:creationId xmlns:a16="http://schemas.microsoft.com/office/drawing/2014/main" id="{DDAF62B1-2554-40BE-AED1-4266D7C6F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8724900"/>
          <a:ext cx="658946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42</xdr:row>
      <xdr:rowOff>45720</xdr:rowOff>
    </xdr:from>
    <xdr:to>
      <xdr:col>5</xdr:col>
      <xdr:colOff>678180</xdr:colOff>
      <xdr:row>48</xdr:row>
      <xdr:rowOff>121370</xdr:rowOff>
    </xdr:to>
    <xdr:pic>
      <xdr:nvPicPr>
        <xdr:cNvPr id="21" name="图片 1" descr="d9dcbba608cfdbe16621f33030631ab">
          <a:extLst>
            <a:ext uri="{FF2B5EF4-FFF2-40B4-BE49-F238E27FC236}">
              <a16:creationId xmlns:a16="http://schemas.microsoft.com/office/drawing/2014/main" id="{6C662972-775F-4A03-82EF-B030F6FE1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0" y="9966960"/>
          <a:ext cx="601980" cy="117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83820</xdr:colOff>
      <xdr:row>49</xdr:row>
      <xdr:rowOff>53340</xdr:rowOff>
    </xdr:from>
    <xdr:to>
      <xdr:col>5</xdr:col>
      <xdr:colOff>701451</xdr:colOff>
      <xdr:row>55</xdr:row>
      <xdr:rowOff>30480</xdr:rowOff>
    </xdr:to>
    <xdr:pic>
      <xdr:nvPicPr>
        <xdr:cNvPr id="23" name="图片 18" descr="3e43a6fa89d4fc87a75afdbfc121fb2">
          <a:extLst>
            <a:ext uri="{FF2B5EF4-FFF2-40B4-BE49-F238E27FC236}">
              <a16:creationId xmlns:a16="http://schemas.microsoft.com/office/drawing/2014/main" id="{3EE38E5D-DD42-47DF-8287-94BF42359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980" y="11254740"/>
          <a:ext cx="617631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53340</xdr:colOff>
      <xdr:row>56</xdr:row>
      <xdr:rowOff>68580</xdr:rowOff>
    </xdr:from>
    <xdr:to>
      <xdr:col>5</xdr:col>
      <xdr:colOff>750291</xdr:colOff>
      <xdr:row>62</xdr:row>
      <xdr:rowOff>114300</xdr:rowOff>
    </xdr:to>
    <xdr:pic>
      <xdr:nvPicPr>
        <xdr:cNvPr id="25" name="图片 19">
          <a:extLst>
            <a:ext uri="{FF2B5EF4-FFF2-40B4-BE49-F238E27FC236}">
              <a16:creationId xmlns:a16="http://schemas.microsoft.com/office/drawing/2014/main" id="{EEA2334A-8CA5-46BC-A5B7-348D34131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2550140"/>
          <a:ext cx="696951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143934</xdr:colOff>
      <xdr:row>3</xdr:row>
      <xdr:rowOff>84668</xdr:rowOff>
    </xdr:from>
    <xdr:to>
      <xdr:col>2</xdr:col>
      <xdr:colOff>649684</xdr:colOff>
      <xdr:row>3</xdr:row>
      <xdr:rowOff>728136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3CD23BE-1F70-4375-9E2E-72C93B81E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844608" y="949394"/>
          <a:ext cx="643468" cy="50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135467</xdr:colOff>
      <xdr:row>4</xdr:row>
      <xdr:rowOff>100884</xdr:rowOff>
    </xdr:from>
    <xdr:to>
      <xdr:col>2</xdr:col>
      <xdr:colOff>600287</xdr:colOff>
      <xdr:row>4</xdr:row>
      <xdr:rowOff>716279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FA1E27B0-7C91-42D2-A5E1-EA9F6A813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1684151"/>
          <a:ext cx="464820" cy="615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1"/>
  <sheetViews>
    <sheetView tabSelected="1" zoomScaleNormal="100" workbookViewId="0">
      <pane xSplit="5" ySplit="3" topLeftCell="F28" activePane="bottomRight" state="frozen"/>
      <selection pane="topRight" activeCell="F1" sqref="F1"/>
      <selection pane="bottomLeft" activeCell="A4" sqref="A4"/>
      <selection pane="bottomRight" activeCell="Q8" sqref="Q8"/>
    </sheetView>
  </sheetViews>
  <sheetFormatPr defaultColWidth="9" defaultRowHeight="14.4" x14ac:dyDescent="0.25"/>
  <cols>
    <col min="1" max="1" width="11.109375" style="1" customWidth="1"/>
    <col min="2" max="2" width="13.33203125" style="1" customWidth="1"/>
    <col min="3" max="4" width="11.109375" style="2" customWidth="1"/>
    <col min="5" max="5" width="16.44140625" style="2" customWidth="1"/>
    <col min="6" max="6" width="12.21875" style="2" customWidth="1"/>
    <col min="7" max="7" width="11.6640625" style="3" customWidth="1"/>
    <col min="8" max="8" width="6.21875" style="3" customWidth="1"/>
    <col min="9" max="9" width="12.33203125" style="4" customWidth="1"/>
    <col min="10" max="10" width="11.77734375" customWidth="1"/>
    <col min="11" max="11" width="5.21875" customWidth="1"/>
    <col min="12" max="12" width="13.5546875" customWidth="1"/>
    <col min="13" max="13" width="8" customWidth="1"/>
    <col min="14" max="14" width="5.21875" customWidth="1"/>
    <col min="15" max="15" width="13.88671875" customWidth="1"/>
    <col min="17" max="17" width="14.21875" customWidth="1"/>
  </cols>
  <sheetData>
    <row r="1" spans="1:15" ht="20.399999999999999" x14ac:dyDescent="0.25">
      <c r="A1" s="66" t="s">
        <v>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20"/>
      <c r="M1" s="20"/>
      <c r="N1" s="20"/>
      <c r="O1" s="20"/>
    </row>
    <row r="2" spans="1:15" x14ac:dyDescent="0.25">
      <c r="A2" s="67" t="s">
        <v>0</v>
      </c>
      <c r="B2" s="67" t="s">
        <v>1</v>
      </c>
      <c r="C2" s="65" t="s">
        <v>2</v>
      </c>
      <c r="D2" s="65" t="s">
        <v>30</v>
      </c>
      <c r="E2" s="65" t="s">
        <v>27</v>
      </c>
      <c r="F2" s="72" t="s">
        <v>86</v>
      </c>
      <c r="G2" s="45" t="s">
        <v>24</v>
      </c>
      <c r="H2" s="46"/>
      <c r="I2" s="47"/>
      <c r="J2" s="45" t="s">
        <v>25</v>
      </c>
      <c r="K2" s="46"/>
      <c r="L2" s="47"/>
      <c r="M2" s="55" t="s">
        <v>26</v>
      </c>
      <c r="N2" s="55"/>
      <c r="O2" s="55"/>
    </row>
    <row r="3" spans="1:15" ht="27.75" customHeight="1" x14ac:dyDescent="0.25">
      <c r="A3" s="67"/>
      <c r="B3" s="67"/>
      <c r="C3" s="65"/>
      <c r="D3" s="65"/>
      <c r="E3" s="65"/>
      <c r="F3" s="73"/>
      <c r="G3" s="21" t="s">
        <v>3</v>
      </c>
      <c r="H3" s="5" t="s">
        <v>4</v>
      </c>
      <c r="I3" s="6" t="s">
        <v>59</v>
      </c>
      <c r="J3" s="5" t="s">
        <v>3</v>
      </c>
      <c r="K3" s="5" t="s">
        <v>4</v>
      </c>
      <c r="L3" s="6" t="s">
        <v>59</v>
      </c>
      <c r="M3" s="21" t="s">
        <v>3</v>
      </c>
      <c r="N3" s="21" t="s">
        <v>4</v>
      </c>
      <c r="O3" s="6" t="s">
        <v>5</v>
      </c>
    </row>
    <row r="4" spans="1:15" ht="28.2" customHeight="1" x14ac:dyDescent="0.25">
      <c r="A4" s="70" t="s">
        <v>21</v>
      </c>
      <c r="B4" s="59" t="s">
        <v>22</v>
      </c>
      <c r="C4" s="69"/>
      <c r="D4" s="56" t="s">
        <v>21</v>
      </c>
      <c r="E4" s="56" t="s">
        <v>22</v>
      </c>
      <c r="F4" s="56"/>
      <c r="G4" s="8" t="s">
        <v>28</v>
      </c>
      <c r="H4" s="8">
        <v>3</v>
      </c>
      <c r="I4" s="12">
        <v>400000</v>
      </c>
      <c r="J4" s="17" t="s">
        <v>61</v>
      </c>
      <c r="K4" s="8">
        <v>1</v>
      </c>
      <c r="L4" s="31">
        <v>31681.415929203544</v>
      </c>
      <c r="M4" s="17" t="s">
        <v>95</v>
      </c>
      <c r="N4" s="8">
        <v>1</v>
      </c>
      <c r="O4" s="84"/>
    </row>
    <row r="5" spans="1:15" ht="28.2" customHeight="1" x14ac:dyDescent="0.25">
      <c r="A5" s="70"/>
      <c r="B5" s="68"/>
      <c r="C5" s="69"/>
      <c r="D5" s="58"/>
      <c r="E5" s="58"/>
      <c r="F5" s="58"/>
      <c r="G5" s="8"/>
      <c r="H5" s="8"/>
      <c r="I5" s="12"/>
      <c r="J5" s="17" t="s">
        <v>60</v>
      </c>
      <c r="K5" s="8">
        <v>1</v>
      </c>
      <c r="L5" s="31">
        <v>23893.805309734515</v>
      </c>
      <c r="M5" s="17"/>
      <c r="N5" s="8"/>
      <c r="O5" s="12"/>
    </row>
    <row r="6" spans="1:15" ht="26.4" customHeight="1" x14ac:dyDescent="0.25">
      <c r="A6" s="71"/>
      <c r="B6" s="60"/>
      <c r="C6" s="69"/>
      <c r="D6" s="62" t="s">
        <v>29</v>
      </c>
      <c r="E6" s="62" t="s">
        <v>31</v>
      </c>
      <c r="F6" s="62"/>
      <c r="G6" s="37" t="s">
        <v>7</v>
      </c>
      <c r="H6" s="37">
        <v>1</v>
      </c>
      <c r="I6" s="38">
        <v>40000</v>
      </c>
      <c r="J6" s="39" t="s">
        <v>55</v>
      </c>
      <c r="K6" s="37">
        <v>1</v>
      </c>
      <c r="L6" s="40">
        <v>9734.5132743362847</v>
      </c>
      <c r="M6" s="39" t="s">
        <v>7</v>
      </c>
      <c r="N6" s="37">
        <v>1</v>
      </c>
      <c r="O6" s="38"/>
    </row>
    <row r="7" spans="1:15" x14ac:dyDescent="0.25">
      <c r="A7" s="71"/>
      <c r="B7" s="60"/>
      <c r="C7" s="69"/>
      <c r="D7" s="63"/>
      <c r="E7" s="63"/>
      <c r="F7" s="63"/>
      <c r="G7" s="37" t="s">
        <v>8</v>
      </c>
      <c r="H7" s="37">
        <v>1</v>
      </c>
      <c r="I7" s="38">
        <v>40000</v>
      </c>
      <c r="J7" s="39" t="s">
        <v>56</v>
      </c>
      <c r="K7" s="37">
        <v>1</v>
      </c>
      <c r="L7" s="40">
        <v>14601.769911504427</v>
      </c>
      <c r="M7" s="39" t="s">
        <v>90</v>
      </c>
      <c r="N7" s="37">
        <v>1</v>
      </c>
      <c r="O7" s="38"/>
    </row>
    <row r="8" spans="1:15" x14ac:dyDescent="0.25">
      <c r="A8" s="71"/>
      <c r="B8" s="60"/>
      <c r="C8" s="69"/>
      <c r="D8" s="63"/>
      <c r="E8" s="63"/>
      <c r="F8" s="63"/>
      <c r="G8" s="37" t="s">
        <v>11</v>
      </c>
      <c r="H8" s="37">
        <v>1</v>
      </c>
      <c r="I8" s="38">
        <v>35000</v>
      </c>
      <c r="J8" s="39" t="s">
        <v>57</v>
      </c>
      <c r="K8" s="37">
        <v>1</v>
      </c>
      <c r="L8" s="40">
        <v>5752.2123893805319</v>
      </c>
      <c r="M8" s="39" t="s">
        <v>10</v>
      </c>
      <c r="N8" s="37">
        <v>1</v>
      </c>
      <c r="O8" s="38"/>
    </row>
    <row r="9" spans="1:15" x14ac:dyDescent="0.25">
      <c r="A9" s="71"/>
      <c r="B9" s="60"/>
      <c r="C9" s="69"/>
      <c r="D9" s="63"/>
      <c r="E9" s="63"/>
      <c r="F9" s="63"/>
      <c r="G9" s="37" t="s">
        <v>10</v>
      </c>
      <c r="H9" s="37">
        <v>1</v>
      </c>
      <c r="I9" s="38">
        <v>30000</v>
      </c>
      <c r="J9" s="39" t="s">
        <v>58</v>
      </c>
      <c r="K9" s="37">
        <v>1</v>
      </c>
      <c r="L9" s="40">
        <v>5752.2123893805319</v>
      </c>
      <c r="M9" s="39"/>
      <c r="N9" s="37"/>
      <c r="O9" s="38"/>
    </row>
    <row r="10" spans="1:15" x14ac:dyDescent="0.25">
      <c r="A10" s="71"/>
      <c r="B10" s="60"/>
      <c r="C10" s="69"/>
      <c r="D10" s="64"/>
      <c r="E10" s="64"/>
      <c r="F10" s="64"/>
      <c r="G10" s="37"/>
      <c r="H10" s="37"/>
      <c r="I10" s="38"/>
      <c r="J10" s="39" t="s">
        <v>64</v>
      </c>
      <c r="K10" s="37">
        <v>1</v>
      </c>
      <c r="L10" s="40">
        <v>8849.5575221238942</v>
      </c>
      <c r="M10" s="39"/>
      <c r="N10" s="37"/>
      <c r="O10" s="38"/>
    </row>
    <row r="11" spans="1:15" x14ac:dyDescent="0.25">
      <c r="A11" s="71"/>
      <c r="B11" s="60"/>
      <c r="C11" s="69"/>
      <c r="D11" s="62" t="s">
        <v>32</v>
      </c>
      <c r="E11" s="62" t="s">
        <v>33</v>
      </c>
      <c r="F11" s="62"/>
      <c r="G11" s="37" t="s">
        <v>7</v>
      </c>
      <c r="H11" s="37">
        <v>1</v>
      </c>
      <c r="I11" s="38">
        <v>40000</v>
      </c>
      <c r="J11" s="39" t="s">
        <v>63</v>
      </c>
      <c r="K11" s="37">
        <v>1</v>
      </c>
      <c r="L11" s="40">
        <v>9734.5132743362847</v>
      </c>
      <c r="M11" s="39" t="s">
        <v>7</v>
      </c>
      <c r="N11" s="37">
        <v>1</v>
      </c>
      <c r="O11" s="38"/>
    </row>
    <row r="12" spans="1:15" x14ac:dyDescent="0.25">
      <c r="A12" s="71"/>
      <c r="B12" s="60"/>
      <c r="C12" s="69"/>
      <c r="D12" s="63"/>
      <c r="E12" s="63"/>
      <c r="F12" s="63"/>
      <c r="G12" s="37" t="s">
        <v>8</v>
      </c>
      <c r="H12" s="37">
        <v>1</v>
      </c>
      <c r="I12" s="38">
        <v>40000</v>
      </c>
      <c r="J12" s="39" t="s">
        <v>56</v>
      </c>
      <c r="K12" s="37">
        <v>1</v>
      </c>
      <c r="L12" s="40">
        <v>14601.769911504427</v>
      </c>
      <c r="M12" s="39" t="s">
        <v>90</v>
      </c>
      <c r="N12" s="37">
        <v>1</v>
      </c>
      <c r="O12" s="38"/>
    </row>
    <row r="13" spans="1:15" x14ac:dyDescent="0.25">
      <c r="A13" s="71"/>
      <c r="B13" s="60"/>
      <c r="C13" s="69"/>
      <c r="D13" s="63"/>
      <c r="E13" s="63"/>
      <c r="F13" s="63"/>
      <c r="G13" s="37" t="s">
        <v>11</v>
      </c>
      <c r="H13" s="37">
        <v>1</v>
      </c>
      <c r="I13" s="38">
        <v>35000</v>
      </c>
      <c r="J13" s="39" t="s">
        <v>57</v>
      </c>
      <c r="K13" s="37">
        <v>1</v>
      </c>
      <c r="L13" s="40">
        <v>5752.2123893805319</v>
      </c>
      <c r="M13" s="39" t="s">
        <v>10</v>
      </c>
      <c r="N13" s="37">
        <v>1</v>
      </c>
      <c r="O13" s="38"/>
    </row>
    <row r="14" spans="1:15" x14ac:dyDescent="0.25">
      <c r="A14" s="71"/>
      <c r="B14" s="60"/>
      <c r="C14" s="69"/>
      <c r="D14" s="63"/>
      <c r="E14" s="63"/>
      <c r="F14" s="63"/>
      <c r="G14" s="37" t="s">
        <v>10</v>
      </c>
      <c r="H14" s="37">
        <v>1</v>
      </c>
      <c r="I14" s="38">
        <v>30000</v>
      </c>
      <c r="J14" s="39" t="s">
        <v>62</v>
      </c>
      <c r="K14" s="37">
        <v>1</v>
      </c>
      <c r="L14" s="40">
        <v>5752.2123893805319</v>
      </c>
      <c r="M14" s="39"/>
      <c r="N14" s="37"/>
      <c r="O14" s="38"/>
    </row>
    <row r="15" spans="1:15" x14ac:dyDescent="0.25">
      <c r="A15" s="71"/>
      <c r="B15" s="60"/>
      <c r="C15" s="69"/>
      <c r="D15" s="64"/>
      <c r="E15" s="64"/>
      <c r="F15" s="64"/>
      <c r="G15" s="37"/>
      <c r="H15" s="37"/>
      <c r="I15" s="38"/>
      <c r="J15" s="39" t="s">
        <v>64</v>
      </c>
      <c r="K15" s="37">
        <v>1</v>
      </c>
      <c r="L15" s="40">
        <v>8849.5575221238942</v>
      </c>
      <c r="M15" s="39"/>
      <c r="N15" s="37"/>
      <c r="O15" s="38"/>
    </row>
    <row r="16" spans="1:15" x14ac:dyDescent="0.25">
      <c r="A16" s="71"/>
      <c r="B16" s="60"/>
      <c r="C16" s="69"/>
      <c r="D16" s="62" t="s">
        <v>34</v>
      </c>
      <c r="E16" s="62" t="s">
        <v>35</v>
      </c>
      <c r="F16" s="62"/>
      <c r="G16" s="37" t="s">
        <v>36</v>
      </c>
      <c r="H16" s="37">
        <v>1</v>
      </c>
      <c r="I16" s="38">
        <v>40000</v>
      </c>
      <c r="J16" s="39" t="s">
        <v>36</v>
      </c>
      <c r="K16" s="37">
        <v>1</v>
      </c>
      <c r="L16" s="40">
        <v>4867.2566371681423</v>
      </c>
      <c r="M16" s="39"/>
      <c r="N16" s="37"/>
      <c r="O16" s="38"/>
    </row>
    <row r="17" spans="1:15" x14ac:dyDescent="0.25">
      <c r="A17" s="71"/>
      <c r="B17" s="60"/>
      <c r="C17" s="69"/>
      <c r="D17" s="63"/>
      <c r="E17" s="63"/>
      <c r="F17" s="63"/>
      <c r="G17" s="37" t="s">
        <v>37</v>
      </c>
      <c r="H17" s="37">
        <v>1</v>
      </c>
      <c r="I17" s="38">
        <v>15000</v>
      </c>
      <c r="J17" s="39" t="s">
        <v>64</v>
      </c>
      <c r="K17" s="37">
        <v>1</v>
      </c>
      <c r="L17" s="40">
        <v>10619.469026548673</v>
      </c>
      <c r="M17" s="39"/>
      <c r="N17" s="37"/>
      <c r="O17" s="38"/>
    </row>
    <row r="18" spans="1:15" x14ac:dyDescent="0.25">
      <c r="A18" s="71"/>
      <c r="B18" s="60"/>
      <c r="C18" s="69"/>
      <c r="D18" s="64"/>
      <c r="E18" s="64"/>
      <c r="F18" s="64"/>
      <c r="G18" s="37" t="s">
        <v>37</v>
      </c>
      <c r="H18" s="37">
        <v>1</v>
      </c>
      <c r="I18" s="38">
        <v>15000</v>
      </c>
      <c r="J18" s="39"/>
      <c r="K18" s="37"/>
      <c r="L18" s="40"/>
      <c r="M18" s="39"/>
      <c r="N18" s="37"/>
      <c r="O18" s="38"/>
    </row>
    <row r="19" spans="1:15" ht="26.4" customHeight="1" x14ac:dyDescent="0.25">
      <c r="A19" s="71"/>
      <c r="B19" s="60"/>
      <c r="C19" s="69"/>
      <c r="D19" s="56" t="s">
        <v>38</v>
      </c>
      <c r="E19" s="56" t="s">
        <v>39</v>
      </c>
      <c r="F19" s="56"/>
      <c r="G19" s="8" t="s">
        <v>10</v>
      </c>
      <c r="H19" s="8">
        <v>1</v>
      </c>
      <c r="I19" s="12">
        <v>40000</v>
      </c>
      <c r="J19" s="17" t="s">
        <v>66</v>
      </c>
      <c r="K19" s="8">
        <v>1</v>
      </c>
      <c r="L19" s="31">
        <v>2654.8672566371683</v>
      </c>
      <c r="M19" s="17"/>
      <c r="N19" s="8"/>
      <c r="O19" s="12"/>
    </row>
    <row r="20" spans="1:15" x14ac:dyDescent="0.25">
      <c r="A20" s="71"/>
      <c r="B20" s="60"/>
      <c r="C20" s="69"/>
      <c r="D20" s="57"/>
      <c r="E20" s="57"/>
      <c r="F20" s="57"/>
      <c r="G20" s="8" t="s">
        <v>9</v>
      </c>
      <c r="H20" s="8">
        <v>1</v>
      </c>
      <c r="I20" s="12">
        <v>25000</v>
      </c>
      <c r="J20" s="17" t="s">
        <v>67</v>
      </c>
      <c r="K20" s="8">
        <v>1</v>
      </c>
      <c r="L20" s="31">
        <v>6194.6902654867263</v>
      </c>
      <c r="M20" s="17"/>
      <c r="N20" s="8"/>
      <c r="O20" s="12"/>
    </row>
    <row r="21" spans="1:15" x14ac:dyDescent="0.25">
      <c r="A21" s="71"/>
      <c r="B21" s="60"/>
      <c r="C21" s="69"/>
      <c r="D21" s="57"/>
      <c r="E21" s="57"/>
      <c r="F21" s="57"/>
      <c r="G21" s="8"/>
      <c r="H21" s="8"/>
      <c r="I21" s="12"/>
      <c r="J21" s="17" t="s">
        <v>68</v>
      </c>
      <c r="K21" s="8">
        <v>1</v>
      </c>
      <c r="L21" s="31">
        <v>13274.336283185841</v>
      </c>
      <c r="M21" s="17"/>
      <c r="N21" s="8"/>
      <c r="O21" s="12"/>
    </row>
    <row r="22" spans="1:15" x14ac:dyDescent="0.25">
      <c r="A22" s="71"/>
      <c r="B22" s="60"/>
      <c r="C22" s="69"/>
      <c r="D22" s="57"/>
      <c r="E22" s="57"/>
      <c r="F22" s="57"/>
      <c r="G22" s="8"/>
      <c r="H22" s="8"/>
      <c r="I22" s="12"/>
      <c r="J22" s="17" t="s">
        <v>69</v>
      </c>
      <c r="K22" s="8">
        <v>1</v>
      </c>
      <c r="L22" s="31">
        <v>5752.2123893805319</v>
      </c>
      <c r="M22" s="17"/>
      <c r="N22" s="8"/>
      <c r="O22" s="12"/>
    </row>
    <row r="23" spans="1:15" x14ac:dyDescent="0.25">
      <c r="A23" s="71"/>
      <c r="B23" s="60"/>
      <c r="C23" s="69"/>
      <c r="D23" s="58"/>
      <c r="E23" s="58"/>
      <c r="F23" s="58"/>
      <c r="G23" s="8" t="s">
        <v>9</v>
      </c>
      <c r="H23" s="8">
        <v>1</v>
      </c>
      <c r="I23" s="12">
        <v>25000</v>
      </c>
      <c r="J23" s="17"/>
      <c r="K23" s="8"/>
      <c r="L23" s="31"/>
      <c r="M23" s="17"/>
      <c r="N23" s="8"/>
      <c r="O23" s="12"/>
    </row>
    <row r="24" spans="1:15" ht="26.4" x14ac:dyDescent="0.25">
      <c r="A24" s="71"/>
      <c r="B24" s="60"/>
      <c r="C24" s="69"/>
      <c r="D24" s="22" t="s">
        <v>40</v>
      </c>
      <c r="E24" s="22" t="s">
        <v>41</v>
      </c>
      <c r="F24" s="22"/>
      <c r="G24" s="8" t="s">
        <v>7</v>
      </c>
      <c r="H24" s="8">
        <v>1</v>
      </c>
      <c r="I24" s="12">
        <v>7000</v>
      </c>
      <c r="J24" s="17" t="s">
        <v>6</v>
      </c>
      <c r="K24" s="8">
        <v>1</v>
      </c>
      <c r="L24" s="31">
        <v>3982.3008849557527</v>
      </c>
      <c r="M24" s="17"/>
      <c r="N24" s="8"/>
      <c r="O24" s="12"/>
    </row>
    <row r="25" spans="1:15" ht="26.4" customHeight="1" x14ac:dyDescent="0.25">
      <c r="A25" s="71"/>
      <c r="B25" s="60"/>
      <c r="C25" s="69"/>
      <c r="D25" s="56" t="s">
        <v>42</v>
      </c>
      <c r="E25" s="56" t="s">
        <v>43</v>
      </c>
      <c r="F25" s="56"/>
      <c r="G25" s="8" t="s">
        <v>7</v>
      </c>
      <c r="H25" s="8">
        <v>1</v>
      </c>
      <c r="I25" s="12">
        <v>7000</v>
      </c>
      <c r="J25" s="17" t="s">
        <v>55</v>
      </c>
      <c r="K25" s="8">
        <v>1</v>
      </c>
      <c r="L25" s="31">
        <v>3982.3008849557527</v>
      </c>
      <c r="M25" s="17"/>
      <c r="N25" s="8"/>
      <c r="O25" s="12"/>
    </row>
    <row r="26" spans="1:15" x14ac:dyDescent="0.25">
      <c r="A26" s="71"/>
      <c r="B26" s="60"/>
      <c r="C26" s="69"/>
      <c r="D26" s="58"/>
      <c r="E26" s="58"/>
      <c r="F26" s="58"/>
      <c r="G26" s="8" t="s">
        <v>10</v>
      </c>
      <c r="H26" s="8">
        <v>1</v>
      </c>
      <c r="I26" s="12">
        <v>7000</v>
      </c>
      <c r="J26" s="17"/>
      <c r="K26" s="8"/>
      <c r="L26" s="31"/>
      <c r="M26" s="17"/>
      <c r="N26" s="8"/>
      <c r="O26" s="12"/>
    </row>
    <row r="27" spans="1:15" ht="26.4" customHeight="1" x14ac:dyDescent="0.25">
      <c r="A27" s="71"/>
      <c r="B27" s="60"/>
      <c r="C27" s="69"/>
      <c r="D27" s="56" t="s">
        <v>44</v>
      </c>
      <c r="E27" s="56" t="s">
        <v>45</v>
      </c>
      <c r="F27" s="56"/>
      <c r="G27" s="8" t="s">
        <v>7</v>
      </c>
      <c r="H27" s="8">
        <v>1</v>
      </c>
      <c r="I27" s="12">
        <v>7000</v>
      </c>
      <c r="J27" s="17" t="s">
        <v>55</v>
      </c>
      <c r="K27" s="8">
        <v>1</v>
      </c>
      <c r="L27" s="31">
        <v>3539.8230088495579</v>
      </c>
      <c r="M27" s="17"/>
      <c r="N27" s="8"/>
      <c r="O27" s="12"/>
    </row>
    <row r="28" spans="1:15" x14ac:dyDescent="0.25">
      <c r="A28" s="71"/>
      <c r="B28" s="60"/>
      <c r="C28" s="69"/>
      <c r="D28" s="58"/>
      <c r="E28" s="58"/>
      <c r="F28" s="58"/>
      <c r="G28" s="8" t="s">
        <v>8</v>
      </c>
      <c r="H28" s="8">
        <v>1</v>
      </c>
      <c r="I28" s="12">
        <v>7000</v>
      </c>
      <c r="J28" s="17" t="s">
        <v>65</v>
      </c>
      <c r="K28" s="8">
        <v>1</v>
      </c>
      <c r="L28" s="31">
        <v>3982.3008849557527</v>
      </c>
      <c r="M28" s="17"/>
      <c r="N28" s="8"/>
      <c r="O28" s="12"/>
    </row>
    <row r="29" spans="1:15" ht="31.2" customHeight="1" x14ac:dyDescent="0.25">
      <c r="A29" s="71"/>
      <c r="B29" s="60"/>
      <c r="C29" s="69"/>
      <c r="D29" s="22" t="s">
        <v>46</v>
      </c>
      <c r="E29" s="22" t="s">
        <v>47</v>
      </c>
      <c r="F29" s="22"/>
      <c r="G29" s="8" t="s">
        <v>7</v>
      </c>
      <c r="H29" s="8">
        <v>1</v>
      </c>
      <c r="I29" s="12">
        <v>5000</v>
      </c>
      <c r="J29" s="17" t="s">
        <v>55</v>
      </c>
      <c r="K29" s="8">
        <v>1</v>
      </c>
      <c r="L29" s="31">
        <v>3982.3008849557527</v>
      </c>
      <c r="M29" s="17"/>
      <c r="N29" s="8"/>
      <c r="O29" s="12"/>
    </row>
    <row r="30" spans="1:15" ht="23.25" customHeight="1" x14ac:dyDescent="0.25">
      <c r="A30" s="71"/>
      <c r="B30" s="61"/>
      <c r="C30" s="69"/>
      <c r="D30" s="28"/>
      <c r="E30" s="29"/>
      <c r="F30" s="29"/>
      <c r="G30" s="28" t="s">
        <v>12</v>
      </c>
      <c r="H30" s="18">
        <f>SUM(H4:H29)</f>
        <v>23</v>
      </c>
      <c r="I30" s="19">
        <f>SUM(I4:I29)</f>
        <v>890000</v>
      </c>
      <c r="J30" s="18" t="s">
        <v>12</v>
      </c>
      <c r="K30" s="18">
        <f>SUM(K4:K29)</f>
        <v>23</v>
      </c>
      <c r="L30" s="19">
        <f>SUM(L4:L29)</f>
        <v>207787.61061946905</v>
      </c>
      <c r="M30" s="18" t="s">
        <v>12</v>
      </c>
      <c r="N30" s="18">
        <f>SUM(N4:N29)</f>
        <v>7</v>
      </c>
      <c r="O30" s="19">
        <v>25000</v>
      </c>
    </row>
    <row r="31" spans="1:15" s="16" customFormat="1" ht="23.25" customHeight="1" x14ac:dyDescent="0.25">
      <c r="A31" s="44" t="s">
        <v>48</v>
      </c>
      <c r="B31" s="44"/>
      <c r="C31" s="44"/>
      <c r="D31" s="30"/>
      <c r="E31" s="26"/>
      <c r="F31" s="26"/>
      <c r="G31" s="48">
        <f>(I30-I4)/100000</f>
        <v>4.9000000000000004</v>
      </c>
      <c r="H31" s="49"/>
      <c r="I31" s="50"/>
      <c r="J31" s="48">
        <f>L30/2/100000</f>
        <v>1.0389380530973453</v>
      </c>
      <c r="K31" s="49"/>
      <c r="L31" s="50"/>
      <c r="M31" s="48">
        <f>O30/100000</f>
        <v>0.25</v>
      </c>
      <c r="N31" s="49"/>
      <c r="O31" s="50"/>
    </row>
    <row r="32" spans="1:15" s="16" customFormat="1" ht="32.4" customHeight="1" x14ac:dyDescent="0.25">
      <c r="A32" s="74" t="s">
        <v>23</v>
      </c>
      <c r="B32" s="75"/>
      <c r="C32" s="76"/>
      <c r="D32" s="24"/>
      <c r="E32" s="25"/>
      <c r="F32" s="25"/>
      <c r="G32" s="51" t="s">
        <v>49</v>
      </c>
      <c r="H32" s="52"/>
      <c r="I32" s="53"/>
      <c r="J32" s="41" t="s">
        <v>70</v>
      </c>
      <c r="K32" s="42"/>
      <c r="L32" s="43"/>
      <c r="M32" s="48" t="s">
        <v>91</v>
      </c>
      <c r="N32" s="49"/>
      <c r="O32" s="50"/>
    </row>
    <row r="33" spans="1:15" s="16" customFormat="1" ht="32.4" customHeight="1" x14ac:dyDescent="0.25">
      <c r="A33" s="74" t="s">
        <v>88</v>
      </c>
      <c r="B33" s="75"/>
      <c r="C33" s="76"/>
      <c r="D33" s="35"/>
      <c r="E33" s="36"/>
      <c r="F33" s="25"/>
      <c r="G33" s="51" t="s">
        <v>89</v>
      </c>
      <c r="H33" s="52"/>
      <c r="I33" s="53"/>
      <c r="J33" s="48"/>
      <c r="K33" s="49"/>
      <c r="L33" s="50"/>
      <c r="M33" s="48" t="s">
        <v>94</v>
      </c>
      <c r="N33" s="49"/>
      <c r="O33" s="50"/>
    </row>
    <row r="34" spans="1:15" x14ac:dyDescent="0.25">
      <c r="A34" s="70" t="s">
        <v>71</v>
      </c>
      <c r="B34" s="59" t="s">
        <v>72</v>
      </c>
      <c r="C34" s="69"/>
      <c r="D34" s="56" t="s">
        <v>71</v>
      </c>
      <c r="E34" s="56" t="s">
        <v>72</v>
      </c>
      <c r="F34" s="56"/>
      <c r="G34" s="8"/>
      <c r="H34" s="8"/>
      <c r="I34" s="13"/>
      <c r="J34" s="17" t="s">
        <v>73</v>
      </c>
      <c r="K34" s="8">
        <v>1</v>
      </c>
      <c r="L34" s="13">
        <v>28407.079646017701</v>
      </c>
      <c r="M34" s="17" t="s">
        <v>95</v>
      </c>
      <c r="N34" s="8">
        <v>1</v>
      </c>
      <c r="O34" s="13"/>
    </row>
    <row r="35" spans="1:15" x14ac:dyDescent="0.25">
      <c r="A35" s="71"/>
      <c r="B35" s="60"/>
      <c r="C35" s="69"/>
      <c r="D35" s="58"/>
      <c r="E35" s="58"/>
      <c r="F35" s="58"/>
      <c r="G35" s="8"/>
      <c r="H35" s="8"/>
      <c r="I35" s="13"/>
      <c r="J35" s="17" t="s">
        <v>60</v>
      </c>
      <c r="K35" s="8">
        <v>1</v>
      </c>
      <c r="L35" s="13">
        <v>18584.070796460179</v>
      </c>
      <c r="M35" s="17"/>
      <c r="N35" s="8"/>
      <c r="O35" s="13"/>
    </row>
    <row r="36" spans="1:15" x14ac:dyDescent="0.25">
      <c r="A36" s="71"/>
      <c r="B36" s="60"/>
      <c r="C36" s="69"/>
      <c r="D36" s="56" t="s">
        <v>74</v>
      </c>
      <c r="E36" s="56" t="s">
        <v>75</v>
      </c>
      <c r="F36" s="56"/>
      <c r="G36" s="8"/>
      <c r="H36" s="8"/>
      <c r="I36" s="13"/>
      <c r="J36" s="33" t="s">
        <v>55</v>
      </c>
      <c r="K36" s="32">
        <v>1</v>
      </c>
      <c r="L36" s="13">
        <v>9734.5132743362847</v>
      </c>
      <c r="M36" s="17" t="s">
        <v>7</v>
      </c>
      <c r="N36" s="8">
        <v>1</v>
      </c>
      <c r="O36" s="13"/>
    </row>
    <row r="37" spans="1:15" x14ac:dyDescent="0.25">
      <c r="A37" s="71"/>
      <c r="B37" s="60"/>
      <c r="C37" s="69"/>
      <c r="D37" s="57"/>
      <c r="E37" s="57"/>
      <c r="F37" s="57"/>
      <c r="G37" s="8"/>
      <c r="H37" s="8"/>
      <c r="I37" s="13"/>
      <c r="J37" s="33" t="s">
        <v>56</v>
      </c>
      <c r="K37" s="32">
        <v>1</v>
      </c>
      <c r="L37" s="13">
        <v>10619.469026548673</v>
      </c>
      <c r="M37" s="17" t="s">
        <v>10</v>
      </c>
      <c r="N37" s="8">
        <v>1</v>
      </c>
      <c r="O37" s="13"/>
    </row>
    <row r="38" spans="1:15" x14ac:dyDescent="0.25">
      <c r="A38" s="71"/>
      <c r="B38" s="60"/>
      <c r="C38" s="69"/>
      <c r="D38" s="57"/>
      <c r="E38" s="57"/>
      <c r="F38" s="57"/>
      <c r="G38" s="8"/>
      <c r="H38" s="8"/>
      <c r="I38" s="13"/>
      <c r="J38" s="33" t="s">
        <v>57</v>
      </c>
      <c r="K38" s="32">
        <v>1</v>
      </c>
      <c r="L38" s="13">
        <v>7522.1238938053102</v>
      </c>
      <c r="M38" s="17" t="s">
        <v>90</v>
      </c>
      <c r="N38" s="8">
        <v>1</v>
      </c>
      <c r="O38" s="13"/>
    </row>
    <row r="39" spans="1:15" x14ac:dyDescent="0.25">
      <c r="A39" s="71"/>
      <c r="B39" s="60"/>
      <c r="C39" s="69"/>
      <c r="D39" s="57"/>
      <c r="E39" s="57"/>
      <c r="F39" s="57"/>
      <c r="G39" s="8"/>
      <c r="H39" s="8"/>
      <c r="I39" s="13"/>
      <c r="J39" s="33" t="s">
        <v>62</v>
      </c>
      <c r="K39" s="32">
        <v>1</v>
      </c>
      <c r="L39" s="13">
        <v>5752.2123893805319</v>
      </c>
      <c r="M39" s="17" t="s">
        <v>9</v>
      </c>
      <c r="N39" s="8">
        <v>1</v>
      </c>
      <c r="O39" s="13"/>
    </row>
    <row r="40" spans="1:15" x14ac:dyDescent="0.25">
      <c r="A40" s="71"/>
      <c r="B40" s="60"/>
      <c r="C40" s="69"/>
      <c r="D40" s="57"/>
      <c r="E40" s="57"/>
      <c r="F40" s="57"/>
      <c r="G40" s="8"/>
      <c r="H40" s="8"/>
      <c r="I40" s="13"/>
      <c r="J40" s="33" t="s">
        <v>76</v>
      </c>
      <c r="K40" s="32">
        <v>1</v>
      </c>
      <c r="L40" s="13">
        <v>5132.7433628318586</v>
      </c>
      <c r="M40" s="17"/>
      <c r="N40" s="8"/>
      <c r="O40" s="13"/>
    </row>
    <row r="41" spans="1:15" x14ac:dyDescent="0.25">
      <c r="A41" s="71"/>
      <c r="B41" s="60"/>
      <c r="C41" s="69"/>
      <c r="D41" s="57"/>
      <c r="E41" s="57"/>
      <c r="F41" s="57"/>
      <c r="G41" s="8"/>
      <c r="H41" s="8"/>
      <c r="I41" s="13"/>
      <c r="J41" s="33" t="s">
        <v>77</v>
      </c>
      <c r="K41" s="32">
        <v>1</v>
      </c>
      <c r="L41" s="13">
        <v>5132.7433628318586</v>
      </c>
      <c r="M41" s="17"/>
      <c r="N41" s="8"/>
      <c r="O41" s="13"/>
    </row>
    <row r="42" spans="1:15" x14ac:dyDescent="0.25">
      <c r="A42" s="71"/>
      <c r="B42" s="60"/>
      <c r="C42" s="69"/>
      <c r="D42" s="58"/>
      <c r="E42" s="58"/>
      <c r="F42" s="58"/>
      <c r="G42" s="8"/>
      <c r="H42" s="8"/>
      <c r="I42" s="13"/>
      <c r="J42" s="33" t="s">
        <v>64</v>
      </c>
      <c r="K42" s="32">
        <v>1</v>
      </c>
      <c r="L42" s="13">
        <v>7522.1238938053102</v>
      </c>
      <c r="M42" s="17"/>
      <c r="N42" s="8"/>
      <c r="O42" s="13"/>
    </row>
    <row r="43" spans="1:15" x14ac:dyDescent="0.25">
      <c r="A43" s="71"/>
      <c r="B43" s="60"/>
      <c r="C43" s="69"/>
      <c r="D43" s="56"/>
      <c r="E43" s="56" t="s">
        <v>78</v>
      </c>
      <c r="F43" s="56"/>
      <c r="G43" s="8"/>
      <c r="H43" s="8"/>
      <c r="I43" s="13"/>
      <c r="J43" s="17" t="s">
        <v>55</v>
      </c>
      <c r="K43" s="8">
        <v>0</v>
      </c>
      <c r="L43" s="13">
        <v>0</v>
      </c>
      <c r="M43" s="17" t="s">
        <v>7</v>
      </c>
      <c r="N43" s="8">
        <v>0</v>
      </c>
      <c r="O43" s="13"/>
    </row>
    <row r="44" spans="1:15" x14ac:dyDescent="0.25">
      <c r="A44" s="71"/>
      <c r="B44" s="60"/>
      <c r="C44" s="69"/>
      <c r="D44" s="57"/>
      <c r="E44" s="57"/>
      <c r="F44" s="57"/>
      <c r="G44" s="8"/>
      <c r="H44" s="8"/>
      <c r="I44" s="13"/>
      <c r="J44" s="17" t="s">
        <v>56</v>
      </c>
      <c r="K44" s="8">
        <v>1</v>
      </c>
      <c r="L44" s="13">
        <v>10619.469026548673</v>
      </c>
      <c r="M44" s="17" t="s">
        <v>10</v>
      </c>
      <c r="N44" s="8">
        <v>0</v>
      </c>
      <c r="O44" s="13"/>
    </row>
    <row r="45" spans="1:15" x14ac:dyDescent="0.25">
      <c r="A45" s="71"/>
      <c r="B45" s="60"/>
      <c r="C45" s="69"/>
      <c r="D45" s="57"/>
      <c r="E45" s="57"/>
      <c r="F45" s="57"/>
      <c r="G45" s="8"/>
      <c r="H45" s="8"/>
      <c r="I45" s="13"/>
      <c r="J45" s="17" t="s">
        <v>57</v>
      </c>
      <c r="K45" s="8">
        <v>1</v>
      </c>
      <c r="L45" s="13">
        <v>7522.1238938053102</v>
      </c>
      <c r="M45" s="17" t="s">
        <v>90</v>
      </c>
      <c r="N45" s="8">
        <v>0</v>
      </c>
      <c r="O45" s="13"/>
    </row>
    <row r="46" spans="1:15" x14ac:dyDescent="0.25">
      <c r="A46" s="71"/>
      <c r="B46" s="60"/>
      <c r="C46" s="69"/>
      <c r="D46" s="57"/>
      <c r="E46" s="57"/>
      <c r="F46" s="57"/>
      <c r="G46" s="8"/>
      <c r="H46" s="8"/>
      <c r="I46" s="13"/>
      <c r="J46" s="17" t="s">
        <v>62</v>
      </c>
      <c r="K46" s="8">
        <v>1</v>
      </c>
      <c r="L46" s="13">
        <v>5752.2123893805319</v>
      </c>
      <c r="M46" s="17" t="s">
        <v>9</v>
      </c>
      <c r="N46" s="8">
        <v>0</v>
      </c>
      <c r="O46" s="13"/>
    </row>
    <row r="47" spans="1:15" x14ac:dyDescent="0.25">
      <c r="A47" s="71"/>
      <c r="B47" s="60"/>
      <c r="C47" s="69"/>
      <c r="D47" s="57"/>
      <c r="E47" s="57"/>
      <c r="F47" s="57"/>
      <c r="G47" s="8"/>
      <c r="H47" s="8"/>
      <c r="I47" s="13"/>
      <c r="J47" s="17" t="s">
        <v>76</v>
      </c>
      <c r="K47" s="8">
        <v>1</v>
      </c>
      <c r="L47" s="13">
        <v>5132.7433628318586</v>
      </c>
      <c r="M47" s="17"/>
      <c r="N47" s="8"/>
      <c r="O47" s="13"/>
    </row>
    <row r="48" spans="1:15" x14ac:dyDescent="0.25">
      <c r="A48" s="71"/>
      <c r="B48" s="60"/>
      <c r="C48" s="69"/>
      <c r="D48" s="57"/>
      <c r="E48" s="57"/>
      <c r="F48" s="57"/>
      <c r="G48" s="8"/>
      <c r="H48" s="8"/>
      <c r="I48" s="13"/>
      <c r="J48" s="17" t="s">
        <v>77</v>
      </c>
      <c r="K48" s="8">
        <v>1</v>
      </c>
      <c r="L48" s="13">
        <v>5132.7433628318586</v>
      </c>
      <c r="M48" s="17"/>
      <c r="N48" s="8"/>
      <c r="O48" s="13"/>
    </row>
    <row r="49" spans="1:15" x14ac:dyDescent="0.25">
      <c r="A49" s="71"/>
      <c r="B49" s="60"/>
      <c r="C49" s="69"/>
      <c r="D49" s="58"/>
      <c r="E49" s="58"/>
      <c r="F49" s="58"/>
      <c r="G49" s="8"/>
      <c r="H49" s="8"/>
      <c r="I49" s="13"/>
      <c r="J49" s="33" t="s">
        <v>64</v>
      </c>
      <c r="K49" s="8">
        <v>1</v>
      </c>
      <c r="L49" s="13">
        <v>7522.1238938053102</v>
      </c>
      <c r="M49" s="17"/>
      <c r="N49" s="8"/>
      <c r="O49" s="13"/>
    </row>
    <row r="50" spans="1:15" x14ac:dyDescent="0.25">
      <c r="A50" s="71"/>
      <c r="B50" s="60"/>
      <c r="C50" s="69"/>
      <c r="D50" s="56" t="s">
        <v>79</v>
      </c>
      <c r="E50" s="56" t="s">
        <v>80</v>
      </c>
      <c r="F50" s="56"/>
      <c r="G50" s="8"/>
      <c r="H50" s="8"/>
      <c r="I50" s="13"/>
      <c r="J50" s="17" t="s">
        <v>55</v>
      </c>
      <c r="K50" s="8">
        <v>1</v>
      </c>
      <c r="L50" s="13">
        <v>10619.469026548673</v>
      </c>
      <c r="M50" s="17" t="s">
        <v>7</v>
      </c>
      <c r="N50" s="8">
        <v>1</v>
      </c>
      <c r="O50" s="13"/>
    </row>
    <row r="51" spans="1:15" x14ac:dyDescent="0.25">
      <c r="A51" s="71"/>
      <c r="B51" s="60"/>
      <c r="C51" s="69"/>
      <c r="D51" s="57"/>
      <c r="E51" s="57"/>
      <c r="F51" s="57"/>
      <c r="G51" s="8"/>
      <c r="H51" s="8"/>
      <c r="I51" s="13"/>
      <c r="J51" s="17" t="s">
        <v>56</v>
      </c>
      <c r="K51" s="8">
        <v>1</v>
      </c>
      <c r="L51" s="13">
        <v>10619.469026548673</v>
      </c>
      <c r="M51" s="17" t="s">
        <v>10</v>
      </c>
      <c r="N51" s="8">
        <v>1</v>
      </c>
      <c r="O51" s="13"/>
    </row>
    <row r="52" spans="1:15" x14ac:dyDescent="0.25">
      <c r="A52" s="71"/>
      <c r="B52" s="60"/>
      <c r="C52" s="69"/>
      <c r="D52" s="57"/>
      <c r="E52" s="57"/>
      <c r="F52" s="57"/>
      <c r="G52" s="8"/>
      <c r="H52" s="8"/>
      <c r="I52" s="13"/>
      <c r="J52" s="17" t="s">
        <v>57</v>
      </c>
      <c r="K52" s="8">
        <v>1</v>
      </c>
      <c r="L52" s="13">
        <v>10619.469026548673</v>
      </c>
      <c r="M52" s="17" t="s">
        <v>90</v>
      </c>
      <c r="N52" s="8">
        <v>1</v>
      </c>
      <c r="O52" s="13"/>
    </row>
    <row r="53" spans="1:15" x14ac:dyDescent="0.25">
      <c r="A53" s="71"/>
      <c r="B53" s="60"/>
      <c r="C53" s="69"/>
      <c r="D53" s="57"/>
      <c r="E53" s="57"/>
      <c r="F53" s="57"/>
      <c r="G53" s="8"/>
      <c r="H53" s="8"/>
      <c r="I53" s="13"/>
      <c r="J53" s="17" t="s">
        <v>62</v>
      </c>
      <c r="K53" s="8">
        <v>1</v>
      </c>
      <c r="L53" s="13">
        <v>5752.2123893805319</v>
      </c>
      <c r="M53" s="17" t="s">
        <v>92</v>
      </c>
      <c r="N53" s="8">
        <v>1</v>
      </c>
      <c r="O53" s="13"/>
    </row>
    <row r="54" spans="1:15" x14ac:dyDescent="0.25">
      <c r="A54" s="71"/>
      <c r="B54" s="60"/>
      <c r="C54" s="69"/>
      <c r="D54" s="57"/>
      <c r="E54" s="57"/>
      <c r="F54" s="57"/>
      <c r="G54" s="8"/>
      <c r="H54" s="8"/>
      <c r="I54" s="13"/>
      <c r="J54" s="17" t="s">
        <v>76</v>
      </c>
      <c r="K54" s="8">
        <v>1</v>
      </c>
      <c r="L54" s="13">
        <v>6017.6991150442482</v>
      </c>
      <c r="M54" s="17"/>
      <c r="N54" s="8"/>
      <c r="O54" s="13"/>
    </row>
    <row r="55" spans="1:15" x14ac:dyDescent="0.25">
      <c r="A55" s="71"/>
      <c r="B55" s="60"/>
      <c r="C55" s="69"/>
      <c r="D55" s="57"/>
      <c r="E55" s="57"/>
      <c r="F55" s="57"/>
      <c r="G55" s="8"/>
      <c r="H55" s="8"/>
      <c r="I55" s="13"/>
      <c r="J55" s="17" t="s">
        <v>77</v>
      </c>
      <c r="K55" s="8">
        <v>1</v>
      </c>
      <c r="L55" s="13">
        <v>6017.6991150442482</v>
      </c>
      <c r="M55" s="17"/>
      <c r="N55" s="8"/>
      <c r="O55" s="13"/>
    </row>
    <row r="56" spans="1:15" x14ac:dyDescent="0.25">
      <c r="A56" s="71"/>
      <c r="B56" s="60"/>
      <c r="C56" s="69"/>
      <c r="D56" s="58"/>
      <c r="E56" s="58"/>
      <c r="F56" s="58"/>
      <c r="G56" s="8"/>
      <c r="H56" s="8"/>
      <c r="I56" s="13"/>
      <c r="J56" s="17" t="s">
        <v>64</v>
      </c>
      <c r="K56" s="8">
        <v>1</v>
      </c>
      <c r="L56" s="13">
        <v>7964.6017699115055</v>
      </c>
      <c r="M56" s="17"/>
      <c r="N56" s="8"/>
      <c r="O56" s="13"/>
    </row>
    <row r="57" spans="1:15" x14ac:dyDescent="0.25">
      <c r="A57" s="71"/>
      <c r="B57" s="60"/>
      <c r="C57" s="69"/>
      <c r="D57" s="56" t="s">
        <v>81</v>
      </c>
      <c r="E57" s="56" t="s">
        <v>82</v>
      </c>
      <c r="F57" s="56"/>
      <c r="G57" s="8"/>
      <c r="H57" s="8"/>
      <c r="I57" s="13"/>
      <c r="J57" s="17" t="s">
        <v>55</v>
      </c>
      <c r="K57" s="8">
        <v>1</v>
      </c>
      <c r="L57" s="13">
        <v>10619.469026548673</v>
      </c>
      <c r="M57" s="17" t="s">
        <v>7</v>
      </c>
      <c r="N57" s="8">
        <v>1</v>
      </c>
      <c r="O57" s="13"/>
    </row>
    <row r="58" spans="1:15" x14ac:dyDescent="0.25">
      <c r="A58" s="71"/>
      <c r="B58" s="60"/>
      <c r="C58" s="69"/>
      <c r="D58" s="57"/>
      <c r="E58" s="57"/>
      <c r="F58" s="57"/>
      <c r="G58" s="8"/>
      <c r="H58" s="8"/>
      <c r="I58" s="13"/>
      <c r="J58" s="17" t="s">
        <v>65</v>
      </c>
      <c r="K58" s="8">
        <v>1</v>
      </c>
      <c r="L58" s="13">
        <v>11504.424778761064</v>
      </c>
      <c r="M58" s="17" t="s">
        <v>10</v>
      </c>
      <c r="N58" s="8">
        <v>1</v>
      </c>
      <c r="O58" s="13"/>
    </row>
    <row r="59" spans="1:15" x14ac:dyDescent="0.25">
      <c r="A59" s="71"/>
      <c r="B59" s="60"/>
      <c r="C59" s="69"/>
      <c r="D59" s="57"/>
      <c r="E59" s="57"/>
      <c r="F59" s="57"/>
      <c r="G59" s="8"/>
      <c r="H59" s="8"/>
      <c r="I59" s="13"/>
      <c r="J59" s="17" t="s">
        <v>83</v>
      </c>
      <c r="K59" s="8">
        <v>1</v>
      </c>
      <c r="L59" s="13">
        <v>5752.2123893805319</v>
      </c>
      <c r="M59" s="17" t="s">
        <v>90</v>
      </c>
      <c r="N59" s="8">
        <v>1</v>
      </c>
      <c r="O59" s="13"/>
    </row>
    <row r="60" spans="1:15" x14ac:dyDescent="0.25">
      <c r="A60" s="71"/>
      <c r="B60" s="60"/>
      <c r="C60" s="69"/>
      <c r="D60" s="57"/>
      <c r="E60" s="57"/>
      <c r="F60" s="57"/>
      <c r="G60" s="8"/>
      <c r="H60" s="8"/>
      <c r="I60" s="13"/>
      <c r="J60" s="17" t="s">
        <v>69</v>
      </c>
      <c r="K60" s="8">
        <v>1</v>
      </c>
      <c r="L60" s="13">
        <v>5752.2123893805319</v>
      </c>
      <c r="M60" s="17"/>
      <c r="N60" s="8"/>
      <c r="O60" s="13"/>
    </row>
    <row r="61" spans="1:15" x14ac:dyDescent="0.25">
      <c r="A61" s="71"/>
      <c r="B61" s="60"/>
      <c r="C61" s="69"/>
      <c r="D61" s="57"/>
      <c r="E61" s="57"/>
      <c r="F61" s="57"/>
      <c r="G61" s="8"/>
      <c r="H61" s="8"/>
      <c r="I61" s="13"/>
      <c r="J61" s="17" t="s">
        <v>84</v>
      </c>
      <c r="K61" s="8">
        <v>1</v>
      </c>
      <c r="L61" s="13">
        <v>5309.7345132743367</v>
      </c>
      <c r="M61" s="17"/>
      <c r="N61" s="8"/>
      <c r="O61" s="13"/>
    </row>
    <row r="62" spans="1:15" x14ac:dyDescent="0.25">
      <c r="A62" s="71"/>
      <c r="B62" s="60"/>
      <c r="C62" s="69"/>
      <c r="D62" s="57"/>
      <c r="E62" s="57"/>
      <c r="F62" s="57"/>
      <c r="G62" s="8"/>
      <c r="H62" s="8"/>
      <c r="I62" s="13"/>
      <c r="J62" s="17" t="s">
        <v>85</v>
      </c>
      <c r="K62" s="8">
        <v>1</v>
      </c>
      <c r="L62" s="13">
        <v>5221.2389380530976</v>
      </c>
      <c r="M62" s="17"/>
      <c r="N62" s="8"/>
      <c r="O62" s="13"/>
    </row>
    <row r="63" spans="1:15" x14ac:dyDescent="0.25">
      <c r="A63" s="71"/>
      <c r="B63" s="60"/>
      <c r="C63" s="69"/>
      <c r="D63" s="58"/>
      <c r="E63" s="58"/>
      <c r="F63" s="58"/>
      <c r="G63" s="8"/>
      <c r="H63" s="8"/>
      <c r="I63" s="13"/>
      <c r="J63" s="17" t="s">
        <v>64</v>
      </c>
      <c r="K63" s="8">
        <v>1</v>
      </c>
      <c r="L63" s="13">
        <v>7964.6017699115055</v>
      </c>
      <c r="M63" s="17"/>
      <c r="N63" s="8"/>
      <c r="O63" s="13"/>
    </row>
    <row r="64" spans="1:15" ht="21" customHeight="1" x14ac:dyDescent="0.25">
      <c r="A64" s="71"/>
      <c r="B64" s="61"/>
      <c r="C64" s="69"/>
      <c r="D64" s="34"/>
      <c r="E64" s="34"/>
      <c r="F64" s="34"/>
      <c r="G64" s="18" t="s">
        <v>12</v>
      </c>
      <c r="H64" s="18">
        <f>SUM(H34:H63)</f>
        <v>0</v>
      </c>
      <c r="I64" s="19"/>
      <c r="J64" s="18" t="s">
        <v>12</v>
      </c>
      <c r="K64" s="18">
        <f>SUM(K34:K63)</f>
        <v>29</v>
      </c>
      <c r="L64" s="19">
        <f>SUM(L34:L63)</f>
        <v>249823.00884955752</v>
      </c>
      <c r="M64" s="18" t="s">
        <v>12</v>
      </c>
      <c r="N64" s="18">
        <f>SUM(N34:N63)</f>
        <v>12</v>
      </c>
      <c r="O64" s="19">
        <v>38100</v>
      </c>
    </row>
    <row r="65" spans="1:15" s="16" customFormat="1" ht="23.25" customHeight="1" x14ac:dyDescent="0.25">
      <c r="A65" s="44" t="s">
        <v>13</v>
      </c>
      <c r="B65" s="44"/>
      <c r="C65" s="44"/>
      <c r="D65" s="23"/>
      <c r="E65" s="23"/>
      <c r="F65" s="23"/>
      <c r="G65" s="54" t="s">
        <v>87</v>
      </c>
      <c r="H65" s="54"/>
      <c r="I65" s="54"/>
      <c r="J65" s="48">
        <f>L64/2/100000</f>
        <v>1.2491150442477876</v>
      </c>
      <c r="K65" s="49"/>
      <c r="L65" s="50"/>
      <c r="M65" s="48">
        <f>O64/100000</f>
        <v>0.38100000000000001</v>
      </c>
      <c r="N65" s="49"/>
      <c r="O65" s="50"/>
    </row>
    <row r="66" spans="1:15" s="16" customFormat="1" ht="32.4" customHeight="1" x14ac:dyDescent="0.25">
      <c r="A66" s="74" t="s">
        <v>23</v>
      </c>
      <c r="B66" s="75"/>
      <c r="C66" s="76"/>
      <c r="D66" s="24"/>
      <c r="E66" s="25"/>
      <c r="F66" s="25"/>
      <c r="G66" s="51" t="s">
        <v>87</v>
      </c>
      <c r="H66" s="52"/>
      <c r="I66" s="53"/>
      <c r="J66" s="48" t="s">
        <v>70</v>
      </c>
      <c r="K66" s="49"/>
      <c r="L66" s="50"/>
      <c r="M66" s="48" t="s">
        <v>91</v>
      </c>
      <c r="N66" s="49"/>
      <c r="O66" s="50"/>
    </row>
    <row r="67" spans="1:15" s="16" customFormat="1" ht="32.4" customHeight="1" x14ac:dyDescent="0.25">
      <c r="A67" s="74" t="s">
        <v>88</v>
      </c>
      <c r="B67" s="75"/>
      <c r="C67" s="76"/>
      <c r="D67" s="35"/>
      <c r="E67" s="36"/>
      <c r="F67" s="25"/>
      <c r="G67" s="51" t="s">
        <v>89</v>
      </c>
      <c r="H67" s="52"/>
      <c r="I67" s="53"/>
      <c r="J67" s="48"/>
      <c r="K67" s="49"/>
      <c r="L67" s="50"/>
      <c r="M67" s="48" t="s">
        <v>93</v>
      </c>
      <c r="N67" s="49"/>
      <c r="O67" s="50"/>
    </row>
    <row r="68" spans="1:15" x14ac:dyDescent="0.25">
      <c r="A68"/>
      <c r="B68"/>
      <c r="C68"/>
      <c r="D68"/>
      <c r="E68"/>
      <c r="F68"/>
      <c r="H68"/>
      <c r="I68"/>
      <c r="L68" s="15"/>
      <c r="O68" s="15"/>
    </row>
    <row r="69" spans="1:15" x14ac:dyDescent="0.25">
      <c r="A69"/>
      <c r="B69"/>
      <c r="C69"/>
      <c r="D69"/>
      <c r="E69"/>
      <c r="F69"/>
      <c r="H69"/>
      <c r="I69" s="14"/>
      <c r="L69" s="15"/>
      <c r="O69" s="15"/>
    </row>
    <row r="70" spans="1:15" x14ac:dyDescent="0.25">
      <c r="A70"/>
      <c r="B70"/>
      <c r="C70"/>
      <c r="D70"/>
      <c r="E70"/>
      <c r="F70"/>
      <c r="H70"/>
      <c r="I70"/>
      <c r="L70" s="15"/>
      <c r="O70" s="15"/>
    </row>
    <row r="71" spans="1:15" x14ac:dyDescent="0.25">
      <c r="A71"/>
      <c r="B71"/>
      <c r="C71"/>
      <c r="D71"/>
      <c r="E71"/>
      <c r="F71"/>
      <c r="H71"/>
      <c r="I71"/>
    </row>
    <row r="72" spans="1:15" x14ac:dyDescent="0.25">
      <c r="A72"/>
      <c r="B72"/>
      <c r="C72"/>
      <c r="D72"/>
      <c r="E72"/>
      <c r="F72"/>
      <c r="H72"/>
      <c r="I72"/>
    </row>
    <row r="73" spans="1:15" ht="13.5" customHeight="1" x14ac:dyDescent="0.25">
      <c r="A73"/>
      <c r="B73"/>
      <c r="C73"/>
      <c r="D73"/>
      <c r="E73"/>
      <c r="F73"/>
      <c r="H73"/>
      <c r="I73"/>
    </row>
    <row r="74" spans="1:15" ht="13.5" customHeight="1" x14ac:dyDescent="0.25">
      <c r="A74"/>
      <c r="B74"/>
      <c r="C74"/>
      <c r="D74"/>
      <c r="E74"/>
      <c r="F74"/>
      <c r="H74"/>
      <c r="I74"/>
    </row>
    <row r="75" spans="1:15" x14ac:dyDescent="0.25">
      <c r="A75"/>
      <c r="B75"/>
      <c r="C75"/>
      <c r="D75"/>
      <c r="E75"/>
      <c r="F75"/>
      <c r="H75"/>
      <c r="I75"/>
    </row>
    <row r="76" spans="1:15" ht="13.5" customHeight="1" x14ac:dyDescent="0.25">
      <c r="A76"/>
      <c r="B76"/>
      <c r="C76"/>
      <c r="D76"/>
      <c r="E76"/>
      <c r="F76"/>
      <c r="H76"/>
      <c r="I76"/>
    </row>
    <row r="77" spans="1:15" x14ac:dyDescent="0.25">
      <c r="A77"/>
      <c r="B77"/>
      <c r="C77"/>
      <c r="D77"/>
      <c r="E77"/>
      <c r="F77"/>
      <c r="H77"/>
      <c r="I77"/>
    </row>
    <row r="78" spans="1:15" x14ac:dyDescent="0.25">
      <c r="A78"/>
      <c r="B78"/>
      <c r="C78"/>
      <c r="D78"/>
      <c r="E78"/>
      <c r="F78"/>
      <c r="H78"/>
      <c r="I78"/>
    </row>
    <row r="79" spans="1:15" x14ac:dyDescent="0.25">
      <c r="A79"/>
      <c r="B79"/>
      <c r="C79"/>
      <c r="D79"/>
      <c r="E79"/>
      <c r="F79"/>
      <c r="H79"/>
      <c r="I79"/>
    </row>
    <row r="80" spans="1:15" x14ac:dyDescent="0.25">
      <c r="A80"/>
      <c r="B80"/>
      <c r="C80"/>
      <c r="D80"/>
      <c r="E80"/>
      <c r="F80"/>
      <c r="H80"/>
      <c r="I80"/>
    </row>
    <row r="81" spans="7:7" customFormat="1" x14ac:dyDescent="0.25">
      <c r="G81" s="3"/>
    </row>
    <row r="82" spans="7:7" customFormat="1" x14ac:dyDescent="0.25">
      <c r="G82" s="3"/>
    </row>
    <row r="83" spans="7:7" customFormat="1" ht="13.5" customHeight="1" x14ac:dyDescent="0.25">
      <c r="G83" s="3"/>
    </row>
    <row r="84" spans="7:7" customFormat="1" x14ac:dyDescent="0.25">
      <c r="G84" s="3"/>
    </row>
    <row r="85" spans="7:7" customFormat="1" x14ac:dyDescent="0.25">
      <c r="G85" s="3"/>
    </row>
    <row r="86" spans="7:7" customFormat="1" x14ac:dyDescent="0.25">
      <c r="G86" s="3"/>
    </row>
    <row r="87" spans="7:7" customFormat="1" x14ac:dyDescent="0.25">
      <c r="G87" s="3"/>
    </row>
    <row r="88" spans="7:7" customFormat="1" x14ac:dyDescent="0.25">
      <c r="G88" s="3"/>
    </row>
    <row r="89" spans="7:7" customFormat="1" x14ac:dyDescent="0.25">
      <c r="G89" s="3"/>
    </row>
    <row r="90" spans="7:7" customFormat="1" x14ac:dyDescent="0.25">
      <c r="G90" s="3"/>
    </row>
    <row r="91" spans="7:7" customFormat="1" x14ac:dyDescent="0.25">
      <c r="G91" s="3"/>
    </row>
    <row r="92" spans="7:7" customFormat="1" x14ac:dyDescent="0.25">
      <c r="G92" s="3"/>
    </row>
    <row r="93" spans="7:7" customFormat="1" x14ac:dyDescent="0.25">
      <c r="G93" s="3"/>
    </row>
    <row r="94" spans="7:7" customFormat="1" x14ac:dyDescent="0.25">
      <c r="G94" s="3"/>
    </row>
    <row r="95" spans="7:7" customFormat="1" x14ac:dyDescent="0.25">
      <c r="G95" s="3"/>
    </row>
    <row r="96" spans="7:7" customFormat="1" x14ac:dyDescent="0.25">
      <c r="G96" s="3"/>
    </row>
    <row r="97" spans="7:7" customFormat="1" x14ac:dyDescent="0.25">
      <c r="G97" s="3"/>
    </row>
    <row r="98" spans="7:7" customFormat="1" x14ac:dyDescent="0.25">
      <c r="G98" s="3"/>
    </row>
    <row r="99" spans="7:7" customFormat="1" x14ac:dyDescent="0.25">
      <c r="G99" s="3"/>
    </row>
    <row r="100" spans="7:7" customFormat="1" x14ac:dyDescent="0.25">
      <c r="G100" s="3"/>
    </row>
    <row r="101" spans="7:7" customFormat="1" x14ac:dyDescent="0.25">
      <c r="G101" s="3"/>
    </row>
    <row r="102" spans="7:7" customFormat="1" x14ac:dyDescent="0.25">
      <c r="G102" s="3"/>
    </row>
    <row r="103" spans="7:7" customFormat="1" x14ac:dyDescent="0.25">
      <c r="G103" s="3"/>
    </row>
    <row r="104" spans="7:7" customFormat="1" x14ac:dyDescent="0.25">
      <c r="G104" s="3"/>
    </row>
    <row r="105" spans="7:7" customFormat="1" x14ac:dyDescent="0.25">
      <c r="G105" s="3"/>
    </row>
    <row r="106" spans="7:7" customFormat="1" x14ac:dyDescent="0.25">
      <c r="G106" s="3"/>
    </row>
    <row r="107" spans="7:7" customFormat="1" x14ac:dyDescent="0.25">
      <c r="G107" s="3"/>
    </row>
    <row r="108" spans="7:7" customFormat="1" x14ac:dyDescent="0.25">
      <c r="G108" s="3"/>
    </row>
    <row r="109" spans="7:7" customFormat="1" x14ac:dyDescent="0.25">
      <c r="G109" s="3"/>
    </row>
    <row r="110" spans="7:7" customFormat="1" x14ac:dyDescent="0.25">
      <c r="G110" s="3"/>
    </row>
    <row r="111" spans="7:7" customFormat="1" x14ac:dyDescent="0.25">
      <c r="G111" s="3"/>
    </row>
    <row r="112" spans="7:7" customFormat="1" x14ac:dyDescent="0.25">
      <c r="G112" s="3"/>
    </row>
    <row r="113" spans="7:7" customFormat="1" x14ac:dyDescent="0.25">
      <c r="G113" s="3"/>
    </row>
    <row r="114" spans="7:7" customFormat="1" x14ac:dyDescent="0.25">
      <c r="G114" s="3"/>
    </row>
    <row r="115" spans="7:7" customFormat="1" x14ac:dyDescent="0.25">
      <c r="G115" s="3"/>
    </row>
    <row r="116" spans="7:7" customFormat="1" x14ac:dyDescent="0.25">
      <c r="G116" s="3"/>
    </row>
    <row r="117" spans="7:7" customFormat="1" x14ac:dyDescent="0.25">
      <c r="G117" s="3"/>
    </row>
    <row r="118" spans="7:7" customFormat="1" x14ac:dyDescent="0.25">
      <c r="G118" s="3"/>
    </row>
    <row r="119" spans="7:7" customFormat="1" x14ac:dyDescent="0.25">
      <c r="G119" s="3"/>
    </row>
    <row r="120" spans="7:7" customFormat="1" x14ac:dyDescent="0.25">
      <c r="G120" s="3"/>
    </row>
    <row r="121" spans="7:7" customFormat="1" x14ac:dyDescent="0.25">
      <c r="G121" s="3"/>
    </row>
    <row r="122" spans="7:7" customFormat="1" x14ac:dyDescent="0.25">
      <c r="G122" s="3"/>
    </row>
    <row r="123" spans="7:7" customFormat="1" x14ac:dyDescent="0.25">
      <c r="G123" s="3"/>
    </row>
    <row r="124" spans="7:7" customFormat="1" x14ac:dyDescent="0.25">
      <c r="G124" s="3"/>
    </row>
    <row r="125" spans="7:7" customFormat="1" x14ac:dyDescent="0.25">
      <c r="G125" s="3"/>
    </row>
    <row r="126" spans="7:7" customFormat="1" x14ac:dyDescent="0.25">
      <c r="G126" s="3"/>
    </row>
    <row r="127" spans="7:7" customFormat="1" x14ac:dyDescent="0.25">
      <c r="G127" s="3"/>
    </row>
    <row r="128" spans="7:7" customFormat="1" x14ac:dyDescent="0.25">
      <c r="G128" s="3"/>
    </row>
    <row r="129" spans="7:7" customFormat="1" x14ac:dyDescent="0.25">
      <c r="G129" s="3"/>
    </row>
    <row r="130" spans="7:7" customFormat="1" x14ac:dyDescent="0.25">
      <c r="G130" s="3"/>
    </row>
    <row r="131" spans="7:7" customFormat="1" x14ac:dyDescent="0.25">
      <c r="G131" s="3"/>
    </row>
    <row r="132" spans="7:7" customFormat="1" x14ac:dyDescent="0.25">
      <c r="G132" s="3"/>
    </row>
    <row r="133" spans="7:7" customFormat="1" x14ac:dyDescent="0.25">
      <c r="G133" s="3"/>
    </row>
    <row r="134" spans="7:7" customFormat="1" x14ac:dyDescent="0.25">
      <c r="G134" s="3"/>
    </row>
    <row r="135" spans="7:7" customFormat="1" x14ac:dyDescent="0.25">
      <c r="G135" s="3"/>
    </row>
    <row r="136" spans="7:7" customFormat="1" x14ac:dyDescent="0.25">
      <c r="G136" s="3"/>
    </row>
    <row r="137" spans="7:7" customFormat="1" x14ac:dyDescent="0.25">
      <c r="G137" s="3"/>
    </row>
    <row r="138" spans="7:7" customFormat="1" x14ac:dyDescent="0.25">
      <c r="G138" s="3"/>
    </row>
    <row r="139" spans="7:7" customFormat="1" x14ac:dyDescent="0.25">
      <c r="G139" s="3"/>
    </row>
    <row r="140" spans="7:7" customFormat="1" x14ac:dyDescent="0.25">
      <c r="G140" s="3"/>
    </row>
    <row r="141" spans="7:7" customFormat="1" x14ac:dyDescent="0.25">
      <c r="G141" s="3"/>
    </row>
    <row r="142" spans="7:7" customFormat="1" x14ac:dyDescent="0.25">
      <c r="G142" s="3"/>
    </row>
    <row r="143" spans="7:7" customFormat="1" x14ac:dyDescent="0.25">
      <c r="G143" s="3"/>
    </row>
    <row r="144" spans="7:7" customFormat="1" x14ac:dyDescent="0.25">
      <c r="G144" s="3"/>
    </row>
    <row r="145" spans="7:7" customFormat="1" x14ac:dyDescent="0.25">
      <c r="G145" s="3"/>
    </row>
    <row r="146" spans="7:7" customFormat="1" x14ac:dyDescent="0.25">
      <c r="G146" s="3"/>
    </row>
    <row r="147" spans="7:7" customFormat="1" x14ac:dyDescent="0.25">
      <c r="G147" s="3"/>
    </row>
    <row r="148" spans="7:7" customFormat="1" x14ac:dyDescent="0.25">
      <c r="G148" s="3"/>
    </row>
    <row r="149" spans="7:7" customFormat="1" x14ac:dyDescent="0.25">
      <c r="G149" s="3"/>
    </row>
    <row r="150" spans="7:7" customFormat="1" x14ac:dyDescent="0.25">
      <c r="G150" s="3"/>
    </row>
    <row r="151" spans="7:7" customFormat="1" x14ac:dyDescent="0.25">
      <c r="G151" s="3"/>
    </row>
  </sheetData>
  <mergeCells count="76">
    <mergeCell ref="F34:F35"/>
    <mergeCell ref="F36:F42"/>
    <mergeCell ref="F43:F49"/>
    <mergeCell ref="F50:F56"/>
    <mergeCell ref="F57:F63"/>
    <mergeCell ref="A67:C67"/>
    <mergeCell ref="A66:C66"/>
    <mergeCell ref="G67:I67"/>
    <mergeCell ref="J67:L67"/>
    <mergeCell ref="M67:O67"/>
    <mergeCell ref="M66:O66"/>
    <mergeCell ref="A1:K1"/>
    <mergeCell ref="A2:A3"/>
    <mergeCell ref="C2:C3"/>
    <mergeCell ref="B2:B3"/>
    <mergeCell ref="B4:B30"/>
    <mergeCell ref="C4:C30"/>
    <mergeCell ref="A4:A30"/>
    <mergeCell ref="D19:D23"/>
    <mergeCell ref="E19:E23"/>
    <mergeCell ref="F19:F23"/>
    <mergeCell ref="D25:D26"/>
    <mergeCell ref="E25:E26"/>
    <mergeCell ref="F25:F26"/>
    <mergeCell ref="D27:D28"/>
    <mergeCell ref="F2:F3"/>
    <mergeCell ref="D4:D5"/>
    <mergeCell ref="A65:C65"/>
    <mergeCell ref="B34:B64"/>
    <mergeCell ref="D34:D35"/>
    <mergeCell ref="E34:E35"/>
    <mergeCell ref="D36:D42"/>
    <mergeCell ref="E36:E42"/>
    <mergeCell ref="E43:E49"/>
    <mergeCell ref="D43:D49"/>
    <mergeCell ref="C34:C64"/>
    <mergeCell ref="A34:A64"/>
    <mergeCell ref="M65:O65"/>
    <mergeCell ref="J2:L2"/>
    <mergeCell ref="D50:D56"/>
    <mergeCell ref="E50:E56"/>
    <mergeCell ref="D57:D63"/>
    <mergeCell ref="E57:E63"/>
    <mergeCell ref="D16:D18"/>
    <mergeCell ref="E16:E18"/>
    <mergeCell ref="F16:F18"/>
    <mergeCell ref="E27:E28"/>
    <mergeCell ref="F27:F28"/>
    <mergeCell ref="D2:D3"/>
    <mergeCell ref="E2:E3"/>
    <mergeCell ref="D11:D15"/>
    <mergeCell ref="E11:E15"/>
    <mergeCell ref="F11:F15"/>
    <mergeCell ref="J66:L66"/>
    <mergeCell ref="G31:I31"/>
    <mergeCell ref="G32:I32"/>
    <mergeCell ref="G65:I65"/>
    <mergeCell ref="G66:I66"/>
    <mergeCell ref="G33:I33"/>
    <mergeCell ref="J33:L33"/>
    <mergeCell ref="J65:L65"/>
    <mergeCell ref="J32:L32"/>
    <mergeCell ref="A31:C31"/>
    <mergeCell ref="G2:I2"/>
    <mergeCell ref="M33:O33"/>
    <mergeCell ref="J31:L31"/>
    <mergeCell ref="M2:O2"/>
    <mergeCell ref="M31:O31"/>
    <mergeCell ref="E4:E5"/>
    <mergeCell ref="F4:F5"/>
    <mergeCell ref="D6:D10"/>
    <mergeCell ref="E6:E10"/>
    <mergeCell ref="F6:F10"/>
    <mergeCell ref="A32:C32"/>
    <mergeCell ref="A33:C33"/>
    <mergeCell ref="M32:O32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9"/>
  <sheetViews>
    <sheetView zoomScale="90" zoomScaleNormal="90" workbookViewId="0">
      <selection activeCell="L11" sqref="L11"/>
    </sheetView>
  </sheetViews>
  <sheetFormatPr defaultColWidth="9" defaultRowHeight="14.4" x14ac:dyDescent="0.25"/>
  <cols>
    <col min="1" max="1" width="11.109375" style="1" customWidth="1"/>
    <col min="2" max="2" width="14.6640625" style="1" customWidth="1"/>
    <col min="3" max="3" width="12.109375" style="2" customWidth="1"/>
    <col min="4" max="4" width="3.6640625" style="3" customWidth="1"/>
    <col min="5" max="5" width="11.88671875" style="3" customWidth="1"/>
    <col min="6" max="6" width="9.77734375" style="3" customWidth="1"/>
    <col min="7" max="7" width="11.21875" style="4" customWidth="1"/>
    <col min="8" max="8" width="7.6640625" style="4" customWidth="1"/>
    <col min="9" max="9" width="9.21875" style="4" customWidth="1"/>
    <col min="10" max="10" width="12.44140625" style="4" customWidth="1"/>
    <col min="11" max="11" width="9.21875" customWidth="1"/>
    <col min="12" max="12" width="8.109375" customWidth="1"/>
    <col min="13" max="13" width="9.21875" customWidth="1"/>
    <col min="14" max="14" width="7" customWidth="1"/>
    <col min="15" max="15" width="7.44140625" customWidth="1"/>
    <col min="16" max="16" width="9.88671875" customWidth="1"/>
  </cols>
  <sheetData>
    <row r="1" spans="1:16" ht="20.399999999999999" x14ac:dyDescent="0.25">
      <c r="A1" s="66" t="s">
        <v>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x14ac:dyDescent="0.25">
      <c r="A2" s="67" t="s">
        <v>0</v>
      </c>
      <c r="B2" s="67" t="s">
        <v>1</v>
      </c>
      <c r="C2" s="65" t="s">
        <v>2</v>
      </c>
      <c r="D2" s="72" t="s">
        <v>4</v>
      </c>
      <c r="E2" s="78" t="s">
        <v>14</v>
      </c>
      <c r="F2" s="80" t="s">
        <v>15</v>
      </c>
      <c r="G2" s="45" t="s">
        <v>24</v>
      </c>
      <c r="H2" s="46"/>
      <c r="I2" s="46"/>
      <c r="J2" s="47"/>
      <c r="K2" s="45" t="s">
        <v>25</v>
      </c>
      <c r="L2" s="46"/>
      <c r="M2" s="47"/>
      <c r="N2" s="55" t="s">
        <v>26</v>
      </c>
      <c r="O2" s="55"/>
      <c r="P2" s="55"/>
    </row>
    <row r="3" spans="1:16" ht="27.75" customHeight="1" x14ac:dyDescent="0.25">
      <c r="A3" s="67"/>
      <c r="B3" s="67"/>
      <c r="C3" s="65"/>
      <c r="D3" s="73"/>
      <c r="E3" s="79"/>
      <c r="F3" s="81"/>
      <c r="G3" s="6" t="s">
        <v>16</v>
      </c>
      <c r="H3" s="6" t="s">
        <v>17</v>
      </c>
      <c r="I3" s="6" t="s">
        <v>18</v>
      </c>
      <c r="J3" s="6" t="s">
        <v>52</v>
      </c>
      <c r="K3" s="6" t="s">
        <v>16</v>
      </c>
      <c r="L3" s="6" t="s">
        <v>17</v>
      </c>
      <c r="M3" s="6" t="s">
        <v>18</v>
      </c>
      <c r="N3" s="6" t="s">
        <v>16</v>
      </c>
      <c r="O3" s="6" t="s">
        <v>17</v>
      </c>
      <c r="P3" s="6" t="s">
        <v>18</v>
      </c>
    </row>
    <row r="4" spans="1:16" ht="62.25" customHeight="1" x14ac:dyDescent="0.25">
      <c r="A4" s="7" t="s">
        <v>21</v>
      </c>
      <c r="B4" s="7" t="s">
        <v>22</v>
      </c>
      <c r="C4" s="27"/>
      <c r="D4" s="8">
        <v>1</v>
      </c>
      <c r="E4" s="9" t="s">
        <v>51</v>
      </c>
      <c r="F4" s="10"/>
      <c r="G4" s="11">
        <v>148.81</v>
      </c>
      <c r="H4" s="12">
        <f>模具费!G31</f>
        <v>4.9000000000000004</v>
      </c>
      <c r="I4" s="12">
        <f t="shared" ref="I4" si="0">G4+H4</f>
        <v>153.71</v>
      </c>
      <c r="J4" s="82" t="s">
        <v>53</v>
      </c>
      <c r="K4" s="8">
        <v>131.80000000000001</v>
      </c>
      <c r="L4" s="13">
        <f>模具费!J31</f>
        <v>1.0389380530973453</v>
      </c>
      <c r="M4" s="12">
        <f>K4+L4</f>
        <v>132.83893805309737</v>
      </c>
      <c r="N4" s="8">
        <f>104.2-0.25</f>
        <v>103.95</v>
      </c>
      <c r="O4" s="8">
        <f>模具费!M31</f>
        <v>0.25</v>
      </c>
      <c r="P4" s="12">
        <f t="shared" ref="P4:P5" si="1">N4+O4</f>
        <v>104.2</v>
      </c>
    </row>
    <row r="5" spans="1:16" ht="62.25" customHeight="1" x14ac:dyDescent="0.25">
      <c r="A5" s="7" t="s">
        <v>21</v>
      </c>
      <c r="B5" s="7" t="s">
        <v>22</v>
      </c>
      <c r="C5" s="27"/>
      <c r="D5" s="8">
        <v>1</v>
      </c>
      <c r="E5" s="22" t="s">
        <v>51</v>
      </c>
      <c r="F5" s="10"/>
      <c r="G5" s="11" t="s">
        <v>54</v>
      </c>
      <c r="H5" s="12"/>
      <c r="I5" s="12"/>
      <c r="J5" s="83"/>
      <c r="K5" s="8">
        <v>82.58</v>
      </c>
      <c r="L5" s="13">
        <f>模具费!J65</f>
        <v>1.2491150442477876</v>
      </c>
      <c r="M5" s="12">
        <f t="shared" ref="M5" si="2">K5+L5</f>
        <v>83.829115044247786</v>
      </c>
      <c r="N5" s="8">
        <v>50.81</v>
      </c>
      <c r="O5" s="8">
        <f>模具费!M65</f>
        <v>0.38100000000000001</v>
      </c>
      <c r="P5" s="12">
        <f t="shared" si="1"/>
        <v>51.191000000000003</v>
      </c>
    </row>
    <row r="6" spans="1:16" ht="17.25" customHeight="1" x14ac:dyDescent="0.25">
      <c r="A6" s="77" t="s">
        <v>19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x14ac:dyDescent="0.25">
      <c r="A7"/>
      <c r="B7"/>
      <c r="C7"/>
      <c r="D7"/>
      <c r="E7"/>
      <c r="F7"/>
      <c r="G7"/>
      <c r="H7"/>
      <c r="I7"/>
      <c r="J7"/>
      <c r="K7" s="14"/>
      <c r="M7" s="15"/>
      <c r="P7" s="15"/>
    </row>
    <row r="8" spans="1:16" x14ac:dyDescent="0.25">
      <c r="A8"/>
      <c r="B8"/>
      <c r="C8"/>
      <c r="D8"/>
      <c r="E8"/>
      <c r="F8"/>
      <c r="G8"/>
      <c r="H8"/>
      <c r="I8"/>
      <c r="J8"/>
      <c r="M8" s="15"/>
    </row>
    <row r="9" spans="1:16" x14ac:dyDescent="0.25">
      <c r="A9"/>
      <c r="B9"/>
      <c r="C9"/>
      <c r="D9"/>
      <c r="E9"/>
      <c r="F9"/>
      <c r="G9"/>
      <c r="H9"/>
      <c r="I9"/>
      <c r="J9"/>
    </row>
    <row r="10" spans="1:16" x14ac:dyDescent="0.25">
      <c r="A10"/>
      <c r="B10"/>
      <c r="C10"/>
      <c r="D10"/>
      <c r="E10"/>
      <c r="F10"/>
      <c r="G10"/>
      <c r="H10"/>
      <c r="I10"/>
      <c r="J10"/>
    </row>
    <row r="11" spans="1:16" ht="13.5" customHeight="1" x14ac:dyDescent="0.25">
      <c r="A11"/>
      <c r="B11"/>
      <c r="C11"/>
      <c r="D11"/>
      <c r="E11"/>
      <c r="F11"/>
      <c r="G11"/>
      <c r="H11"/>
      <c r="I11"/>
      <c r="J11"/>
    </row>
    <row r="12" spans="1:16" ht="13.5" customHeight="1" x14ac:dyDescent="0.25">
      <c r="A12"/>
      <c r="B12"/>
      <c r="C12"/>
      <c r="D12"/>
      <c r="E12"/>
      <c r="F12"/>
      <c r="G12"/>
      <c r="H12"/>
      <c r="I12"/>
      <c r="J12"/>
    </row>
    <row r="13" spans="1:16" x14ac:dyDescent="0.25">
      <c r="A13"/>
      <c r="B13"/>
      <c r="C13"/>
      <c r="D13"/>
      <c r="E13"/>
      <c r="F13"/>
      <c r="G13"/>
      <c r="H13"/>
      <c r="I13"/>
      <c r="J13"/>
    </row>
    <row r="14" spans="1:16" ht="13.5" customHeight="1" x14ac:dyDescent="0.25">
      <c r="A14"/>
      <c r="B14"/>
      <c r="C14"/>
      <c r="D14"/>
      <c r="E14"/>
      <c r="F14"/>
      <c r="G14"/>
      <c r="H14"/>
      <c r="I14"/>
      <c r="J14"/>
    </row>
    <row r="15" spans="1:16" x14ac:dyDescent="0.25">
      <c r="A15"/>
      <c r="B15"/>
      <c r="C15"/>
      <c r="D15"/>
      <c r="E15"/>
      <c r="F15"/>
      <c r="G15"/>
      <c r="H15"/>
      <c r="I15"/>
      <c r="J15"/>
    </row>
    <row r="16" spans="1:16" x14ac:dyDescent="0.25">
      <c r="A16"/>
      <c r="B16"/>
      <c r="C16"/>
      <c r="D16"/>
      <c r="E16"/>
      <c r="F16"/>
      <c r="G16"/>
      <c r="H16"/>
      <c r="I16"/>
      <c r="J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ht="13.5" customHeigh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</sheetData>
  <mergeCells count="12">
    <mergeCell ref="A1:P1"/>
    <mergeCell ref="K2:M2"/>
    <mergeCell ref="N2:P2"/>
    <mergeCell ref="G2:J2"/>
    <mergeCell ref="A6:P6"/>
    <mergeCell ref="A2:A3"/>
    <mergeCell ref="B2:B3"/>
    <mergeCell ref="C2:C3"/>
    <mergeCell ref="D2:D3"/>
    <mergeCell ref="E2:E3"/>
    <mergeCell ref="F2:F3"/>
    <mergeCell ref="J4:J5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模具费</vt:lpstr>
      <vt:lpstr>产品报价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2006-09-13T11:21:00Z</dcterms:created>
  <dcterms:modified xsi:type="dcterms:W3CDTF">2022-04-29T06:50:54Z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