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长生\J6L底支架2022.4.29\"/>
    </mc:Choice>
  </mc:AlternateContent>
  <bookViews>
    <workbookView xWindow="0" yWindow="0" windowWidth="18525" windowHeight="7125" tabRatio="806" firstSheet="1" activeTab="1"/>
  </bookViews>
  <sheets>
    <sheet name="KING" sheetId="22" state="veryHidden" r:id="rId1"/>
    <sheet name="主驾焊接底座" sheetId="27" r:id="rId2"/>
    <sheet name="驾驶员座椅总成首页" sheetId="23" state="hidden" r:id="rId3"/>
    <sheet name="前座总成首页" sheetId="21" state="hidden" r:id="rId4"/>
  </sheets>
  <definedNames>
    <definedName name="_xlnm._FilterDatabase" localSheetId="1" hidden="1">主驾焊接底座!$A$9:$BD$18</definedName>
    <definedName name="_xlnm.Print_Area" localSheetId="2">驾驶员座椅总成首页!$A$1:$AA$71</definedName>
    <definedName name="_xlnm.Print_Area" localSheetId="3">前座总成首页!$A$1:$AA$71</definedName>
    <definedName name="_xlnm.Print_Area" localSheetId="1">主驾焊接底座!$A$1:$BD$19</definedName>
    <definedName name="_xlnm.Print_Titles" localSheetId="1">主驾焊接底座!$9:$9</definedName>
  </definedNames>
  <calcPr calcId="162913"/>
</workbook>
</file>

<file path=xl/calcChain.xml><?xml version="1.0" encoding="utf-8"?>
<calcChain xmlns="http://schemas.openxmlformats.org/spreadsheetml/2006/main">
  <c r="AX19" i="27" l="1"/>
  <c r="AY19" i="27" s="1"/>
  <c r="AR11" i="27" l="1"/>
  <c r="AR12" i="27"/>
  <c r="AR13" i="27"/>
  <c r="AR14" i="27"/>
  <c r="AR15" i="27"/>
  <c r="AR16" i="27"/>
  <c r="AR17" i="27"/>
  <c r="AR18" i="27"/>
  <c r="AR10" i="27"/>
  <c r="A18" i="27" l="1"/>
  <c r="AI17" i="27"/>
  <c r="AH17" i="27"/>
  <c r="AK17" i="27" s="1"/>
  <c r="A17" i="27"/>
  <c r="AM16" i="27"/>
  <c r="A16" i="27"/>
  <c r="A15" i="27"/>
  <c r="AI14" i="27"/>
  <c r="AH14" i="27"/>
  <c r="AK14" i="27" s="1"/>
  <c r="A14" i="27"/>
  <c r="AM13" i="27"/>
  <c r="A13" i="27"/>
  <c r="AI12" i="27"/>
  <c r="AH12" i="27"/>
  <c r="A12" i="27"/>
  <c r="AI11" i="27"/>
  <c r="AH11" i="27"/>
  <c r="A11" i="27"/>
  <c r="A10" i="27"/>
  <c r="AL14" i="27" l="1"/>
  <c r="AU14" i="27" s="1"/>
  <c r="AV14" i="27"/>
  <c r="AT14" i="27"/>
  <c r="AL17" i="27"/>
  <c r="AU17" i="27" s="1"/>
  <c r="AT17" i="27"/>
  <c r="AV17" i="27"/>
  <c r="AK11" i="27"/>
  <c r="AK12" i="27"/>
  <c r="AL11" i="27" l="1"/>
  <c r="AU11" i="27" s="1"/>
  <c r="AV11" i="27"/>
  <c r="AT11" i="27"/>
  <c r="AL12" i="27"/>
  <c r="AU12" i="27" s="1"/>
  <c r="AV12" i="27"/>
  <c r="AV10" i="27" s="1"/>
  <c r="AT12" i="27"/>
  <c r="AT10" i="27"/>
  <c r="AX10" i="27" s="1"/>
</calcChain>
</file>

<file path=xl/comments1.xml><?xml version="1.0" encoding="utf-8"?>
<comments xmlns="http://schemas.openxmlformats.org/spreadsheetml/2006/main">
  <authors>
    <author>hp</author>
  </authors>
  <commentList>
    <comment ref="I10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1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2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4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7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sharedStrings.xml><?xml version="1.0" encoding="utf-8"?>
<sst xmlns="http://schemas.openxmlformats.org/spreadsheetml/2006/main" count="376" uniqueCount="156">
  <si>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</si>
  <si>
    <t>校核：   标准化：</t>
  </si>
  <si>
    <t>驾驶员座椅总成总成EBOM</t>
  </si>
  <si>
    <t>零件号</t>
  </si>
  <si>
    <t>6800010EH13-C00</t>
  </si>
  <si>
    <t>内部号</t>
  </si>
  <si>
    <t>SHT0014475</t>
  </si>
  <si>
    <t>会签：</t>
  </si>
  <si>
    <t>名称</t>
  </si>
  <si>
    <t>驾驶员座椅总成</t>
  </si>
  <si>
    <t>批准：</t>
  </si>
  <si>
    <t>日期：</t>
  </si>
  <si>
    <t>规格型号</t>
  </si>
  <si>
    <t>版本：A</t>
  </si>
  <si>
    <t>车型配置</t>
  </si>
  <si>
    <t>J6L</t>
  </si>
  <si>
    <t>说明：</t>
  </si>
  <si>
    <t>种类</t>
  </si>
  <si>
    <t>高配</t>
  </si>
  <si>
    <t>序号</t>
  </si>
  <si>
    <t>来源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</si>
  <si>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</si>
  <si>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</si>
  <si>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</si>
  <si>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</si>
  <si>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</si>
  <si>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</si>
  <si>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</si>
  <si>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</si>
  <si>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</si>
  <si>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</si>
  <si>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</si>
  <si>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</si>
  <si>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</si>
  <si>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</si>
  <si>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</si>
  <si>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</si>
  <si>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</si>
  <si>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</si>
  <si>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</si>
  <si>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</si>
  <si>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</si>
  <si>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</si>
  <si>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</si>
  <si>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</si>
  <si>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</si>
  <si>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</si>
  <si>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</si>
  <si>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</si>
  <si>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</si>
  <si>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</si>
  <si>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</si>
  <si>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原材料价格</t>
  </si>
  <si>
    <t>材料成本</t>
  </si>
  <si>
    <t>系数</t>
  </si>
  <si>
    <t>差异价格</t>
  </si>
  <si>
    <t>长</t>
  </si>
  <si>
    <t>宽</t>
  </si>
  <si>
    <t>高</t>
  </si>
  <si>
    <t>备注</t>
  </si>
  <si>
    <t>用量</t>
  </si>
  <si>
    <t>SHT0014477</t>
  </si>
  <si>
    <t>底座焊接总成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</si>
  <si>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</si>
  <si>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</si>
  <si>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</si>
  <si>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</si>
  <si>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</si>
  <si>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</si>
  <si>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</si>
  <si>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</si>
  <si>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348*108*350</t>
  </si>
  <si>
    <t>黑色</t>
  </si>
  <si>
    <t>电泳</t>
  </si>
  <si>
    <t>焊接</t>
  </si>
  <si>
    <t>河北自制</t>
  </si>
  <si>
    <t>电泳车间</t>
  </si>
  <si>
    <t>SHT0014478</t>
  </si>
  <si>
    <t>底座前板</t>
  </si>
  <si>
    <t>C</t>
  </si>
  <si>
    <t>冲压件</t>
  </si>
  <si>
    <t>SPFH590</t>
  </si>
  <si>
    <t>t=2</t>
  </si>
  <si>
    <t>10*350*78</t>
  </si>
  <si>
    <t>冲压</t>
  </si>
  <si>
    <t>411*178*2</t>
  </si>
  <si>
    <t>河北外购</t>
  </si>
  <si>
    <t>SHT0014479</t>
  </si>
  <si>
    <t>底座后板</t>
  </si>
  <si>
    <t>12*309*32</t>
  </si>
  <si>
    <t>411*156*2</t>
  </si>
  <si>
    <t>SHT0014566</t>
  </si>
  <si>
    <t>左板焊接总成</t>
  </si>
  <si>
    <t>SHT0014480</t>
  </si>
  <si>
    <t>底座左板</t>
  </si>
  <si>
    <t>348*108*85</t>
  </si>
  <si>
    <t>341*159*2</t>
  </si>
  <si>
    <t>GB/T 13681-1992</t>
  </si>
  <si>
    <t>焊接六角螺母</t>
  </si>
  <si>
    <t>标准件</t>
  </si>
  <si>
    <t>M8</t>
  </si>
  <si>
    <t>SHT0014567</t>
  </si>
  <si>
    <t>右板焊接总成</t>
  </si>
  <si>
    <t>SHT0014481</t>
  </si>
  <si>
    <t>底座右板</t>
  </si>
  <si>
    <t>337*159*2</t>
  </si>
  <si>
    <t>版本：A
识别号：GR/ZY/BOM-2022-03-001</t>
  </si>
  <si>
    <t>编号：GR-21-01-23</t>
  </si>
  <si>
    <t xml:space="preserve">    </t>
  </si>
  <si>
    <t>车型</t>
  </si>
  <si>
    <t xml:space="preserve">                          解放J6L驾驶员座椅总成EBOM清单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</si>
  <si>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</si>
  <si>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</si>
  <si>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</si>
  <si>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</si>
  <si>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</si>
  <si>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</si>
  <si>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</si>
  <si>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</si>
  <si>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</si>
  <si>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2022.03.28</t>
  </si>
  <si>
    <t>NO.</t>
  </si>
  <si>
    <t>件号</t>
  </si>
  <si>
    <t>件名</t>
  </si>
  <si>
    <t>产品描述</t>
  </si>
  <si>
    <t>单台用量</t>
  </si>
  <si>
    <t>SHT0014475（6800010EH13-C00）</t>
  </si>
  <si>
    <t>气囊减震、气动升降、速升速降、可变阻尼、仰角调节、坐垫延伸、两气袋腰脱、带锁扣</t>
  </si>
  <si>
    <t>使用2.2平台</t>
  </si>
  <si>
    <t>SHT0014476（6800010DH13-C00）</t>
  </si>
  <si>
    <t>气囊减震、气动升降、机械腰脱、带锁扣</t>
  </si>
  <si>
    <t>低成本平台</t>
  </si>
  <si>
    <t>以下空白</t>
  </si>
  <si>
    <t>变更履历</t>
  </si>
  <si>
    <t>No</t>
  </si>
  <si>
    <t>日期</t>
  </si>
  <si>
    <t>零件名称</t>
  </si>
  <si>
    <t>变更内容</t>
  </si>
  <si>
    <t>变更原因</t>
  </si>
  <si>
    <t xml:space="preserve">  变更来源</t>
  </si>
  <si>
    <t xml:space="preserve">                          解放J6L前座总成EBOM清单                          </t>
  </si>
  <si>
    <t>6900010BH13-C00（SHT0014470）</t>
  </si>
  <si>
    <t>前座总成</t>
  </si>
  <si>
    <t>靠背调节、安全带锁扣、PVC+超纤</t>
  </si>
  <si>
    <t>面料差异</t>
  </si>
  <si>
    <t>6900010AH13-C00（SHT0014568）</t>
  </si>
  <si>
    <t>靠背调节、安全带锁扣、织物</t>
  </si>
  <si>
    <r>
      <t>实物重量k</t>
    </r>
    <r>
      <rPr>
        <sz val="16"/>
        <color theme="1"/>
        <rFont val="宋体"/>
        <family val="3"/>
        <charset val="134"/>
      </rPr>
      <t>g</t>
    </r>
    <phoneticPr fontId="72" type="noConversion"/>
  </si>
  <si>
    <t>差价比率</t>
    <phoneticPr fontId="72" type="noConversion"/>
  </si>
  <si>
    <t>料废折合加工系数</t>
    <phoneticPr fontId="72" type="noConversion"/>
  </si>
  <si>
    <t>料废成本</t>
    <phoneticPr fontId="72" type="noConversion"/>
  </si>
  <si>
    <t>未税目标价</t>
    <phoneticPr fontId="72" type="noConversion"/>
  </si>
  <si>
    <t>每公斤采购单价</t>
    <phoneticPr fontId="72" type="noConversion"/>
  </si>
  <si>
    <t>未税采购价格</t>
    <phoneticPr fontId="72" type="noConversion"/>
  </si>
  <si>
    <t>报价</t>
    <phoneticPr fontId="72" type="noConversion"/>
  </si>
  <si>
    <t>SHT0014477</t>
    <phoneticPr fontId="7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</si>
</sst>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00_);[Red]\(0.0000\)"/>
    <numFmt numFmtId="177" formatCode="0.0000"/>
    <numFmt numFmtId="178" formatCode="0.0000_ "/>
    <numFmt numFmtId="179" formatCode="0.0_);[Red]\(0.0\)"/>
    <numFmt numFmtId="180" formatCode="0.00_);[Red]\(0.00\)"/>
    <numFmt numFmtId="181" formatCode="0.000_);[Red]\(0.000\)"/>
    <numFmt numFmtId="182" formatCode="0.0%"/>
    <numFmt numFmtId="183" formatCode="0.00000"/>
  </numFmts>
  <fonts count="79">
    <font>
      <sz val="11"/>
      <color theme="1"/>
      <name val="宋体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b/>
      <sz val="22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6"/>
      <name val="Arial"/>
      <family val="2"/>
    </font>
    <font>
      <sz val="16"/>
      <name val="宋体"/>
      <family val="3"/>
      <charset val="134"/>
    </font>
    <font>
      <sz val="14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48"/>
      <color theme="1"/>
      <name val="宋体"/>
      <family val="3"/>
      <charset val="134"/>
    </font>
    <font>
      <b/>
      <sz val="16"/>
      <color theme="1"/>
      <name val="Arial"/>
      <family val="2"/>
    </font>
    <font>
      <sz val="14"/>
      <color rgb="FFFF0000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8"/>
      <name val="Tahoma"/>
      <family val="2"/>
    </font>
    <font>
      <sz val="12"/>
      <color indexed="0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</font>
    <font>
      <sz val="11"/>
      <color indexed="20"/>
      <name val="宋体"/>
      <family val="3"/>
      <charset val="134"/>
    </font>
    <font>
      <sz val="9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Tahoma"/>
      <family val="2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新細明體"/>
      <family val="1"/>
    </font>
    <font>
      <b/>
      <sz val="18"/>
      <color indexed="56"/>
      <name val="宋体"/>
      <family val="3"/>
      <charset val="134"/>
    </font>
    <font>
      <sz val="11"/>
      <color indexed="9"/>
      <name val="Tahoma"/>
      <family val="2"/>
    </font>
    <font>
      <sz val="11"/>
      <color indexed="60"/>
      <name val="Tahoma"/>
      <family val="2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b/>
      <sz val="11"/>
      <color indexed="56"/>
      <name val="Tahoma"/>
      <family val="2"/>
    </font>
    <font>
      <b/>
      <sz val="15"/>
      <color indexed="56"/>
      <name val="宋体"/>
      <family val="3"/>
      <charset val="134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10"/>
      <name val="Tahoma"/>
      <family val="2"/>
    </font>
    <font>
      <b/>
      <sz val="13"/>
      <color indexed="56"/>
      <name val="Tahoma"/>
      <family val="2"/>
    </font>
    <font>
      <b/>
      <sz val="11"/>
      <color indexed="63"/>
      <name val="Tahoma"/>
      <family val="2"/>
    </font>
    <font>
      <sz val="10"/>
      <name val="Tahoma"/>
      <family val="2"/>
    </font>
    <font>
      <sz val="11"/>
      <color indexed="20"/>
      <name val="Tahoma"/>
      <family val="2"/>
    </font>
    <font>
      <sz val="11"/>
      <color rgb="FF9C0006"/>
      <name val="宋体"/>
      <family val="3"/>
      <charset val="134"/>
      <scheme val="minor"/>
    </font>
    <font>
      <b/>
      <sz val="11"/>
      <color indexed="8"/>
      <name val="Tahoma"/>
      <family val="2"/>
    </font>
    <font>
      <sz val="11"/>
      <color indexed="52"/>
      <name val="Tahoma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973">
    <xf numFmtId="0" fontId="0" fillId="0" borderId="0">
      <alignment vertical="center"/>
    </xf>
    <xf numFmtId="0" fontId="37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0" borderId="0"/>
    <xf numFmtId="0" fontId="31" fillId="0" borderId="17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29" fillId="0" borderId="0">
      <alignment vertical="center"/>
    </xf>
    <xf numFmtId="0" fontId="38" fillId="1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52" fillId="0" borderId="0"/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23" borderId="1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9" fillId="0" borderId="0"/>
    <xf numFmtId="0" fontId="38" fillId="2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0" borderId="0"/>
    <xf numFmtId="0" fontId="47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5" fillId="0" borderId="0" applyNumberFormat="0" applyBorder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0" borderId="0"/>
    <xf numFmtId="0" fontId="29" fillId="0" borderId="0"/>
    <xf numFmtId="0" fontId="38" fillId="1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1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1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6" fillId="25" borderId="21" applyNumberForma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0"/>
    <xf numFmtId="0" fontId="38" fillId="7" borderId="0" applyNumberFormat="0" applyBorder="0" applyAlignment="0" applyProtection="0">
      <alignment vertical="center"/>
    </xf>
    <xf numFmtId="0" fontId="29" fillId="0" borderId="0"/>
    <xf numFmtId="0" fontId="38" fillId="7" borderId="0" applyNumberFormat="0" applyBorder="0" applyAlignment="0" applyProtection="0">
      <alignment vertical="center"/>
    </xf>
    <xf numFmtId="0" fontId="29" fillId="0" borderId="0"/>
    <xf numFmtId="0" fontId="38" fillId="7" borderId="0" applyNumberFormat="0" applyBorder="0" applyAlignment="0" applyProtection="0">
      <alignment vertical="center"/>
    </xf>
    <xf numFmtId="0" fontId="29" fillId="0" borderId="0"/>
    <xf numFmtId="0" fontId="34" fillId="7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8" borderId="1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/>
    <xf numFmtId="0" fontId="46" fillId="23" borderId="16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5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4" fillId="5" borderId="16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9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38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38" fillId="0" borderId="0">
      <alignment vertical="center"/>
    </xf>
    <xf numFmtId="0" fontId="57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9" fillId="0" borderId="0"/>
    <xf numFmtId="0" fontId="59" fillId="0" borderId="2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29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8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58" fillId="0" borderId="20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38" fillId="0" borderId="0">
      <alignment vertical="center"/>
    </xf>
    <xf numFmtId="0" fontId="29" fillId="0" borderId="0"/>
    <xf numFmtId="0" fontId="29" fillId="0" borderId="0"/>
    <xf numFmtId="0" fontId="44" fillId="5" borderId="16" applyNumberFormat="0" applyAlignment="0" applyProtection="0">
      <alignment vertical="center"/>
    </xf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9" fillId="0" borderId="0"/>
    <xf numFmtId="0" fontId="38" fillId="0" borderId="0">
      <alignment vertical="center"/>
    </xf>
    <xf numFmtId="0" fontId="38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5" fillId="0" borderId="0" applyNumberFormat="0" applyBorder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8" fillId="0" borderId="0">
      <alignment vertical="center"/>
    </xf>
    <xf numFmtId="0" fontId="29" fillId="0" borderId="0"/>
    <xf numFmtId="0" fontId="29" fillId="0" borderId="0"/>
    <xf numFmtId="0" fontId="38" fillId="0" borderId="0">
      <alignment vertical="center"/>
    </xf>
    <xf numFmtId="0" fontId="29" fillId="0" borderId="0"/>
    <xf numFmtId="0" fontId="38" fillId="0" borderId="0">
      <alignment vertical="center"/>
    </xf>
    <xf numFmtId="0" fontId="29" fillId="0" borderId="0"/>
    <xf numFmtId="0" fontId="29" fillId="0" borderId="0"/>
    <xf numFmtId="0" fontId="3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23" borderId="16" applyNumberFormat="0" applyAlignment="0" applyProtection="0">
      <alignment vertical="center"/>
    </xf>
    <xf numFmtId="0" fontId="29" fillId="0" borderId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29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8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61" fillId="23" borderId="16" applyNumberFormat="0" applyAlignment="0" applyProtection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51" fillId="5" borderId="2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6" fillId="25" borderId="21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64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64" fillId="5" borderId="22" applyNumberFormat="0" applyAlignment="0" applyProtection="0">
      <alignment vertical="center"/>
    </xf>
    <xf numFmtId="0" fontId="64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61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/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6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74" fillId="0" borderId="0"/>
    <xf numFmtId="43" fontId="77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31" applyFont="1" applyFill="1" applyBorder="1" applyAlignment="1">
      <alignment vertical="center"/>
    </xf>
    <xf numFmtId="0" fontId="1" fillId="0" borderId="0" xfId="31" applyFont="1" applyBorder="1" applyAlignment="1">
      <alignment vertical="center"/>
    </xf>
    <xf numFmtId="0" fontId="2" fillId="0" borderId="0" xfId="31" applyFont="1" applyFill="1" applyBorder="1" applyAlignment="1">
      <alignment vertical="center"/>
    </xf>
    <xf numFmtId="0" fontId="2" fillId="0" borderId="0" xfId="31" applyFont="1" applyBorder="1" applyAlignment="1">
      <alignment vertical="center"/>
    </xf>
    <xf numFmtId="0" fontId="3" fillId="0" borderId="1" xfId="31" applyFont="1" applyFill="1" applyBorder="1" applyAlignment="1">
      <alignment horizontal="left" vertical="center"/>
    </xf>
    <xf numFmtId="0" fontId="4" fillId="0" borderId="1" xfId="31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left" vertical="center"/>
    </xf>
    <xf numFmtId="0" fontId="6" fillId="0" borderId="1" xfId="31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vertical="center"/>
    </xf>
    <xf numFmtId="0" fontId="2" fillId="0" borderId="1" xfId="31" applyFont="1" applyFill="1" applyBorder="1" applyAlignment="1">
      <alignment vertical="center" wrapText="1"/>
    </xf>
    <xf numFmtId="0" fontId="37" fillId="0" borderId="1" xfId="176" applyFill="1" applyBorder="1" applyAlignment="1">
      <alignment vertical="center"/>
    </xf>
    <xf numFmtId="0" fontId="0" fillId="0" borderId="1" xfId="176" applyFont="1" applyFill="1" applyBorder="1" applyAlignment="1">
      <alignment vertical="center"/>
    </xf>
    <xf numFmtId="0" fontId="10" fillId="0" borderId="1" xfId="31" applyFont="1" applyFill="1" applyBorder="1" applyAlignment="1">
      <alignment vertical="center"/>
    </xf>
    <xf numFmtId="0" fontId="1" fillId="0" borderId="1" xfId="31" applyFont="1" applyFill="1" applyBorder="1" applyAlignment="1">
      <alignment vertical="center"/>
    </xf>
    <xf numFmtId="0" fontId="11" fillId="0" borderId="1" xfId="31" applyFont="1" applyFill="1" applyBorder="1" applyAlignment="1">
      <alignment horizontal="center" vertical="center"/>
    </xf>
    <xf numFmtId="0" fontId="12" fillId="0" borderId="1" xfId="31" applyFont="1" applyFill="1" applyBorder="1" applyAlignment="1">
      <alignment horizontal="center" vertical="center"/>
    </xf>
    <xf numFmtId="0" fontId="10" fillId="0" borderId="0" xfId="31" applyFont="1" applyFill="1" applyBorder="1" applyAlignment="1">
      <alignment vertical="center"/>
    </xf>
    <xf numFmtId="0" fontId="11" fillId="0" borderId="1" xfId="412" applyFont="1" applyFill="1" applyBorder="1" applyAlignment="1">
      <alignment horizontal="center" vertical="center"/>
    </xf>
    <xf numFmtId="0" fontId="1" fillId="0" borderId="0" xfId="31" applyFont="1" applyFill="1" applyBorder="1" applyAlignment="1">
      <alignment vertical="center" wrapText="1"/>
    </xf>
    <xf numFmtId="14" fontId="11" fillId="0" borderId="1" xfId="31" applyNumberFormat="1" applyFont="1" applyFill="1" applyBorder="1" applyAlignment="1">
      <alignment horizontal="center" vertical="center" shrinkToFit="1"/>
    </xf>
    <xf numFmtId="49" fontId="12" fillId="0" borderId="1" xfId="31" applyNumberFormat="1" applyFont="1" applyFill="1" applyBorder="1" applyAlignment="1">
      <alignment horizontal="center" vertical="center" shrinkToFit="1"/>
    </xf>
    <xf numFmtId="14" fontId="12" fillId="0" borderId="1" xfId="31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31" applyFont="1" applyBorder="1" applyAlignment="1">
      <alignment vertical="center"/>
    </xf>
    <xf numFmtId="0" fontId="16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31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131" applyFont="1" applyFill="1" applyBorder="1" applyAlignment="1" applyProtection="1">
      <alignment horizontal="center" vertical="center" wrapText="1"/>
      <protection locked="0"/>
    </xf>
    <xf numFmtId="49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176" fontId="19" fillId="0" borderId="0" xfId="131" applyNumberFormat="1" applyFont="1" applyFill="1" applyBorder="1" applyAlignment="1" applyProtection="1">
      <alignment horizontal="left" vertical="center" wrapText="1"/>
      <protection locked="0"/>
    </xf>
    <xf numFmtId="177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178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10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18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9" fontId="17" fillId="2" borderId="10" xfId="176" applyNumberFormat="1" applyFont="1" applyFill="1" applyBorder="1" applyAlignment="1">
      <alignment horizontal="center" vertical="center" wrapText="1"/>
    </xf>
    <xf numFmtId="179" fontId="17" fillId="2" borderId="1" xfId="176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 wrapText="1"/>
    </xf>
    <xf numFmtId="0" fontId="23" fillId="0" borderId="1" xfId="452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0" applyNumberFormat="1" applyFont="1" applyFill="1" applyBorder="1" applyAlignment="1">
      <alignment horizontal="center" vertical="center" wrapText="1"/>
    </xf>
    <xf numFmtId="0" fontId="22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131" applyFont="1" applyFill="1" applyBorder="1" applyAlignment="1" applyProtection="1">
      <alignment horizontal="center" vertical="center" wrapText="1"/>
      <protection locked="0"/>
    </xf>
    <xf numFmtId="0" fontId="22" fillId="0" borderId="1" xfId="16" applyFont="1" applyFill="1" applyBorder="1" applyAlignment="1" applyProtection="1">
      <alignment horizontal="center" vertical="top" wrapText="1" shrinkToFit="1"/>
      <protection locked="0"/>
    </xf>
    <xf numFmtId="0" fontId="22" fillId="0" borderId="1" xfId="131" applyNumberFormat="1" applyFont="1" applyFill="1" applyBorder="1" applyAlignment="1" applyProtection="1">
      <alignment horizontal="center" vertical="top" wrapText="1"/>
      <protection locked="0"/>
    </xf>
    <xf numFmtId="182" fontId="75" fillId="3" borderId="12" xfId="19" applyNumberFormat="1" applyFont="1" applyFill="1" applyBorder="1" applyAlignment="1" applyProtection="1">
      <alignment horizontal="center" vertical="center" wrapText="1"/>
      <protection locked="0"/>
    </xf>
    <xf numFmtId="43" fontId="75" fillId="3" borderId="12" xfId="972" applyFont="1" applyFill="1" applyBorder="1" applyAlignment="1" applyProtection="1">
      <alignment horizontal="center" vertical="center" wrapText="1"/>
      <protection locked="0"/>
    </xf>
    <xf numFmtId="43" fontId="23" fillId="28" borderId="1" xfId="15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0" fontId="23" fillId="28" borderId="1" xfId="0" applyNumberFormat="1" applyFont="1" applyFill="1" applyBorder="1" applyAlignment="1">
      <alignment horizontal="center" vertical="center" wrapText="1"/>
    </xf>
    <xf numFmtId="183" fontId="23" fillId="28" borderId="1" xfId="0" applyNumberFormat="1" applyFont="1" applyFill="1" applyBorder="1" applyAlignment="1">
      <alignment horizontal="center" vertical="center" wrapText="1"/>
    </xf>
    <xf numFmtId="43" fontId="19" fillId="0" borderId="0" xfId="15" applyFont="1" applyFill="1" applyBorder="1" applyAlignment="1" applyProtection="1">
      <alignment horizontal="center" vertical="center" wrapText="1"/>
      <protection locked="0"/>
    </xf>
    <xf numFmtId="0" fontId="78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10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31" applyFont="1" applyFill="1" applyBorder="1" applyAlignment="1" applyProtection="1">
      <alignment horizontal="left" vertical="center"/>
      <protection locked="0"/>
    </xf>
    <xf numFmtId="0" fontId="21" fillId="0" borderId="1" xfId="131" applyFont="1" applyFill="1" applyBorder="1" applyAlignment="1" applyProtection="1">
      <alignment horizontal="left" vertical="center" wrapText="1"/>
      <protection locked="0"/>
    </xf>
    <xf numFmtId="0" fontId="25" fillId="0" borderId="1" xfId="131" applyFont="1" applyFill="1" applyBorder="1" applyAlignment="1" applyProtection="1">
      <alignment horizontal="left" vertical="center" wrapText="1"/>
      <protection locked="0"/>
    </xf>
    <xf numFmtId="0" fontId="21" fillId="0" borderId="1" xfId="131" applyFont="1" applyFill="1" applyBorder="1" applyAlignment="1" applyProtection="1">
      <alignment horizontal="center" vertical="center" wrapText="1"/>
      <protection locked="0"/>
    </xf>
    <xf numFmtId="0" fontId="20" fillId="0" borderId="1" xfId="131" applyFont="1" applyFill="1" applyBorder="1" applyAlignment="1" applyProtection="1">
      <alignment horizontal="left" vertical="center"/>
      <protection locked="0"/>
    </xf>
    <xf numFmtId="0" fontId="22" fillId="0" borderId="1" xfId="131" applyFont="1" applyFill="1" applyBorder="1" applyAlignment="1" applyProtection="1">
      <alignment horizontal="left" vertical="center" wrapText="1"/>
      <protection locked="0"/>
    </xf>
    <xf numFmtId="0" fontId="24" fillId="0" borderId="2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3" xfId="131" applyNumberFormat="1" applyFont="1" applyFill="1" applyBorder="1" applyAlignment="1" applyProtection="1">
      <alignment horizontal="center" vertical="center" wrapText="1"/>
      <protection locked="0"/>
    </xf>
    <xf numFmtId="178" fontId="24" fillId="0" borderId="3" xfId="131" applyNumberFormat="1" applyFont="1" applyFill="1" applyBorder="1" applyAlignment="1" applyProtection="1">
      <alignment horizontal="center" vertical="center" wrapText="1"/>
      <protection locked="0"/>
    </xf>
    <xf numFmtId="10" fontId="24" fillId="0" borderId="3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31" applyNumberFormat="1" applyFont="1" applyFill="1" applyAlignment="1" applyProtection="1">
      <alignment horizontal="center" vertical="center" wrapText="1"/>
      <protection locked="0"/>
    </xf>
    <xf numFmtId="178" fontId="24" fillId="0" borderId="0" xfId="131" applyNumberFormat="1" applyFont="1" applyFill="1" applyAlignment="1" applyProtection="1">
      <alignment horizontal="center" vertical="center" wrapText="1"/>
      <protection locked="0"/>
    </xf>
    <xf numFmtId="10" fontId="24" fillId="0" borderId="0" xfId="131" applyNumberFormat="1" applyFont="1" applyFill="1" applyAlignment="1" applyProtection="1">
      <alignment horizontal="center" vertical="center" wrapText="1"/>
      <protection locked="0"/>
    </xf>
    <xf numFmtId="0" fontId="24" fillId="0" borderId="5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131" applyNumberFormat="1" applyFont="1" applyFill="1" applyBorder="1" applyAlignment="1" applyProtection="1">
      <alignment horizontal="center" vertical="center" wrapText="1"/>
      <protection locked="0"/>
    </xf>
    <xf numFmtId="178" fontId="24" fillId="0" borderId="6" xfId="131" applyNumberFormat="1" applyFont="1" applyFill="1" applyBorder="1" applyAlignment="1" applyProtection="1">
      <alignment horizontal="center" vertical="center" wrapText="1"/>
      <protection locked="0"/>
    </xf>
    <xf numFmtId="10" fontId="24" fillId="0" borderId="6" xfId="13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31" applyFont="1" applyFill="1" applyBorder="1" applyAlignment="1" applyProtection="1">
      <alignment horizontal="center" vertical="top" wrapText="1"/>
      <protection locked="0"/>
    </xf>
    <xf numFmtId="179" fontId="17" fillId="2" borderId="3" xfId="176" applyNumberFormat="1" applyFont="1" applyFill="1" applyBorder="1" applyAlignment="1">
      <alignment horizontal="center" vertical="center" wrapText="1"/>
    </xf>
    <xf numFmtId="179" fontId="17" fillId="2" borderId="4" xfId="176" applyNumberFormat="1" applyFont="1" applyFill="1" applyBorder="1" applyAlignment="1">
      <alignment horizontal="center" vertical="center" wrapText="1"/>
    </xf>
    <xf numFmtId="0" fontId="2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16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16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131" applyNumberFormat="1" applyFont="1" applyFill="1" applyBorder="1" applyAlignment="1" applyProtection="1">
      <alignment horizontal="center" vertical="center" wrapText="1"/>
      <protection locked="0"/>
    </xf>
    <xf numFmtId="49" fontId="22" fillId="0" borderId="11" xfId="131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0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49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49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49" fontId="22" fillId="0" borderId="1" xfId="16" applyNumberFormat="1" applyFont="1" applyFill="1" applyBorder="1" applyAlignment="1" applyProtection="1">
      <alignment horizontal="center" vertical="top" wrapText="1"/>
      <protection locked="0"/>
    </xf>
    <xf numFmtId="176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176" fontId="22" fillId="0" borderId="12" xfId="131" applyNumberFormat="1" applyFont="1" applyFill="1" applyBorder="1" applyAlignment="1" applyProtection="1">
      <alignment horizontal="left" vertical="top" wrapText="1"/>
      <protection locked="0"/>
    </xf>
    <xf numFmtId="179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179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177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177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180" fontId="17" fillId="2" borderId="11" xfId="176" applyNumberFormat="1" applyFont="1" applyFill="1" applyBorder="1" applyAlignment="1">
      <alignment horizontal="center" vertical="center" wrapText="1"/>
    </xf>
    <xf numFmtId="180" fontId="17" fillId="2" borderId="12" xfId="176" applyNumberFormat="1" applyFont="1" applyFill="1" applyBorder="1" applyAlignment="1">
      <alignment horizontal="center" vertical="center" wrapText="1"/>
    </xf>
    <xf numFmtId="180" fontId="17" fillId="2" borderId="1" xfId="176" applyNumberFormat="1" applyFont="1" applyFill="1" applyBorder="1" applyAlignment="1">
      <alignment horizontal="center" vertical="center" wrapText="1"/>
    </xf>
    <xf numFmtId="178" fontId="17" fillId="2" borderId="11" xfId="176" applyNumberFormat="1" applyFont="1" applyFill="1" applyBorder="1" applyAlignment="1">
      <alignment horizontal="center" vertical="center" wrapText="1"/>
    </xf>
    <xf numFmtId="178" fontId="17" fillId="2" borderId="12" xfId="176" applyNumberFormat="1" applyFont="1" applyFill="1" applyBorder="1" applyAlignment="1">
      <alignment horizontal="center" vertical="center" wrapText="1"/>
    </xf>
    <xf numFmtId="10" fontId="17" fillId="2" borderId="11" xfId="176" applyNumberFormat="1" applyFont="1" applyFill="1" applyBorder="1" applyAlignment="1">
      <alignment horizontal="center" vertical="center" wrapText="1"/>
    </xf>
    <xf numFmtId="10" fontId="17" fillId="2" borderId="12" xfId="176" applyNumberFormat="1" applyFont="1" applyFill="1" applyBorder="1" applyAlignment="1">
      <alignment horizontal="center" vertical="center" wrapText="1"/>
    </xf>
    <xf numFmtId="176" fontId="17" fillId="2" borderId="11" xfId="176" applyNumberFormat="1" applyFont="1" applyFill="1" applyBorder="1" applyAlignment="1">
      <alignment horizontal="center" vertical="center" wrapText="1"/>
    </xf>
    <xf numFmtId="176" fontId="17" fillId="2" borderId="12" xfId="176" applyNumberFormat="1" applyFont="1" applyFill="1" applyBorder="1" applyAlignment="1">
      <alignment horizontal="center" vertical="center" wrapText="1"/>
    </xf>
    <xf numFmtId="0" fontId="22" fillId="3" borderId="1" xfId="131" applyFont="1" applyFill="1" applyBorder="1" applyAlignment="1" applyProtection="1">
      <alignment horizontal="center" vertical="center" wrapText="1"/>
      <protection locked="0"/>
    </xf>
    <xf numFmtId="0" fontId="22" fillId="3" borderId="11" xfId="131" applyFont="1" applyFill="1" applyBorder="1" applyAlignment="1" applyProtection="1">
      <alignment horizontal="center" vertical="center" wrapText="1"/>
      <protection locked="0"/>
    </xf>
    <xf numFmtId="0" fontId="22" fillId="3" borderId="12" xfId="131" applyFont="1" applyFill="1" applyBorder="1" applyAlignment="1" applyProtection="1">
      <alignment horizontal="center" vertical="center" wrapText="1"/>
      <protection locked="0"/>
    </xf>
    <xf numFmtId="181" fontId="73" fillId="3" borderId="11" xfId="131" applyNumberFormat="1" applyFont="1" applyFill="1" applyBorder="1" applyAlignment="1" applyProtection="1">
      <alignment horizontal="center" vertical="center" wrapText="1"/>
      <protection locked="0"/>
    </xf>
    <xf numFmtId="181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180" fontId="22" fillId="3" borderId="11" xfId="131" applyNumberFormat="1" applyFont="1" applyFill="1" applyBorder="1" applyAlignment="1" applyProtection="1">
      <alignment horizontal="center" vertical="center" wrapText="1"/>
      <protection locked="0"/>
    </xf>
    <xf numFmtId="180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181" fontId="76" fillId="3" borderId="11" xfId="971" applyNumberFormat="1" applyFont="1" applyFill="1" applyBorder="1" applyAlignment="1" applyProtection="1">
      <alignment horizontal="center" vertical="center" wrapText="1"/>
      <protection locked="0"/>
    </xf>
    <xf numFmtId="181" fontId="76" fillId="3" borderId="12" xfId="971" applyNumberFormat="1" applyFont="1" applyFill="1" applyBorder="1" applyAlignment="1" applyProtection="1">
      <alignment horizontal="center" vertical="center" wrapText="1"/>
      <protection locked="0"/>
    </xf>
    <xf numFmtId="0" fontId="75" fillId="3" borderId="11" xfId="971" applyNumberFormat="1" applyFont="1" applyFill="1" applyBorder="1" applyAlignment="1" applyProtection="1">
      <alignment horizontal="center" vertical="center" wrapText="1"/>
      <protection locked="0"/>
    </xf>
    <xf numFmtId="0" fontId="75" fillId="3" borderId="12" xfId="971" applyNumberFormat="1" applyFont="1" applyFill="1" applyBorder="1" applyAlignment="1" applyProtection="1">
      <alignment horizontal="center" vertical="center" wrapText="1"/>
      <protection locked="0"/>
    </xf>
    <xf numFmtId="181" fontId="75" fillId="3" borderId="11" xfId="971" applyNumberFormat="1" applyFont="1" applyFill="1" applyBorder="1" applyAlignment="1" applyProtection="1">
      <alignment horizontal="center" vertical="center" wrapText="1"/>
      <protection locked="0"/>
    </xf>
    <xf numFmtId="181" fontId="75" fillId="3" borderId="12" xfId="971" applyNumberFormat="1" applyFont="1" applyFill="1" applyBorder="1" applyAlignment="1" applyProtection="1">
      <alignment horizontal="center" vertical="center" wrapText="1"/>
      <protection locked="0"/>
    </xf>
    <xf numFmtId="43" fontId="75" fillId="3" borderId="11" xfId="972" applyFont="1" applyFill="1" applyBorder="1" applyAlignment="1" applyProtection="1">
      <alignment horizontal="center" vertical="center" wrapText="1"/>
      <protection locked="0"/>
    </xf>
    <xf numFmtId="43" fontId="75" fillId="3" borderId="12" xfId="972" applyFont="1" applyFill="1" applyBorder="1" applyAlignment="1" applyProtection="1">
      <alignment horizontal="center" vertical="center" wrapText="1"/>
      <protection locked="0"/>
    </xf>
    <xf numFmtId="181" fontId="75" fillId="28" borderId="11" xfId="971" applyNumberFormat="1" applyFont="1" applyFill="1" applyBorder="1" applyAlignment="1" applyProtection="1">
      <alignment horizontal="center" vertical="center" wrapText="1"/>
      <protection locked="0"/>
    </xf>
    <xf numFmtId="181" fontId="75" fillId="28" borderId="12" xfId="971" applyNumberFormat="1" applyFont="1" applyFill="1" applyBorder="1" applyAlignment="1" applyProtection="1">
      <alignment horizontal="center" vertical="center" wrapText="1"/>
      <protection locked="0"/>
    </xf>
    <xf numFmtId="43" fontId="22" fillId="3" borderId="11" xfId="131" applyNumberFormat="1" applyFont="1" applyFill="1" applyBorder="1" applyAlignment="1" applyProtection="1">
      <alignment horizontal="center" vertical="center" wrapText="1"/>
      <protection locked="0"/>
    </xf>
    <xf numFmtId="43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10" fontId="73" fillId="3" borderId="11" xfId="131" applyNumberFormat="1" applyFont="1" applyFill="1" applyBorder="1" applyAlignment="1" applyProtection="1">
      <alignment horizontal="center" vertical="center" wrapText="1"/>
      <protection locked="0"/>
    </xf>
    <xf numFmtId="10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1" applyFont="1" applyFill="1" applyBorder="1" applyAlignment="1">
      <alignment horizontal="left" vertical="center"/>
    </xf>
    <xf numFmtId="0" fontId="4" fillId="0" borderId="1" xfId="31" applyFont="1" applyFill="1" applyBorder="1" applyAlignment="1">
      <alignment horizontal="center" vertical="center"/>
    </xf>
    <xf numFmtId="0" fontId="5" fillId="0" borderId="1" xfId="31" applyFont="1" applyFill="1" applyBorder="1" applyAlignment="1">
      <alignment horizontal="center" vertical="center"/>
    </xf>
    <xf numFmtId="0" fontId="6" fillId="0" borderId="1" xfId="31" applyFont="1" applyFill="1" applyBorder="1" applyAlignment="1">
      <alignment horizontal="center" vertical="center"/>
    </xf>
    <xf numFmtId="0" fontId="11" fillId="0" borderId="1" xfId="31" applyFont="1" applyFill="1" applyBorder="1" applyAlignment="1">
      <alignment horizontal="center" vertical="center"/>
    </xf>
    <xf numFmtId="0" fontId="7" fillId="0" borderId="1" xfId="3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2" fillId="0" borderId="1" xfId="31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 wrapText="1"/>
    </xf>
    <xf numFmtId="0" fontId="2" fillId="0" borderId="1" xfId="412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 wrapText="1"/>
    </xf>
    <xf numFmtId="0" fontId="2" fillId="0" borderId="8" xfId="31" applyFont="1" applyFill="1" applyBorder="1" applyAlignment="1">
      <alignment horizontal="center" vertical="center"/>
    </xf>
    <xf numFmtId="0" fontId="2" fillId="0" borderId="9" xfId="31" applyFont="1" applyFill="1" applyBorder="1" applyAlignment="1">
      <alignment horizontal="center" vertical="center"/>
    </xf>
    <xf numFmtId="0" fontId="2" fillId="0" borderId="10" xfId="31" applyFont="1" applyFill="1" applyBorder="1" applyAlignment="1">
      <alignment horizontal="center" vertical="center"/>
    </xf>
    <xf numFmtId="0" fontId="8" fillId="0" borderId="1" xfId="31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horizontal="center" vertical="center" wrapText="1"/>
    </xf>
    <xf numFmtId="0" fontId="3" fillId="0" borderId="1" xfId="31" applyFont="1" applyFill="1" applyBorder="1" applyAlignment="1">
      <alignment horizontal="center" vertical="center" wrapText="1"/>
    </xf>
    <xf numFmtId="0" fontId="10" fillId="0" borderId="1" xfId="31" applyFont="1" applyFill="1" applyBorder="1" applyAlignment="1">
      <alignment horizontal="left" vertical="center" wrapText="1"/>
    </xf>
    <xf numFmtId="0" fontId="9" fillId="0" borderId="1" xfId="31" applyFont="1" applyFill="1" applyBorder="1" applyAlignment="1">
      <alignment horizontal="center" vertical="center"/>
    </xf>
    <xf numFmtId="0" fontId="2" fillId="0" borderId="2" xfId="31" applyFont="1" applyFill="1" applyBorder="1" applyAlignment="1">
      <alignment horizontal="center" vertical="center"/>
    </xf>
    <xf numFmtId="0" fontId="2" fillId="0" borderId="3" xfId="31" applyFont="1" applyFill="1" applyBorder="1" applyAlignment="1">
      <alignment horizontal="center" vertical="center"/>
    </xf>
    <xf numFmtId="0" fontId="2" fillId="0" borderId="4" xfId="31" applyFont="1" applyFill="1" applyBorder="1" applyAlignment="1">
      <alignment horizontal="center" vertical="center"/>
    </xf>
    <xf numFmtId="0" fontId="2" fillId="0" borderId="5" xfId="31" applyFont="1" applyFill="1" applyBorder="1" applyAlignment="1">
      <alignment horizontal="center" vertical="center"/>
    </xf>
    <xf numFmtId="0" fontId="2" fillId="0" borderId="6" xfId="31" applyFont="1" applyFill="1" applyBorder="1" applyAlignment="1">
      <alignment horizontal="center" vertical="center"/>
    </xf>
    <xf numFmtId="0" fontId="2" fillId="0" borderId="7" xfId="31" applyFont="1" applyFill="1" applyBorder="1" applyAlignment="1">
      <alignment horizontal="center" vertical="center"/>
    </xf>
  </cellXfs>
  <cellStyles count="973">
    <cellStyle name="20% - 强调文字颜色 1 10" xfId="109"/>
    <cellStyle name="20% - 强调文字颜色 1 11" xfId="18"/>
    <cellStyle name="20% - 强调文字颜色 1 2" xfId="2"/>
    <cellStyle name="20% - 强调文字颜色 1 2 2" xfId="111"/>
    <cellStyle name="20% - 强调文字颜色 1 2 3" xfId="90"/>
    <cellStyle name="20% - 强调文字颜色 1 2 4" xfId="112"/>
    <cellStyle name="20% - 强调文字颜色 1 2 5" xfId="116"/>
    <cellStyle name="20% - 强调文字颜色 1 3" xfId="99"/>
    <cellStyle name="20% - 强调文字颜色 1 4" xfId="93"/>
    <cellStyle name="20% - 强调文字颜色 1 5" xfId="85"/>
    <cellStyle name="20% - 强调文字颜色 1 6" xfId="96"/>
    <cellStyle name="20% - 强调文字颜色 1 7" xfId="98"/>
    <cellStyle name="20% - 强调文字颜色 1 8" xfId="104"/>
    <cellStyle name="20% - 强调文字颜色 1 9" xfId="107"/>
    <cellStyle name="20% - 强调文字颜色 2 10" xfId="83"/>
    <cellStyle name="20% - 强调文字颜色 2 11" xfId="89"/>
    <cellStyle name="20% - 强调文字颜色 2 2" xfId="120"/>
    <cellStyle name="20% - 强调文字颜色 2 2 2" xfId="121"/>
    <cellStyle name="20% - 强调文字颜色 2 2 3" xfId="122"/>
    <cellStyle name="20% - 强调文字颜色 2 2 4" xfId="123"/>
    <cellStyle name="20% - 强调文字颜色 2 2 5" xfId="124"/>
    <cellStyle name="20% - 强调文字颜色 2 3" xfId="125"/>
    <cellStyle name="20% - 强调文字颜色 2 4" xfId="126"/>
    <cellStyle name="20% - 强调文字颜色 2 5" xfId="127"/>
    <cellStyle name="20% - 强调文字颜色 2 6" xfId="128"/>
    <cellStyle name="20% - 强调文字颜色 2 7" xfId="129"/>
    <cellStyle name="20% - 强调文字颜色 2 8" xfId="130"/>
    <cellStyle name="20% - 强调文字颜色 2 9" xfId="132"/>
    <cellStyle name="20% - 强调文字颜色 3 10" xfId="117"/>
    <cellStyle name="20% - 强调文字颜色 3 11" xfId="135"/>
    <cellStyle name="20% - 强调文字颜色 3 2" xfId="138"/>
    <cellStyle name="20% - 强调文字颜色 3 2 2" xfId="139"/>
    <cellStyle name="20% - 强调文字颜色 3 2 3" xfId="141"/>
    <cellStyle name="20% - 强调文字颜色 3 2 4" xfId="142"/>
    <cellStyle name="20% - 强调文字颜色 3 2 5" xfId="143"/>
    <cellStyle name="20% - 强调文字颜色 3 3" xfId="62"/>
    <cellStyle name="20% - 强调文字颜色 3 4" xfId="147"/>
    <cellStyle name="20% - 强调文字颜色 3 5" xfId="150"/>
    <cellStyle name="20% - 强调文字颜色 3 6" xfId="153"/>
    <cellStyle name="20% - 强调文字颜色 3 7" xfId="156"/>
    <cellStyle name="20% - 强调文字颜色 3 8" xfId="159"/>
    <cellStyle name="20% - 强调文字颜色 3 9" xfId="162"/>
    <cellStyle name="20% - 强调文字颜色 4 10" xfId="167"/>
    <cellStyle name="20% - 强调文字颜色 4 11" xfId="171"/>
    <cellStyle name="20% - 强调文字颜色 4 2" xfId="177"/>
    <cellStyle name="20% - 强调文字颜色 4 2 2" xfId="181"/>
    <cellStyle name="20% - 强调文字颜色 4 2 3" xfId="186"/>
    <cellStyle name="20% - 强调文字颜色 4 2 4" xfId="188"/>
    <cellStyle name="20% - 强调文字颜色 4 2 5" xfId="190"/>
    <cellStyle name="20% - 强调文字颜色 4 3" xfId="191"/>
    <cellStyle name="20% - 强调文字颜色 4 4" xfId="195"/>
    <cellStyle name="20% - 强调文字颜色 4 5" xfId="23"/>
    <cellStyle name="20% - 强调文字颜色 4 6" xfId="199"/>
    <cellStyle name="20% - 强调文字颜色 4 7" xfId="204"/>
    <cellStyle name="20% - 强调文字颜色 4 8" xfId="209"/>
    <cellStyle name="20% - 强调文字颜色 4 9" xfId="213"/>
    <cellStyle name="20% - 强调文字颜色 5 10" xfId="214"/>
    <cellStyle name="20% - 强调文字颜色 5 11" xfId="216"/>
    <cellStyle name="20% - 强调文字颜色 5 2" xfId="217"/>
    <cellStyle name="20% - 强调文字颜色 5 2 2" xfId="221"/>
    <cellStyle name="20% - 强调文字颜色 5 2 3" xfId="224"/>
    <cellStyle name="20% - 强调文字颜色 5 2 4" xfId="227"/>
    <cellStyle name="20% - 强调文字颜色 5 2 5" xfId="230"/>
    <cellStyle name="20% - 强调文字颜色 5 3" xfId="231"/>
    <cellStyle name="20% - 强调文字颜色 5 4" xfId="234"/>
    <cellStyle name="20% - 强调文字颜色 5 5" xfId="238"/>
    <cellStyle name="20% - 强调文字颜色 5 6" xfId="241"/>
    <cellStyle name="20% - 强调文字颜色 5 7" xfId="243"/>
    <cellStyle name="20% - 强调文字颜色 5 8" xfId="245"/>
    <cellStyle name="20% - 强调文字颜色 5 9" xfId="247"/>
    <cellStyle name="20% - 强调文字颜色 6 10" xfId="249"/>
    <cellStyle name="20% - 强调文字颜色 6 11" xfId="250"/>
    <cellStyle name="20% - 强调文字颜色 6 2" xfId="254"/>
    <cellStyle name="20% - 强调文字颜色 6 2 2" xfId="257"/>
    <cellStyle name="20% - 强调文字颜色 6 2 3" xfId="260"/>
    <cellStyle name="20% - 强调文字颜色 6 2 4" xfId="263"/>
    <cellStyle name="20% - 强调文字颜色 6 2 5" xfId="265"/>
    <cellStyle name="20% - 强调文字颜色 6 3" xfId="266"/>
    <cellStyle name="20% - 强调文字颜色 6 4" xfId="269"/>
    <cellStyle name="20% - 强调文字颜色 6 5" xfId="271"/>
    <cellStyle name="20% - 强调文字颜色 6 6" xfId="274"/>
    <cellStyle name="20% - 强调文字颜色 6 7" xfId="277"/>
    <cellStyle name="20% - 强调文字颜色 6 8" xfId="280"/>
    <cellStyle name="20% - 强调文字颜色 6 9" xfId="283"/>
    <cellStyle name="40% - 强调文字颜色 1 10" xfId="285"/>
    <cellStyle name="40% - 强调文字颜色 1 11" xfId="289"/>
    <cellStyle name="40% - 强调文字颜色 1 2" xfId="290"/>
    <cellStyle name="40% - 强调文字颜色 1 2 2" xfId="291"/>
    <cellStyle name="40% - 强调文字颜色 1 2 3" xfId="292"/>
    <cellStyle name="40% - 强调文字颜色 1 2 4" xfId="293"/>
    <cellStyle name="40% - 强调文字颜色 1 2 5" xfId="294"/>
    <cellStyle name="40% - 强调文字颜色 1 3" xfId="295"/>
    <cellStyle name="40% - 强调文字颜色 1 4" xfId="296"/>
    <cellStyle name="40% - 强调文字颜色 1 5" xfId="297"/>
    <cellStyle name="40% - 强调文字颜色 1 6" xfId="298"/>
    <cellStyle name="40% - 强调文字颜色 1 7" xfId="299"/>
    <cellStyle name="40% - 强调文字颜色 1 8" xfId="300"/>
    <cellStyle name="40% - 强调文字颜色 1 9" xfId="301"/>
    <cellStyle name="40% - 强调文字颜色 2 10" xfId="303"/>
    <cellStyle name="40% - 强调文字颜色 2 11" xfId="110"/>
    <cellStyle name="40% - 强调文字颜色 2 2" xfId="92"/>
    <cellStyle name="40% - 强调文字颜色 2 2 2" xfId="308"/>
    <cellStyle name="40% - 强调文字颜色 2 2 3" xfId="310"/>
    <cellStyle name="40% - 强调文字颜色 2 2 4" xfId="312"/>
    <cellStyle name="40% - 强调文字颜色 2 2 5" xfId="313"/>
    <cellStyle name="40% - 强调文字颜色 2 3" xfId="115"/>
    <cellStyle name="40% - 强调文字颜色 2 4" xfId="119"/>
    <cellStyle name="40% - 强调文字颜色 2 5" xfId="133"/>
    <cellStyle name="40% - 强调文字颜色 2 6" xfId="314"/>
    <cellStyle name="40% - 强调文字颜色 2 7" xfId="315"/>
    <cellStyle name="40% - 强调文字颜色 2 8" xfId="316"/>
    <cellStyle name="40% - 强调文字颜色 2 9" xfId="317"/>
    <cellStyle name="40% - 强调文字颜色 3 10" xfId="35"/>
    <cellStyle name="40% - 强调文字颜色 3 11" xfId="84"/>
    <cellStyle name="40% - 强调文字颜色 3 2" xfId="318"/>
    <cellStyle name="40% - 强调文字颜色 3 2 2" xfId="319"/>
    <cellStyle name="40% - 强调文字颜色 3 2 3" xfId="321"/>
    <cellStyle name="40% - 强调文字颜色 3 2 4" xfId="322"/>
    <cellStyle name="40% - 强调文字颜色 3 2 5" xfId="323"/>
    <cellStyle name="40% - 强调文字颜色 3 3" xfId="326"/>
    <cellStyle name="40% - 强调文字颜色 3 4" xfId="327"/>
    <cellStyle name="40% - 强调文字颜色 3 5" xfId="328"/>
    <cellStyle name="40% - 强调文字颜色 3 6" xfId="329"/>
    <cellStyle name="40% - 强调文字颜色 3 7" xfId="330"/>
    <cellStyle name="40% - 强调文字颜色 3 8" xfId="41"/>
    <cellStyle name="40% - 强调文字颜色 3 9" xfId="29"/>
    <cellStyle name="40% - 强调文字颜色 4 10" xfId="113"/>
    <cellStyle name="40% - 强调文字颜色 4 11" xfId="118"/>
    <cellStyle name="40% - 强调文字颜色 4 2" xfId="47"/>
    <cellStyle name="40% - 强调文字颜色 4 2 2" xfId="331"/>
    <cellStyle name="40% - 强调文字颜色 4 2 3" xfId="333"/>
    <cellStyle name="40% - 强调文字颜色 4 2 4" xfId="335"/>
    <cellStyle name="40% - 强调文字颜色 4 2 5" xfId="337"/>
    <cellStyle name="40% - 强调文字颜色 4 3" xfId="340"/>
    <cellStyle name="40% - 强调文字颜色 4 4" xfId="256"/>
    <cellStyle name="40% - 强调文字颜色 4 5" xfId="258"/>
    <cellStyle name="40% - 强调文字颜色 4 6" xfId="261"/>
    <cellStyle name="40% - 强调文字颜色 4 7" xfId="264"/>
    <cellStyle name="40% - 强调文字颜色 4 8" xfId="341"/>
    <cellStyle name="40% - 强调文字颜色 4 9" xfId="342"/>
    <cellStyle name="40% - 强调文字颜色 5 10" xfId="344"/>
    <cellStyle name="40% - 强调文字颜色 5 11" xfId="168"/>
    <cellStyle name="40% - 强调文字颜色 5 2" xfId="347"/>
    <cellStyle name="40% - 强调文字颜色 5 2 2" xfId="272"/>
    <cellStyle name="40% - 强调文字颜色 5 2 3" xfId="275"/>
    <cellStyle name="40% - 强调文字颜色 5 2 4" xfId="278"/>
    <cellStyle name="40% - 强调文字颜色 5 2 5" xfId="281"/>
    <cellStyle name="40% - 强调文字颜色 5 3" xfId="350"/>
    <cellStyle name="40% - 强调文字颜色 5 4" xfId="352"/>
    <cellStyle name="40% - 强调文字颜色 5 5" xfId="353"/>
    <cellStyle name="40% - 强调文字颜色 5 6" xfId="357"/>
    <cellStyle name="40% - 强调文字颜色 5 7" xfId="55"/>
    <cellStyle name="40% - 强调文字颜色 5 8" xfId="360"/>
    <cellStyle name="40% - 强调文字颜色 5 9" xfId="363"/>
    <cellStyle name="40% - 强调文字颜色 6 10" xfId="364"/>
    <cellStyle name="40% - 强调文字颜色 6 11" xfId="215"/>
    <cellStyle name="40% - 强调文字颜色 6 2" xfId="365"/>
    <cellStyle name="40% - 强调文字颜色 6 2 2" xfId="368"/>
    <cellStyle name="40% - 强调文字颜色 6 2 3" xfId="370"/>
    <cellStyle name="40% - 强调文字颜色 6 2 4" xfId="372"/>
    <cellStyle name="40% - 强调文字颜色 6 2 5" xfId="374"/>
    <cellStyle name="40% - 强调文字颜色 6 3" xfId="376"/>
    <cellStyle name="40% - 强调文字颜色 6 4" xfId="378"/>
    <cellStyle name="40% - 强调文字颜色 6 5" xfId="56"/>
    <cellStyle name="40% - 强调文字颜色 6 6" xfId="381"/>
    <cellStyle name="40% - 强调文字颜色 6 7" xfId="383"/>
    <cellStyle name="40% - 强调文字颜色 6 8" xfId="385"/>
    <cellStyle name="40% - 强调文字颜色 6 9" xfId="320"/>
    <cellStyle name="60% - 强调文字颜色 1 10" xfId="386"/>
    <cellStyle name="60% - 强调文字颜色 1 11" xfId="6"/>
    <cellStyle name="60% - 强调文字颜色 1 2" xfId="144"/>
    <cellStyle name="60% - 强调文字颜色 1 2 2" xfId="387"/>
    <cellStyle name="60% - 强调文字颜色 1 2 3" xfId="388"/>
    <cellStyle name="60% - 强调文字颜色 1 2 4" xfId="389"/>
    <cellStyle name="60% - 强调文字颜色 1 2 5" xfId="390"/>
    <cellStyle name="60% - 强调文字颜色 1 3" xfId="148"/>
    <cellStyle name="60% - 强调文字颜色 1 4" xfId="151"/>
    <cellStyle name="60% - 强调文字颜色 1 5" xfId="154"/>
    <cellStyle name="60% - 强调文字颜色 1 6" xfId="157"/>
    <cellStyle name="60% - 强调文字颜色 1 7" xfId="164"/>
    <cellStyle name="60% - 强调文字颜色 1 8" xfId="305"/>
    <cellStyle name="60% - 强调文字颜色 1 9" xfId="108"/>
    <cellStyle name="60% - 强调文字颜色 2 10" xfId="393"/>
    <cellStyle name="60% - 强调文字颜色 2 11" xfId="286"/>
    <cellStyle name="60% - 强调文字颜色 2 2" xfId="194"/>
    <cellStyle name="60% - 强调文字颜色 2 2 2" xfId="32"/>
    <cellStyle name="60% - 强调文字颜色 2 2 3" xfId="79"/>
    <cellStyle name="60% - 强调文字颜色 2 2 4" xfId="87"/>
    <cellStyle name="60% - 强调文字颜色 2 2 5" xfId="394"/>
    <cellStyle name="60% - 强调文字颜色 2 3" xfId="22"/>
    <cellStyle name="60% - 强调文字颜色 2 4" xfId="198"/>
    <cellStyle name="60% - 强调文字颜色 2 5" xfId="203"/>
    <cellStyle name="60% - 强调文字颜色 2 6" xfId="208"/>
    <cellStyle name="60% - 强调文字颜色 2 7" xfId="212"/>
    <cellStyle name="60% - 强调文字颜色 2 8" xfId="397"/>
    <cellStyle name="60% - 强调文字颜色 2 9" xfId="401"/>
    <cellStyle name="60% - 强调文字颜色 3 10" xfId="163"/>
    <cellStyle name="60% - 强调文字颜色 3 11" xfId="304"/>
    <cellStyle name="60% - 强调文字颜色 3 2" xfId="233"/>
    <cellStyle name="60% - 强调文字颜色 3 2 2" xfId="403"/>
    <cellStyle name="60% - 强调文字颜色 3 2 3" xfId="405"/>
    <cellStyle name="60% - 强调文字颜色 3 2 4" xfId="407"/>
    <cellStyle name="60% - 强调文字颜色 3 2 5" xfId="410"/>
    <cellStyle name="60% - 强调文字颜色 3 3" xfId="237"/>
    <cellStyle name="60% - 强调文字颜色 3 4" xfId="240"/>
    <cellStyle name="60% - 强调文字颜色 3 5" xfId="242"/>
    <cellStyle name="60% - 强调文字颜色 3 6" xfId="244"/>
    <cellStyle name="60% - 强调文字颜色 3 7" xfId="246"/>
    <cellStyle name="60% - 强调文字颜色 3 8" xfId="411"/>
    <cellStyle name="60% - 强调文字颜色 3 9" xfId="414"/>
    <cellStyle name="60% - 强调文字颜色 4 10" xfId="418"/>
    <cellStyle name="60% - 强调文字颜色 4 11" xfId="36"/>
    <cellStyle name="60% - 强调文字颜色 4 2" xfId="268"/>
    <cellStyle name="60% - 强调文字颜色 4 2 2" xfId="379"/>
    <cellStyle name="60% - 强调文字颜色 4 2 3" xfId="57"/>
    <cellStyle name="60% - 强调文字颜色 4 2 4" xfId="382"/>
    <cellStyle name="60% - 强调文字颜色 4 2 5" xfId="384"/>
    <cellStyle name="60% - 强调文字颜色 4 3" xfId="270"/>
    <cellStyle name="60% - 强调文字颜色 4 4" xfId="273"/>
    <cellStyle name="60% - 强调文字颜色 4 5" xfId="276"/>
    <cellStyle name="60% - 强调文字颜色 4 6" xfId="279"/>
    <cellStyle name="60% - 强调文字颜色 4 7" xfId="282"/>
    <cellStyle name="60% - 强调文字颜色 4 8" xfId="180"/>
    <cellStyle name="60% - 强调文字颜色 4 9" xfId="184"/>
    <cellStyle name="60% - 强调文字颜色 5 10" xfId="91"/>
    <cellStyle name="60% - 强调文字颜色 5 11" xfId="114"/>
    <cellStyle name="60% - 强调文字颜色 5 2" xfId="419"/>
    <cellStyle name="60% - 强调文字颜色 5 2 2" xfId="421"/>
    <cellStyle name="60% - 强调文字颜色 5 2 3" xfId="422"/>
    <cellStyle name="60% - 强调文字颜色 5 2 4" xfId="424"/>
    <cellStyle name="60% - 强调文字颜色 5 2 5" xfId="425"/>
    <cellStyle name="60% - 强调文字颜色 5 3" xfId="429"/>
    <cellStyle name="60% - 强调文字颜色 5 4" xfId="430"/>
    <cellStyle name="60% - 强调文字颜色 5 5" xfId="431"/>
    <cellStyle name="60% - 强调文字颜色 5 6" xfId="432"/>
    <cellStyle name="60% - 强调文字颜色 5 7" xfId="433"/>
    <cellStyle name="60% - 强调文字颜色 5 8" xfId="436"/>
    <cellStyle name="60% - 强调文字颜色 5 9" xfId="439"/>
    <cellStyle name="60% - 强调文字颜色 6 10" xfId="442"/>
    <cellStyle name="60% - 强调文字颜色 6 11" xfId="345"/>
    <cellStyle name="60% - 强调文字颜色 6 2" xfId="443"/>
    <cellStyle name="60% - 强调文字颜色 6 2 2" xfId="444"/>
    <cellStyle name="60% - 强调文字颜色 6 2 3" xfId="447"/>
    <cellStyle name="60% - 强调文字颜色 6 2 4" xfId="255"/>
    <cellStyle name="60% - 强调文字颜色 6 2 5" xfId="267"/>
    <cellStyle name="60% - 强调文字颜色 6 3" xfId="448"/>
    <cellStyle name="60% - 强调文字颜色 6 4" xfId="449"/>
    <cellStyle name="60% - 强调文字颜色 6 5" xfId="450"/>
    <cellStyle name="60% - 强调文字颜色 6 6" xfId="451"/>
    <cellStyle name="60% - 强调文字颜色 6 7" xfId="416"/>
    <cellStyle name="60% - 强调文字颜色 6 8" xfId="33"/>
    <cellStyle name="60% - 强调文字颜色 6 9" xfId="80"/>
    <cellStyle name="BOM_Level_1" xfId="325"/>
    <cellStyle name="BOM_Level_Below3" xfId="16"/>
    <cellStyle name="BOM_Level_Below3 4" xfId="452"/>
    <cellStyle name="Normal_Rag6Idx" xfId="428"/>
    <cellStyle name="百分比" xfId="19" builtinId="5"/>
    <cellStyle name="标题 1 10" xfId="454"/>
    <cellStyle name="标题 1 11" xfId="456"/>
    <cellStyle name="标题 1 2" xfId="457"/>
    <cellStyle name="标题 1 2 2" xfId="459"/>
    <cellStyle name="标题 1 2 3" xfId="460"/>
    <cellStyle name="标题 1 2 4" xfId="462"/>
    <cellStyle name="标题 1 2 5" xfId="464"/>
    <cellStyle name="标题 1 3" xfId="465"/>
    <cellStyle name="标题 1 4" xfId="467"/>
    <cellStyle name="标题 1 5" xfId="470"/>
    <cellStyle name="标题 1 6" xfId="473"/>
    <cellStyle name="标题 1 7" xfId="475"/>
    <cellStyle name="标题 1 8" xfId="476"/>
    <cellStyle name="标题 1 9" xfId="479"/>
    <cellStyle name="标题 10" xfId="481"/>
    <cellStyle name="标题 11" xfId="483"/>
    <cellStyle name="标题 12" xfId="484"/>
    <cellStyle name="标题 13" xfId="485"/>
    <cellStyle name="标题 14" xfId="486"/>
    <cellStyle name="标题 2 10" xfId="354"/>
    <cellStyle name="标题 2 11" xfId="52"/>
    <cellStyle name="标题 2 2" xfId="487"/>
    <cellStyle name="标题 2 2 2" xfId="488"/>
    <cellStyle name="标题 2 2 3" xfId="489"/>
    <cellStyle name="标题 2 2 4" xfId="366"/>
    <cellStyle name="标题 2 2 5" xfId="377"/>
    <cellStyle name="标题 2 3" xfId="490"/>
    <cellStyle name="标题 2 4" xfId="491"/>
    <cellStyle name="标题 2 5" xfId="492"/>
    <cellStyle name="标题 2 6" xfId="493"/>
    <cellStyle name="标题 2 7" xfId="494"/>
    <cellStyle name="标题 2 8" xfId="495"/>
    <cellStyle name="标题 2 9" xfId="497"/>
    <cellStyle name="标题 3 10" xfId="500"/>
    <cellStyle name="标题 3 11" xfId="5"/>
    <cellStyle name="标题 3 2" xfId="503"/>
    <cellStyle name="标题 3 2 2" xfId="103"/>
    <cellStyle name="标题 3 2 3" xfId="106"/>
    <cellStyle name="标题 3 2 4" xfId="505"/>
    <cellStyle name="标题 3 2 5" xfId="507"/>
    <cellStyle name="标题 3 3" xfId="511"/>
    <cellStyle name="标题 3 4" xfId="515"/>
    <cellStyle name="标题 3 5" xfId="519"/>
    <cellStyle name="标题 3 6" xfId="523"/>
    <cellStyle name="标题 3 7" xfId="527"/>
    <cellStyle name="标题 3 8" xfId="532"/>
    <cellStyle name="标题 3 9" xfId="538"/>
    <cellStyle name="标题 4 10" xfId="446"/>
    <cellStyle name="标题 4 11" xfId="253"/>
    <cellStyle name="标题 4 2" xfId="427"/>
    <cellStyle name="标题 4 2 2" xfId="539"/>
    <cellStyle name="标题 4 2 3" xfId="540"/>
    <cellStyle name="标题 4 2 4" xfId="541"/>
    <cellStyle name="标题 4 2 5" xfId="542"/>
    <cellStyle name="标题 4 3" xfId="543"/>
    <cellStyle name="标题 4 4" xfId="332"/>
    <cellStyle name="标题 4 5" xfId="334"/>
    <cellStyle name="标题 4 6" xfId="336"/>
    <cellStyle name="标题 4 7" xfId="338"/>
    <cellStyle name="标题 4 8" xfId="544"/>
    <cellStyle name="标题 4 9" xfId="140"/>
    <cellStyle name="标题 5" xfId="546"/>
    <cellStyle name="标题 5 2" xfId="547"/>
    <cellStyle name="标题 5 3" xfId="548"/>
    <cellStyle name="标题 5 4" xfId="66"/>
    <cellStyle name="标题 6" xfId="550"/>
    <cellStyle name="标题 7" xfId="552"/>
    <cellStyle name="标题 8" xfId="554"/>
    <cellStyle name="标题 9" xfId="555"/>
    <cellStyle name="差 10" xfId="556"/>
    <cellStyle name="差 11" xfId="557"/>
    <cellStyle name="差 2" xfId="559"/>
    <cellStyle name="差 2 2" xfId="560"/>
    <cellStyle name="差 2 3" xfId="561"/>
    <cellStyle name="差 2 4" xfId="563"/>
    <cellStyle name="差 2 5" xfId="565"/>
    <cellStyle name="差 3" xfId="568"/>
    <cellStyle name="差 4" xfId="571"/>
    <cellStyle name="差 5" xfId="573"/>
    <cellStyle name="差 6" xfId="38"/>
    <cellStyle name="差 7" xfId="40"/>
    <cellStyle name="差 8" xfId="43"/>
    <cellStyle name="差 9" xfId="25"/>
    <cellStyle name="差_KING" xfId="574"/>
    <cellStyle name="常规" xfId="0" builtinId="0"/>
    <cellStyle name="常规 10" xfId="575"/>
    <cellStyle name="常规 10 2" xfId="553"/>
    <cellStyle name="常规 11" xfId="576"/>
    <cellStyle name="常规 12" xfId="577"/>
    <cellStyle name="常规 13" xfId="440"/>
    <cellStyle name="常规 14" xfId="343"/>
    <cellStyle name="常规 15" xfId="165"/>
    <cellStyle name="常规 16" xfId="169"/>
    <cellStyle name="常规 17" xfId="579"/>
    <cellStyle name="常规 18" xfId="582"/>
    <cellStyle name="常规 19" xfId="583"/>
    <cellStyle name="常规 2" xfId="586"/>
    <cellStyle name="常规 2 10" xfId="588"/>
    <cellStyle name="常规 2 11" xfId="590"/>
    <cellStyle name="常规 2 12" xfId="593"/>
    <cellStyle name="常规 2 13" xfId="595"/>
    <cellStyle name="常规 2 14" xfId="597"/>
    <cellStyle name="常规 2 15" xfId="599"/>
    <cellStyle name="常规 2 16" xfId="602"/>
    <cellStyle name="常规 2 17" xfId="605"/>
    <cellStyle name="常规 2 18" xfId="607"/>
    <cellStyle name="常规 2 19" xfId="609"/>
    <cellStyle name="常规 2 2" xfId="412"/>
    <cellStyle name="常规 2 2 10" xfId="367"/>
    <cellStyle name="常规 2 2 11" xfId="369"/>
    <cellStyle name="常规 2 2 12" xfId="371"/>
    <cellStyle name="常规 2 2 13" xfId="373"/>
    <cellStyle name="常规 2 2 14" xfId="611"/>
    <cellStyle name="常规 2 2 15" xfId="219"/>
    <cellStyle name="常规 2 2 16" xfId="222"/>
    <cellStyle name="常规 2 2 17" xfId="225"/>
    <cellStyle name="常规 2 2 18" xfId="228"/>
    <cellStyle name="常规 2 2 19" xfId="612"/>
    <cellStyle name="常规 2 2 2" xfId="287"/>
    <cellStyle name="常规 2 2 2 10" xfId="533"/>
    <cellStyle name="常规 2 2 2 11" xfId="614"/>
    <cellStyle name="常规 2 2 2 12" xfId="617"/>
    <cellStyle name="常规 2 2 2 13" xfId="619"/>
    <cellStyle name="常规 2 2 2 14" xfId="499"/>
    <cellStyle name="常规 2 2 2 15" xfId="3"/>
    <cellStyle name="常规 2 2 2 16" xfId="100"/>
    <cellStyle name="常规 2 2 2 17" xfId="94"/>
    <cellStyle name="常规 2 2 2 18" xfId="86"/>
    <cellStyle name="常规 2 2 2 19" xfId="97"/>
    <cellStyle name="常规 2 2 2 2" xfId="621"/>
    <cellStyle name="常规 2 2 2 2 10" xfId="508"/>
    <cellStyle name="常规 2 2 2 2 11" xfId="512"/>
    <cellStyle name="常规 2 2 2 2 12" xfId="516"/>
    <cellStyle name="常规 2 2 2 2 13" xfId="520"/>
    <cellStyle name="常规 2 2 2 2 14" xfId="524"/>
    <cellStyle name="常规 2 2 2 2 15" xfId="528"/>
    <cellStyle name="常规 2 2 2 2 16" xfId="534"/>
    <cellStyle name="常规 2 2 2 2 17" xfId="615"/>
    <cellStyle name="常规 2 2 2 2 18" xfId="618"/>
    <cellStyle name="常规 2 2 2 2 19" xfId="620"/>
    <cellStyle name="常规 2 2 2 2 2" xfId="622"/>
    <cellStyle name="常规 2 2 2 2 2 2" xfId="624"/>
    <cellStyle name="常规 2 2 2 2 20" xfId="529"/>
    <cellStyle name="常规 2 2 2 2 21" xfId="535"/>
    <cellStyle name="常规 2 2 2 2 22" xfId="616"/>
    <cellStyle name="常规 2 2 2 2 3" xfId="625"/>
    <cellStyle name="常规 2 2 2 2 4" xfId="501"/>
    <cellStyle name="常规 2 2 2 2 5" xfId="509"/>
    <cellStyle name="常规 2 2 2 2 6" xfId="513"/>
    <cellStyle name="常规 2 2 2 2 7" xfId="517"/>
    <cellStyle name="常规 2 2 2 2 8" xfId="521"/>
    <cellStyle name="常规 2 2 2 2 9" xfId="525"/>
    <cellStyle name="常规 2 2 2 20" xfId="4"/>
    <cellStyle name="常规 2 2 2 21" xfId="101"/>
    <cellStyle name="常规 2 2 2 22" xfId="95"/>
    <cellStyle name="常规 2 2 2 3" xfId="626"/>
    <cellStyle name="常规 2 2 2 4" xfId="64"/>
    <cellStyle name="常规 2 2 2 5" xfId="51"/>
    <cellStyle name="常规 2 2 2 6" xfId="68"/>
    <cellStyle name="常规 2 2 2 7" xfId="69"/>
    <cellStyle name="常规 2 2 2 8" xfId="71"/>
    <cellStyle name="常规 2 2 2 9" xfId="74"/>
    <cellStyle name="常规 2 2 20" xfId="220"/>
    <cellStyle name="常规 2 2 21" xfId="223"/>
    <cellStyle name="常规 2 2 22" xfId="226"/>
    <cellStyle name="常规 2 2 23" xfId="229"/>
    <cellStyle name="常规 2 2 24" xfId="613"/>
    <cellStyle name="常规 2 2 25" xfId="627"/>
    <cellStyle name="常规 2 2 26" xfId="628"/>
    <cellStyle name="常规 2 2 3" xfId="629"/>
    <cellStyle name="常规 2 2 4" xfId="8"/>
    <cellStyle name="常规 2 2 5" xfId="630"/>
    <cellStyle name="常规 2 2 6" xfId="458"/>
    <cellStyle name="常规 2 2 7" xfId="466"/>
    <cellStyle name="常规 2 2 8" xfId="468"/>
    <cellStyle name="常规 2 2 9" xfId="471"/>
    <cellStyle name="常规 2 20" xfId="600"/>
    <cellStyle name="常规 2 21" xfId="603"/>
    <cellStyle name="常规 2 22" xfId="606"/>
    <cellStyle name="常规 2 23" xfId="608"/>
    <cellStyle name="常规 2 24" xfId="610"/>
    <cellStyle name="常规 2 25" xfId="631"/>
    <cellStyle name="常规 2 26" xfId="11"/>
    <cellStyle name="常规 2 27" xfId="632"/>
    <cellStyle name="常规 2 27 2 2" xfId="75"/>
    <cellStyle name="常规 2 28" xfId="218"/>
    <cellStyle name="常规 2 3" xfId="415"/>
    <cellStyle name="常规 2 4" xfId="633"/>
    <cellStyle name="常规 2 5" xfId="634"/>
    <cellStyle name="常规 2 6" xfId="635"/>
    <cellStyle name="常规 2 7" xfId="636"/>
    <cellStyle name="常规 2 8" xfId="638"/>
    <cellStyle name="常规 2 9" xfId="640"/>
    <cellStyle name="常规 20" xfId="166"/>
    <cellStyle name="常规 21" xfId="170"/>
    <cellStyle name="常规 22" xfId="580"/>
    <cellStyle name="常规 23" xfId="581"/>
    <cellStyle name="常规 24" xfId="584"/>
    <cellStyle name="常规 25" xfId="642"/>
    <cellStyle name="常规 26" xfId="46"/>
    <cellStyle name="常规 27" xfId="644"/>
    <cellStyle name="常规 28" xfId="646"/>
    <cellStyle name="常规 29" xfId="648"/>
    <cellStyle name="常规 3" xfId="176"/>
    <cellStyle name="常规 3 10" xfId="649"/>
    <cellStyle name="常规 3 11" xfId="650"/>
    <cellStyle name="常规 3 12" xfId="651"/>
    <cellStyle name="常规 3 13" xfId="652"/>
    <cellStyle name="常规 3 14" xfId="10"/>
    <cellStyle name="常规 3 15" xfId="654"/>
    <cellStyle name="常规 3 16" xfId="656"/>
    <cellStyle name="常规 3 17" xfId="658"/>
    <cellStyle name="常规 3 18" xfId="660"/>
    <cellStyle name="常规 3 19" xfId="662"/>
    <cellStyle name="常规 3 2" xfId="179"/>
    <cellStyle name="常规 3 2 10" xfId="461"/>
    <cellStyle name="常规 3 2 11" xfId="463"/>
    <cellStyle name="常规 3 2 12" xfId="402"/>
    <cellStyle name="常规 3 2 13" xfId="404"/>
    <cellStyle name="常规 3 2 14" xfId="406"/>
    <cellStyle name="常规 3 2 15" xfId="409"/>
    <cellStyle name="常规 3 2 16" xfId="664"/>
    <cellStyle name="常规 3 2 17" xfId="307"/>
    <cellStyle name="常规 3 2 18" xfId="309"/>
    <cellStyle name="常规 3 2 19" xfId="311"/>
    <cellStyle name="常规 3 2 2" xfId="667"/>
    <cellStyle name="常规 3 2 2 2" xfId="478"/>
    <cellStyle name="常规 3 2 20" xfId="408"/>
    <cellStyle name="常规 3 2 21" xfId="663"/>
    <cellStyle name="常规 3 2 22" xfId="306"/>
    <cellStyle name="常规 3 2 3" xfId="670"/>
    <cellStyle name="常规 3 2 4" xfId="674"/>
    <cellStyle name="常规 3 2 5" xfId="137"/>
    <cellStyle name="常规 3 2 6" xfId="61"/>
    <cellStyle name="常规 3 2 7" xfId="146"/>
    <cellStyle name="常规 3 2 8" xfId="149"/>
    <cellStyle name="常规 3 2 9" xfId="152"/>
    <cellStyle name="常规 3 20" xfId="653"/>
    <cellStyle name="常规 3 21" xfId="655"/>
    <cellStyle name="常规 3 22" xfId="657"/>
    <cellStyle name="常规 3 23" xfId="659"/>
    <cellStyle name="常规 3 24" xfId="661"/>
    <cellStyle name="常规 3 25" xfId="676"/>
    <cellStyle name="常规 3 26" xfId="677"/>
    <cellStyle name="常规 3 27" xfId="1"/>
    <cellStyle name="常规 3 28" xfId="678"/>
    <cellStyle name="常规 3 29" xfId="679"/>
    <cellStyle name="常规 3 3" xfId="183"/>
    <cellStyle name="常规 3 30" xfId="675"/>
    <cellStyle name="常规 3 4" xfId="680"/>
    <cellStyle name="常规 3 5" xfId="681"/>
    <cellStyle name="常规 3 6" xfId="682"/>
    <cellStyle name="常规 3 7" xfId="683"/>
    <cellStyle name="常规 3 8" xfId="684"/>
    <cellStyle name="常规 3 9" xfId="685"/>
    <cellStyle name="常规 30" xfId="641"/>
    <cellStyle name="常规 31" xfId="45"/>
    <cellStyle name="常规 32" xfId="643"/>
    <cellStyle name="常规 33" xfId="645"/>
    <cellStyle name="常规 34" xfId="647"/>
    <cellStyle name="常规 35" xfId="392"/>
    <cellStyle name="常规 36" xfId="284"/>
    <cellStyle name="常规 37" xfId="288"/>
    <cellStyle name="常规 38" xfId="686"/>
    <cellStyle name="常规 39" xfId="7"/>
    <cellStyle name="常规 4" xfId="689"/>
    <cellStyle name="常规 4 10" xfId="690"/>
    <cellStyle name="常规 4 11" xfId="42"/>
    <cellStyle name="常规 4 12" xfId="30"/>
    <cellStyle name="常规 4 13" xfId="17"/>
    <cellStyle name="常规 4 14" xfId="44"/>
    <cellStyle name="常规 4 15" xfId="73"/>
    <cellStyle name="常规 4 16" xfId="77"/>
    <cellStyle name="常规 4 17" xfId="693"/>
    <cellStyle name="常规 4 18" xfId="695"/>
    <cellStyle name="常规 4 19" xfId="698"/>
    <cellStyle name="常规 4 2" xfId="435"/>
    <cellStyle name="常规 4 2 10" xfId="699"/>
    <cellStyle name="常规 4 2 11" xfId="700"/>
    <cellStyle name="常规 4 2 12" xfId="701"/>
    <cellStyle name="常规 4 2 13" xfId="702"/>
    <cellStyle name="常规 4 2 14" xfId="703"/>
    <cellStyle name="常规 4 2 15" xfId="705"/>
    <cellStyle name="常规 4 2 16" xfId="707"/>
    <cellStyle name="常规 4 2 17" xfId="709"/>
    <cellStyle name="常规 4 2 18" xfId="711"/>
    <cellStyle name="常规 4 2 19" xfId="713"/>
    <cellStyle name="常规 4 2 2" xfId="715"/>
    <cellStyle name="常规 4 2 2 10" xfId="717"/>
    <cellStyle name="常规 4 2 2 11" xfId="719"/>
    <cellStyle name="常规 4 2 2 12" xfId="721"/>
    <cellStyle name="常规 4 2 2 2" xfId="724"/>
    <cellStyle name="常规 4 2 2 3" xfId="28"/>
    <cellStyle name="常规 4 2 2 4" xfId="727"/>
    <cellStyle name="常规 4 2 2 5" xfId="730"/>
    <cellStyle name="常规 4 2 2 6" xfId="733"/>
    <cellStyle name="常规 4 2 2 7" xfId="736"/>
    <cellStyle name="常规 4 2 2 8" xfId="737"/>
    <cellStyle name="常规 4 2 2 9" xfId="738"/>
    <cellStyle name="常规 4 2 20" xfId="704"/>
    <cellStyle name="常规 4 2 21" xfId="706"/>
    <cellStyle name="常规 4 2 22" xfId="708"/>
    <cellStyle name="常规 4 2 23" xfId="710"/>
    <cellStyle name="常规 4 2 24" xfId="712"/>
    <cellStyle name="常规 4 2 3" xfId="740"/>
    <cellStyle name="常规 4 2 4" xfId="742"/>
    <cellStyle name="常规 4 2 5" xfId="744"/>
    <cellStyle name="常规 4 2 6" xfId="746"/>
    <cellStyle name="常规 4 2 7" xfId="748"/>
    <cellStyle name="常规 4 2 8" xfId="749"/>
    <cellStyle name="常规 4 2 9" xfId="750"/>
    <cellStyle name="常规 4 20" xfId="72"/>
    <cellStyle name="常规 4 21" xfId="76"/>
    <cellStyle name="常规 4 22" xfId="692"/>
    <cellStyle name="常规 4 23" xfId="694"/>
    <cellStyle name="常规 4 24" xfId="697"/>
    <cellStyle name="常规 4 3" xfId="438"/>
    <cellStyle name="常规 4 4" xfId="714"/>
    <cellStyle name="常规 4 5" xfId="739"/>
    <cellStyle name="常规 4 6" xfId="741"/>
    <cellStyle name="常规 4 7" xfId="743"/>
    <cellStyle name="常规 4 8" xfId="745"/>
    <cellStyle name="常规 4 9" xfId="747"/>
    <cellStyle name="常规 40" xfId="391"/>
    <cellStyle name="常规 5" xfId="193"/>
    <cellStyle name="常规 5 2" xfId="31"/>
    <cellStyle name="常规 5 2 2" xfId="39"/>
    <cellStyle name="常规 6" xfId="21"/>
    <cellStyle name="常规 6 10" xfId="172"/>
    <cellStyle name="常规 6 11" xfId="687"/>
    <cellStyle name="常规 6 12" xfId="192"/>
    <cellStyle name="常规 6 13" xfId="20"/>
    <cellStyle name="常规 6 14" xfId="197"/>
    <cellStyle name="常规 6 15" xfId="202"/>
    <cellStyle name="常规 6 16" xfId="207"/>
    <cellStyle name="常规 6 17" xfId="211"/>
    <cellStyle name="常规 6 18" xfId="396"/>
    <cellStyle name="常规 6 19" xfId="400"/>
    <cellStyle name="常规 6 2" xfId="754"/>
    <cellStyle name="常规 6 2 10" xfId="469"/>
    <cellStyle name="常规 6 2 11" xfId="472"/>
    <cellStyle name="常规 6 2 12" xfId="474"/>
    <cellStyle name="常规 6 2 2" xfId="355"/>
    <cellStyle name="常规 6 2 3" xfId="53"/>
    <cellStyle name="常规 6 2 4" xfId="358"/>
    <cellStyle name="常规 6 2 5" xfId="361"/>
    <cellStyle name="常规 6 2 6" xfId="755"/>
    <cellStyle name="常规 6 2 7" xfId="756"/>
    <cellStyle name="常规 6 2 8" xfId="757"/>
    <cellStyle name="常规 6 2 9" xfId="758"/>
    <cellStyle name="常规 6 20" xfId="201"/>
    <cellStyle name="常规 6 21" xfId="206"/>
    <cellStyle name="常规 6 22" xfId="210"/>
    <cellStyle name="常规 6 23" xfId="395"/>
    <cellStyle name="常规 6 24" xfId="399"/>
    <cellStyle name="常规 6 3" xfId="763"/>
    <cellStyle name="常规 6 4" xfId="723"/>
    <cellStyle name="常规 6 5" xfId="27"/>
    <cellStyle name="常规 6 6" xfId="726"/>
    <cellStyle name="常规 6 7" xfId="729"/>
    <cellStyle name="常规 6 8" xfId="732"/>
    <cellStyle name="常规 6 9" xfId="735"/>
    <cellStyle name="常规 7" xfId="196"/>
    <cellStyle name="常规 7 10" xfId="765"/>
    <cellStyle name="常规 7 11" xfId="766"/>
    <cellStyle name="常规 7 12" xfId="768"/>
    <cellStyle name="常规 7 13" xfId="769"/>
    <cellStyle name="常规 7 14" xfId="770"/>
    <cellStyle name="常规 7 15" xfId="772"/>
    <cellStyle name="常规 7 16" xfId="774"/>
    <cellStyle name="常规 7 17" xfId="776"/>
    <cellStyle name="常规 7 18" xfId="753"/>
    <cellStyle name="常规 7 19" xfId="762"/>
    <cellStyle name="常规 7 2" xfId="777"/>
    <cellStyle name="常规 7 2 10" xfId="531"/>
    <cellStyle name="常规 7 2 11" xfId="537"/>
    <cellStyle name="常规 7 2 12" xfId="778"/>
    <cellStyle name="常规 7 2 2" xfId="779"/>
    <cellStyle name="常规 7 2 3" xfId="502"/>
    <cellStyle name="常规 7 2 4" xfId="510"/>
    <cellStyle name="常规 7 2 5" xfId="514"/>
    <cellStyle name="常规 7 2 6" xfId="518"/>
    <cellStyle name="常规 7 2 7" xfId="522"/>
    <cellStyle name="常规 7 2 8" xfId="526"/>
    <cellStyle name="常规 7 2 9" xfId="530"/>
    <cellStyle name="常规 7 20" xfId="771"/>
    <cellStyle name="常规 7 21" xfId="773"/>
    <cellStyle name="常规 7 22" xfId="775"/>
    <cellStyle name="常规 7 23" xfId="752"/>
    <cellStyle name="常规 7 24" xfId="761"/>
    <cellStyle name="常规 7 3" xfId="14"/>
    <cellStyle name="常规 7 4" xfId="780"/>
    <cellStyle name="常规 7 5" xfId="782"/>
    <cellStyle name="常规 7 6" xfId="783"/>
    <cellStyle name="常规 7 7" xfId="784"/>
    <cellStyle name="常规 7 8" xfId="785"/>
    <cellStyle name="常规 7 9" xfId="786"/>
    <cellStyle name="常规 8" xfId="200"/>
    <cellStyle name="常规 9" xfId="205"/>
    <cellStyle name="好 10" xfId="585"/>
    <cellStyle name="好 11" xfId="175"/>
    <cellStyle name="好 2" xfId="787"/>
    <cellStyle name="好 2 2" xfId="788"/>
    <cellStyle name="好 2 3" xfId="346"/>
    <cellStyle name="好 2 4" xfId="349"/>
    <cellStyle name="好 2 5" xfId="351"/>
    <cellStyle name="好 3" xfId="789"/>
    <cellStyle name="好 4" xfId="790"/>
    <cellStyle name="好 5" xfId="102"/>
    <cellStyle name="好 6" xfId="105"/>
    <cellStyle name="好 7" xfId="504"/>
    <cellStyle name="好 8" xfId="506"/>
    <cellStyle name="好 9" xfId="420"/>
    <cellStyle name="好_KING" xfId="791"/>
    <cellStyle name="汇总 10" xfId="236"/>
    <cellStyle name="汇总 10 2" xfId="793"/>
    <cellStyle name="汇总 11" xfId="239"/>
    <cellStyle name="汇总 11 2" xfId="696"/>
    <cellStyle name="汇总 2" xfId="794"/>
    <cellStyle name="汇总 2 2" xfId="795"/>
    <cellStyle name="汇总 2 2 2" xfId="796"/>
    <cellStyle name="汇总 2 3" xfId="798"/>
    <cellStyle name="汇总 2 3 2" xfId="800"/>
    <cellStyle name="汇总 2 4" xfId="802"/>
    <cellStyle name="汇总 2 4 2" xfId="803"/>
    <cellStyle name="汇总 2 5" xfId="805"/>
    <cellStyle name="汇总 2 6" xfId="807"/>
    <cellStyle name="汇总 3" xfId="808"/>
    <cellStyle name="汇总 3 2" xfId="810"/>
    <cellStyle name="汇总 4" xfId="811"/>
    <cellStyle name="汇总 4 2" xfId="813"/>
    <cellStyle name="汇总 5" xfId="814"/>
    <cellStyle name="汇总 5 2" xfId="591"/>
    <cellStyle name="汇总 6" xfId="815"/>
    <cellStyle name="汇总 6 2" xfId="817"/>
    <cellStyle name="汇总 7" xfId="792"/>
    <cellStyle name="汇总 7 2" xfId="819"/>
    <cellStyle name="汇总 8" xfId="820"/>
    <cellStyle name="汇总 8 2" xfId="822"/>
    <cellStyle name="汇总 9" xfId="823"/>
    <cellStyle name="汇总 9 2" xfId="824"/>
    <cellStyle name="计算 10" xfId="566"/>
    <cellStyle name="计算 10 2" xfId="825"/>
    <cellStyle name="计算 11" xfId="569"/>
    <cellStyle name="计算 11 2" xfId="480"/>
    <cellStyle name="计算 2" xfId="827"/>
    <cellStyle name="计算 2 2" xfId="828"/>
    <cellStyle name="计算 2 2 2" xfId="829"/>
    <cellStyle name="计算 2 3" xfId="324"/>
    <cellStyle name="计算 2 3 2" xfId="830"/>
    <cellStyle name="计算 2 4" xfId="831"/>
    <cellStyle name="计算 2 4 2" xfId="832"/>
    <cellStyle name="计算 2 5" xfId="833"/>
    <cellStyle name="计算 2 6" xfId="834"/>
    <cellStyle name="计算 3" xfId="836"/>
    <cellStyle name="计算 3 2" xfId="48"/>
    <cellStyle name="计算 4" xfId="837"/>
    <cellStyle name="计算 4 2" xfId="838"/>
    <cellStyle name="计算 5" xfId="840"/>
    <cellStyle name="计算 5 2" xfId="842"/>
    <cellStyle name="计算 6" xfId="844"/>
    <cellStyle name="计算 6 2" xfId="441"/>
    <cellStyle name="计算 7" xfId="666"/>
    <cellStyle name="计算 7 2" xfId="477"/>
    <cellStyle name="计算 8" xfId="669"/>
    <cellStyle name="计算 8 2" xfId="496"/>
    <cellStyle name="计算 9" xfId="673"/>
    <cellStyle name="计算 9 2" xfId="536"/>
    <cellStyle name="检查单元格 10" xfId="185"/>
    <cellStyle name="检查单元格 11" xfId="187"/>
    <cellStyle name="检查单元格 2" xfId="797"/>
    <cellStyle name="检查单元格 2 2" xfId="799"/>
    <cellStyle name="检查单元格 2 3" xfId="845"/>
    <cellStyle name="检查单元格 2 4" xfId="846"/>
    <cellStyle name="检查单元格 2 5" xfId="248"/>
    <cellStyle name="检查单元格 3" xfId="801"/>
    <cellStyle name="检查单元格 4" xfId="804"/>
    <cellStyle name="检查单元格 5" xfId="806"/>
    <cellStyle name="检查单元格 6" xfId="847"/>
    <cellStyle name="检查单元格 7" xfId="848"/>
    <cellStyle name="检查单元格 8" xfId="849"/>
    <cellStyle name="检查单元格 9" xfId="850"/>
    <cellStyle name="解释性文本 10" xfId="259"/>
    <cellStyle name="解释性文本 11" xfId="262"/>
    <cellStyle name="解释性文本 2" xfId="851"/>
    <cellStyle name="解释性文本 2 2" xfId="24"/>
    <cellStyle name="解释性文本 2 3" xfId="545"/>
    <cellStyle name="解释性文本 2 4" xfId="549"/>
    <cellStyle name="解释性文本 2 5" xfId="551"/>
    <cellStyle name="解释性文本 3" xfId="852"/>
    <cellStyle name="解释性文本 4" xfId="853"/>
    <cellStyle name="解释性文本 5" xfId="558"/>
    <cellStyle name="解释性文本 6" xfId="567"/>
    <cellStyle name="解释性文本 7" xfId="570"/>
    <cellStyle name="解释性文本 8" xfId="572"/>
    <cellStyle name="解释性文本 9" xfId="37"/>
    <cellStyle name="警告文本 10" xfId="854"/>
    <cellStyle name="警告文本 11" xfId="855"/>
    <cellStyle name="警告文本 2" xfId="857"/>
    <cellStyle name="警告文本 2 2" xfId="155"/>
    <cellStyle name="警告文本 2 3" xfId="158"/>
    <cellStyle name="警告文本 2 4" xfId="161"/>
    <cellStyle name="警告文本 2 5" xfId="302"/>
    <cellStyle name="警告文本 3" xfId="858"/>
    <cellStyle name="警告文本 4" xfId="859"/>
    <cellStyle name="警告文本 5" xfId="860"/>
    <cellStyle name="警告文本 6" xfId="861"/>
    <cellStyle name="警告文本 7" xfId="862"/>
    <cellStyle name="警告文本 8" xfId="863"/>
    <cellStyle name="警告文本 9" xfId="623"/>
    <cellStyle name="链接单元格 10" xfId="864"/>
    <cellStyle name="链接单元格 11" xfId="865"/>
    <cellStyle name="链接单元格 2" xfId="866"/>
    <cellStyle name="链接单元格 2 2" xfId="867"/>
    <cellStyle name="链接单元格 2 3" xfId="868"/>
    <cellStyle name="链接单元格 2 4" xfId="869"/>
    <cellStyle name="链接单元格 2 5" xfId="870"/>
    <cellStyle name="链接单元格 3" xfId="65"/>
    <cellStyle name="链接单元格 4" xfId="67"/>
    <cellStyle name="链接单元格 5" xfId="9"/>
    <cellStyle name="链接单元格 6" xfId="70"/>
    <cellStyle name="链接单元格 7" xfId="63"/>
    <cellStyle name="链接单元格 8" xfId="50"/>
    <cellStyle name="链接单元格 9" xfId="871"/>
    <cellStyle name="千位分隔" xfId="15" builtinId="3"/>
    <cellStyle name="千位分隔 2" xfId="423"/>
    <cellStyle name="千位分隔 2 2" xfId="604"/>
    <cellStyle name="千位分隔 3" xfId="426"/>
    <cellStyle name="千位分隔 4" xfId="972"/>
    <cellStyle name="强调文字颜色 1 10" xfId="872"/>
    <cellStyle name="强调文字颜色 1 11" xfId="873"/>
    <cellStyle name="强调文字颜色 1 2" xfId="874"/>
    <cellStyle name="强调文字颜色 1 2 2" xfId="417"/>
    <cellStyle name="强调文字颜色 1 2 3" xfId="34"/>
    <cellStyle name="强调文字颜色 1 2 4" xfId="82"/>
    <cellStyle name="强调文字颜色 1 2 5" xfId="88"/>
    <cellStyle name="强调文字颜色 1 3" xfId="875"/>
    <cellStyle name="强调文字颜色 1 4" xfId="876"/>
    <cellStyle name="强调文字颜色 1 5" xfId="809"/>
    <cellStyle name="强调文字颜色 1 6" xfId="877"/>
    <cellStyle name="强调文字颜色 1 7" xfId="878"/>
    <cellStyle name="强调文字颜色 1 8" xfId="826"/>
    <cellStyle name="强调文字颜色 1 9" xfId="835"/>
    <cellStyle name="强调文字颜色 2 10" xfId="879"/>
    <cellStyle name="强调文字颜色 2 11" xfId="880"/>
    <cellStyle name="强调文字颜色 2 2" xfId="881"/>
    <cellStyle name="强调文字颜色 2 2 2" xfId="882"/>
    <cellStyle name="强调文字颜色 2 2 3" xfId="883"/>
    <cellStyle name="强调文字颜色 2 2 4" xfId="884"/>
    <cellStyle name="强调文字颜色 2 2 5" xfId="885"/>
    <cellStyle name="强调文字颜色 2 3" xfId="886"/>
    <cellStyle name="强调文字颜色 2 4" xfId="887"/>
    <cellStyle name="强调文字颜色 2 5" xfId="812"/>
    <cellStyle name="强调文字颜色 2 6" xfId="888"/>
    <cellStyle name="强调文字颜色 2 7" xfId="889"/>
    <cellStyle name="强调文字颜色 2 8" xfId="890"/>
    <cellStyle name="强调文字颜色 2 9" xfId="891"/>
    <cellStyle name="强调文字颜色 3 10" xfId="892"/>
    <cellStyle name="强调文字颜色 3 11" xfId="12"/>
    <cellStyle name="强调文字颜色 3 2" xfId="893"/>
    <cellStyle name="强调文字颜色 3 2 2" xfId="895"/>
    <cellStyle name="强调文字颜色 3 2 3" xfId="897"/>
    <cellStyle name="强调文字颜色 3 2 4" xfId="59"/>
    <cellStyle name="强调文字颜色 3 2 5" xfId="898"/>
    <cellStyle name="强调文字颜色 3 3" xfId="587"/>
    <cellStyle name="强调文字颜色 3 4" xfId="589"/>
    <cellStyle name="强调文字颜色 3 5" xfId="592"/>
    <cellStyle name="强调文字颜色 3 6" xfId="594"/>
    <cellStyle name="强调文字颜色 3 7" xfId="596"/>
    <cellStyle name="强调文字颜色 3 8" xfId="598"/>
    <cellStyle name="强调文字颜色 3 9" xfId="601"/>
    <cellStyle name="强调文字颜色 4 10" xfId="232"/>
    <cellStyle name="强调文字颜色 4 11" xfId="235"/>
    <cellStyle name="强调文字颜色 4 2" xfId="899"/>
    <cellStyle name="强调文字颜色 4 2 2" xfId="900"/>
    <cellStyle name="强调文字颜色 4 2 3" xfId="901"/>
    <cellStyle name="强调文字颜色 4 2 4" xfId="902"/>
    <cellStyle name="强调文字颜色 4 2 5" xfId="903"/>
    <cellStyle name="强调文字颜色 4 3" xfId="904"/>
    <cellStyle name="强调文字颜色 4 4" xfId="905"/>
    <cellStyle name="强调文字颜色 4 5" xfId="816"/>
    <cellStyle name="强调文字颜色 4 6" xfId="906"/>
    <cellStyle name="强调文字颜色 4 7" xfId="907"/>
    <cellStyle name="强调文字颜色 4 8" xfId="909"/>
    <cellStyle name="强调文字颜色 4 9" xfId="911"/>
    <cellStyle name="强调文字颜色 5 10" xfId="912"/>
    <cellStyle name="强调文字颜色 5 11" xfId="913"/>
    <cellStyle name="强调文字颜色 5 2" xfId="189"/>
    <cellStyle name="强调文字颜色 5 2 2" xfId="914"/>
    <cellStyle name="强调文字颜色 5 2 3" xfId="915"/>
    <cellStyle name="强调文字颜色 5 2 4" xfId="445"/>
    <cellStyle name="强调文字颜色 5 2 5" xfId="252"/>
    <cellStyle name="强调文字颜色 5 3" xfId="916"/>
    <cellStyle name="强调文字颜色 5 4" xfId="917"/>
    <cellStyle name="强调文字颜色 5 5" xfId="818"/>
    <cellStyle name="强调文字颜色 5 6" xfId="918"/>
    <cellStyle name="强调文字颜色 5 7" xfId="919"/>
    <cellStyle name="强调文字颜色 5 8" xfId="920"/>
    <cellStyle name="强调文字颜色 5 9" xfId="921"/>
    <cellStyle name="强调文字颜色 6 10" xfId="562"/>
    <cellStyle name="强调文字颜色 6 11" xfId="564"/>
    <cellStyle name="强调文字颜色 6 2" xfId="922"/>
    <cellStyle name="强调文字颜色 6 2 2" xfId="923"/>
    <cellStyle name="强调文字颜色 6 2 3" xfId="924"/>
    <cellStyle name="强调文字颜色 6 2 4" xfId="925"/>
    <cellStyle name="强调文字颜色 6 2 5" xfId="926"/>
    <cellStyle name="强调文字颜色 6 3" xfId="927"/>
    <cellStyle name="强调文字颜色 6 4" xfId="928"/>
    <cellStyle name="强调文字颜色 6 5" xfId="821"/>
    <cellStyle name="强调文字颜色 6 6" xfId="929"/>
    <cellStyle name="强调文字颜色 6 7" xfId="930"/>
    <cellStyle name="强调文字颜色 6 8" xfId="931"/>
    <cellStyle name="强调文字颜色 6 9" xfId="932"/>
    <cellStyle name="适中 10" xfId="933"/>
    <cellStyle name="适中 11" xfId="934"/>
    <cellStyle name="适中 2" xfId="839"/>
    <cellStyle name="适中 2 2" xfId="841"/>
    <cellStyle name="适中 2 3" xfId="894"/>
    <cellStyle name="适中 2 4" xfId="896"/>
    <cellStyle name="适中 2 5" xfId="58"/>
    <cellStyle name="适中 3" xfId="843"/>
    <cellStyle name="适中 4" xfId="665"/>
    <cellStyle name="适中 5" xfId="668"/>
    <cellStyle name="适中 6" xfId="671"/>
    <cellStyle name="适中 7" xfId="136"/>
    <cellStyle name="适中 8" xfId="60"/>
    <cellStyle name="适中 9" xfId="145"/>
    <cellStyle name="输出 10" xfId="134"/>
    <cellStyle name="输出 10 2" xfId="935"/>
    <cellStyle name="输出 11" xfId="936"/>
    <cellStyle name="输出 11 2" xfId="482"/>
    <cellStyle name="输出 2" xfId="937"/>
    <cellStyle name="输出 2 2" xfId="938"/>
    <cellStyle name="输出 2 2 2" xfId="939"/>
    <cellStyle name="输出 2 3" xfId="940"/>
    <cellStyle name="输出 2 3 2" xfId="941"/>
    <cellStyle name="输出 2 4" xfId="942"/>
    <cellStyle name="输出 2 4 2" xfId="943"/>
    <cellStyle name="输出 2 5" xfId="944"/>
    <cellStyle name="输出 2 6" xfId="945"/>
    <cellStyle name="输出 3" xfId="946"/>
    <cellStyle name="输出 3 2" xfId="947"/>
    <cellStyle name="输出 4" xfId="948"/>
    <cellStyle name="输出 4 2" xfId="174"/>
    <cellStyle name="输出 5" xfId="949"/>
    <cellStyle name="输出 5 2" xfId="950"/>
    <cellStyle name="输出 6" xfId="951"/>
    <cellStyle name="输出 6 2" xfId="251"/>
    <cellStyle name="输出 7" xfId="952"/>
    <cellStyle name="输出 7 2" xfId="953"/>
    <cellStyle name="输出 8" xfId="453"/>
    <cellStyle name="输出 8 2" xfId="954"/>
    <cellStyle name="输出 9" xfId="455"/>
    <cellStyle name="输出 9 2" xfId="764"/>
    <cellStyle name="输入 10" xfId="908"/>
    <cellStyle name="输入 10 2" xfId="955"/>
    <cellStyle name="输入 11" xfId="910"/>
    <cellStyle name="输入 11 2" xfId="81"/>
    <cellStyle name="输入 2" xfId="637"/>
    <cellStyle name="输入 2 2" xfId="398"/>
    <cellStyle name="输入 2 2 2" xfId="339"/>
    <cellStyle name="输入 2 3" xfId="716"/>
    <cellStyle name="输入 2 3 2" xfId="348"/>
    <cellStyle name="输入 2 4" xfId="718"/>
    <cellStyle name="输入 2 4 2" xfId="375"/>
    <cellStyle name="输入 2 5" xfId="720"/>
    <cellStyle name="输入 2 6" xfId="956"/>
    <cellStyle name="输入 3" xfId="639"/>
    <cellStyle name="输入 3 2" xfId="413"/>
    <cellStyle name="输入 4" xfId="957"/>
    <cellStyle name="输入 4 2" xfId="182"/>
    <cellStyle name="输入 5" xfId="958"/>
    <cellStyle name="输入 5 2" xfId="437"/>
    <cellStyle name="输入 6" xfId="959"/>
    <cellStyle name="输入 6 2" xfId="78"/>
    <cellStyle name="输入 7" xfId="960"/>
    <cellStyle name="输入 7 2" xfId="760"/>
    <cellStyle name="输入 8" xfId="961"/>
    <cellStyle name="输入 8 2" xfId="13"/>
    <cellStyle name="输入 9" xfId="962"/>
    <cellStyle name="输入 9 2" xfId="49"/>
    <cellStyle name="样式 1" xfId="131"/>
    <cellStyle name="样式 1 10" xfId="691"/>
    <cellStyle name="样式 1 10 2" xfId="767"/>
    <cellStyle name="样式 1 10 2 2" xfId="781"/>
    <cellStyle name="样式 1 10 2 2 2" xfId="963"/>
    <cellStyle name="样式 1 2" xfId="160"/>
    <cellStyle name="样式 1 3" xfId="971"/>
    <cellStyle name="注释 10" xfId="173"/>
    <cellStyle name="注释 10 2" xfId="178"/>
    <cellStyle name="注释 11" xfId="688"/>
    <cellStyle name="注释 11 2" xfId="434"/>
    <cellStyle name="注释 2" xfId="751"/>
    <cellStyle name="注释 2 2" xfId="356"/>
    <cellStyle name="注释 2 2 2" xfId="964"/>
    <cellStyle name="注释 2 2 2 2" xfId="965"/>
    <cellStyle name="注释 2 2 3" xfId="966"/>
    <cellStyle name="注释 2 3" xfId="54"/>
    <cellStyle name="注释 2 3 2" xfId="967"/>
    <cellStyle name="注释 2 4" xfId="359"/>
    <cellStyle name="注释 2 4 2" xfId="968"/>
    <cellStyle name="注释 2 5" xfId="362"/>
    <cellStyle name="注释 3" xfId="759"/>
    <cellStyle name="注释 3 2" xfId="380"/>
    <cellStyle name="注释 4" xfId="722"/>
    <cellStyle name="注释 4 2" xfId="578"/>
    <cellStyle name="注释 5" xfId="26"/>
    <cellStyle name="注释 5 2" xfId="856"/>
    <cellStyle name="注释 6" xfId="725"/>
    <cellStyle name="注释 6 2" xfId="969"/>
    <cellStyle name="注释 7" xfId="728"/>
    <cellStyle name="注释 7 2" xfId="498"/>
    <cellStyle name="注释 8" xfId="731"/>
    <cellStyle name="注释 8 2" xfId="970"/>
    <cellStyle name="注释 9" xfId="734"/>
    <cellStyle name="注释 9 2" xfId="672"/>
  </cellStyles>
  <dxfs count="3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9</xdr:row>
      <xdr:rowOff>38735</xdr:rowOff>
    </xdr:from>
    <xdr:to>
      <xdr:col>14</xdr:col>
      <xdr:colOff>574675</xdr:colOff>
      <xdr:row>9</xdr:row>
      <xdr:rowOff>398780</xdr:rowOff>
    </xdr:to>
    <xdr:pic>
      <xdr:nvPicPr>
        <xdr:cNvPr id="39" name="图片 3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721360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10</xdr:row>
      <xdr:rowOff>45720</xdr:rowOff>
    </xdr:from>
    <xdr:to>
      <xdr:col>14</xdr:col>
      <xdr:colOff>574675</xdr:colOff>
      <xdr:row>10</xdr:row>
      <xdr:rowOff>405765</xdr:rowOff>
    </xdr:to>
    <xdr:pic>
      <xdr:nvPicPr>
        <xdr:cNvPr id="40" name="图片 39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6950" y="3660775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11</xdr:row>
      <xdr:rowOff>23495</xdr:rowOff>
    </xdr:from>
    <xdr:to>
      <xdr:col>14</xdr:col>
      <xdr:colOff>574675</xdr:colOff>
      <xdr:row>11</xdr:row>
      <xdr:rowOff>383540</xdr:rowOff>
    </xdr:to>
    <xdr:pic>
      <xdr:nvPicPr>
        <xdr:cNvPr id="41" name="图片 4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6950" y="4145915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182880</xdr:colOff>
      <xdr:row>13</xdr:row>
      <xdr:rowOff>48895</xdr:rowOff>
    </xdr:from>
    <xdr:to>
      <xdr:col>14</xdr:col>
      <xdr:colOff>614680</xdr:colOff>
      <xdr:row>13</xdr:row>
      <xdr:rowOff>408940</xdr:rowOff>
    </xdr:to>
    <xdr:pic>
      <xdr:nvPicPr>
        <xdr:cNvPr id="42" name="图片 41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6955" y="5186045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196850</xdr:colOff>
      <xdr:row>16</xdr:row>
      <xdr:rowOff>81915</xdr:rowOff>
    </xdr:from>
    <xdr:to>
      <xdr:col>14</xdr:col>
      <xdr:colOff>628650</xdr:colOff>
      <xdr:row>16</xdr:row>
      <xdr:rowOff>441960</xdr:rowOff>
    </xdr:to>
    <xdr:pic>
      <xdr:nvPicPr>
        <xdr:cNvPr id="43" name="图片 42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0925" y="6741160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142240</xdr:colOff>
      <xdr:row>14</xdr:row>
      <xdr:rowOff>80010</xdr:rowOff>
    </xdr:from>
    <xdr:to>
      <xdr:col>14</xdr:col>
      <xdr:colOff>574040</xdr:colOff>
      <xdr:row>14</xdr:row>
      <xdr:rowOff>440055</xdr:rowOff>
    </xdr:to>
    <xdr:pic>
      <xdr:nvPicPr>
        <xdr:cNvPr id="52" name="Picture 211" descr="1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346315" y="5724525"/>
          <a:ext cx="431800" cy="36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183515</xdr:colOff>
      <xdr:row>17</xdr:row>
      <xdr:rowOff>62865</xdr:rowOff>
    </xdr:from>
    <xdr:to>
      <xdr:col>14</xdr:col>
      <xdr:colOff>615315</xdr:colOff>
      <xdr:row>17</xdr:row>
      <xdr:rowOff>422910</xdr:rowOff>
    </xdr:to>
    <xdr:pic>
      <xdr:nvPicPr>
        <xdr:cNvPr id="53" name="Picture 211" descr="1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387590" y="7229475"/>
          <a:ext cx="431800" cy="36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244928</xdr:colOff>
      <xdr:row>5</xdr:row>
      <xdr:rowOff>136073</xdr:rowOff>
    </xdr:from>
    <xdr:to>
      <xdr:col>2</xdr:col>
      <xdr:colOff>1347106</xdr:colOff>
      <xdr:row>10</xdr:row>
      <xdr:rowOff>311767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475" y="2250440"/>
          <a:ext cx="2124075" cy="352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244930</xdr:colOff>
      <xdr:row>5</xdr:row>
      <xdr:rowOff>108857</xdr:rowOff>
    </xdr:from>
    <xdr:to>
      <xdr:col>2</xdr:col>
      <xdr:colOff>1268466</xdr:colOff>
      <xdr:row>10</xdr:row>
      <xdr:rowOff>489858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75" y="2223135"/>
          <a:ext cx="2045335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9"/>
  <sheetViews>
    <sheetView tabSelected="1" view="pageBreakPreview" topLeftCell="A8" zoomScale="60" zoomScaleNormal="100" workbookViewId="0">
      <pane xSplit="36" ySplit="3" topLeftCell="AQ11" activePane="bottomRight" state="frozen"/>
      <selection activeCell="A8" sqref="A8"/>
      <selection pane="topRight" activeCell="AK8" sqref="AK8"/>
      <selection pane="bottomLeft" activeCell="A11" sqref="A11"/>
      <selection pane="bottomRight" activeCell="AX12" sqref="AX12"/>
    </sheetView>
  </sheetViews>
  <sheetFormatPr defaultColWidth="9" defaultRowHeight="14.25" outlineLevelCol="1"/>
  <cols>
    <col min="1" max="1" width="5.875" style="33" customWidth="1"/>
    <col min="2" max="7" width="3" style="33" customWidth="1"/>
    <col min="8" max="8" width="6.125" style="33" customWidth="1"/>
    <col min="9" max="9" width="14.5" style="33" customWidth="1"/>
    <col min="10" max="10" width="16.375" style="33" customWidth="1"/>
    <col min="11" max="11" width="17.625" style="34" customWidth="1"/>
    <col min="12" max="12" width="20.375" style="34" hidden="1" customWidth="1" outlineLevel="1"/>
    <col min="13" max="13" width="11.875" style="33" hidden="1" customWidth="1" outlineLevel="1"/>
    <col min="14" max="14" width="6.125" style="33" hidden="1" customWidth="1" outlineLevel="1"/>
    <col min="15" max="15" width="10.5" style="33" customWidth="1" collapsed="1"/>
    <col min="16" max="16" width="6.125" style="35" hidden="1" customWidth="1" outlineLevel="1"/>
    <col min="17" max="17" width="21.25" style="33" hidden="1" customWidth="1" outlineLevel="1"/>
    <col min="18" max="18" width="8.125" style="36" hidden="1" customWidth="1" outlineLevel="1"/>
    <col min="19" max="20" width="7.25" style="35" hidden="1" customWidth="1" outlineLevel="1"/>
    <col min="21" max="21" width="6.75" style="35" customWidth="1" collapsed="1"/>
    <col min="22" max="22" width="11.75" style="35" customWidth="1" outlineLevel="1"/>
    <col min="23" max="23" width="6.25" style="35" customWidth="1" outlineLevel="1"/>
    <col min="24" max="24" width="11.875" style="35" hidden="1" customWidth="1" outlineLevel="1"/>
    <col min="25" max="25" width="14.125" style="33" hidden="1" customWidth="1" outlineLevel="1"/>
    <col min="26" max="26" width="10.375" style="33" hidden="1" customWidth="1" outlineLevel="1"/>
    <col min="27" max="27" width="11.875" style="37" customWidth="1" collapsed="1"/>
    <col min="28" max="30" width="14.625" style="38" hidden="1" customWidth="1" outlineLevel="1"/>
    <col min="31" max="31" width="12.5" style="33" hidden="1" customWidth="1" outlineLevel="1"/>
    <col min="32" max="32" width="12.5" style="33" hidden="1" customWidth="1" collapsed="1"/>
    <col min="33" max="36" width="12.5" style="33" hidden="1" customWidth="1" outlineLevel="1"/>
    <col min="37" max="37" width="10.375" style="39" customWidth="1" outlineLevel="1"/>
    <col min="38" max="38" width="10.875" style="40" customWidth="1" outlineLevel="1"/>
    <col min="39" max="39" width="9.625" style="33" customWidth="1" outlineLevel="1"/>
    <col min="40" max="40" width="10" style="33" customWidth="1" outlineLevel="1"/>
    <col min="41" max="41" width="6.5" style="33" customWidth="1"/>
    <col min="42" max="42" width="6.25" style="33" customWidth="1"/>
    <col min="43" max="43" width="5.875" style="33" customWidth="1"/>
    <col min="44" max="44" width="9.125" style="33" customWidth="1"/>
    <col min="45" max="45" width="10.375" style="33" customWidth="1"/>
    <col min="46" max="46" width="10.5" style="33" customWidth="1"/>
    <col min="47" max="48" width="9.625" style="33" customWidth="1"/>
    <col min="49" max="49" width="8.75" style="33" customWidth="1"/>
    <col min="50" max="52" width="12.5" style="33" customWidth="1"/>
    <col min="53" max="53" width="10.375" style="33" customWidth="1"/>
    <col min="54" max="54" width="10.25" style="33" customWidth="1"/>
    <col min="55" max="55" width="9.25" style="33" customWidth="1"/>
    <col min="56" max="56" width="9.75" style="33" customWidth="1"/>
    <col min="57" max="16384" width="9" style="33"/>
  </cols>
  <sheetData>
    <row r="1" spans="1:56" s="30" customFormat="1" ht="20.25" hidden="1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6"/>
      <c r="AL1" s="67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</row>
    <row r="2" spans="1:56" s="30" customFormat="1" ht="27.75" hidden="1" customHeight="1">
      <c r="A2" s="72" t="s">
        <v>0</v>
      </c>
      <c r="B2" s="72"/>
      <c r="C2" s="72"/>
      <c r="D2" s="72"/>
      <c r="E2" s="72"/>
      <c r="F2" s="72"/>
      <c r="G2" s="72"/>
      <c r="H2" s="72"/>
      <c r="I2" s="73" t="s">
        <v>1</v>
      </c>
      <c r="J2" s="73"/>
      <c r="K2" s="73"/>
      <c r="L2" s="74" t="s">
        <v>2</v>
      </c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6"/>
      <c r="AL2" s="77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52" t="s">
        <v>3</v>
      </c>
      <c r="BD2" s="53" t="s">
        <v>4</v>
      </c>
    </row>
    <row r="3" spans="1:56" s="30" customFormat="1" ht="27.75" hidden="1" customHeight="1">
      <c r="A3" s="72"/>
      <c r="B3" s="72"/>
      <c r="C3" s="72"/>
      <c r="D3" s="72"/>
      <c r="E3" s="72"/>
      <c r="F3" s="72"/>
      <c r="G3" s="72"/>
      <c r="H3" s="72"/>
      <c r="I3" s="73"/>
      <c r="J3" s="73"/>
      <c r="K3" s="73"/>
      <c r="L3" s="78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80"/>
      <c r="AL3" s="81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52" t="s">
        <v>5</v>
      </c>
      <c r="BD3" s="53" t="s">
        <v>6</v>
      </c>
    </row>
    <row r="4" spans="1:56" s="30" customFormat="1" ht="27" hidden="1" customHeight="1">
      <c r="A4" s="68" t="s">
        <v>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78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80"/>
      <c r="AL4" s="81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52" t="s">
        <v>8</v>
      </c>
      <c r="BD4" s="53" t="s">
        <v>9</v>
      </c>
    </row>
    <row r="5" spans="1:56" s="30" customFormat="1" ht="31.5" hidden="1" customHeight="1">
      <c r="A5" s="69" t="s">
        <v>10</v>
      </c>
      <c r="B5" s="69"/>
      <c r="C5" s="69"/>
      <c r="D5" s="69"/>
      <c r="E5" s="69"/>
      <c r="F5" s="69"/>
      <c r="G5" s="69"/>
      <c r="H5" s="69"/>
      <c r="I5" s="69"/>
      <c r="J5" s="69" t="s">
        <v>11</v>
      </c>
      <c r="K5" s="70"/>
      <c r="L5" s="78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80"/>
      <c r="AL5" s="81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52" t="s">
        <v>12</v>
      </c>
      <c r="BD5" s="53"/>
    </row>
    <row r="6" spans="1:56" s="30" customFormat="1" ht="28.5" hidden="1" customHeight="1">
      <c r="A6" s="71" t="s">
        <v>13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8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80"/>
      <c r="AL6" s="81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52" t="s">
        <v>14</v>
      </c>
      <c r="BD6" s="53" t="s">
        <v>15</v>
      </c>
    </row>
    <row r="7" spans="1:56" s="30" customFormat="1" ht="28.5" hidden="1" customHeight="1">
      <c r="A7" s="86" t="s">
        <v>16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2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4"/>
      <c r="AL7" s="85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54" t="s">
        <v>17</v>
      </c>
      <c r="BD7" s="53" t="s">
        <v>18</v>
      </c>
    </row>
    <row r="8" spans="1:56" s="31" customFormat="1" ht="28.5" customHeight="1">
      <c r="A8" s="89" t="s">
        <v>19</v>
      </c>
      <c r="B8" s="90">
        <v>0</v>
      </c>
      <c r="C8" s="90">
        <v>1</v>
      </c>
      <c r="D8" s="90">
        <v>2</v>
      </c>
      <c r="E8" s="90">
        <v>3</v>
      </c>
      <c r="F8" s="90">
        <v>4</v>
      </c>
      <c r="G8" s="90">
        <v>5</v>
      </c>
      <c r="H8" s="92" t="s">
        <v>20</v>
      </c>
      <c r="I8" s="94" t="s">
        <v>21</v>
      </c>
      <c r="J8" s="96" t="s">
        <v>3</v>
      </c>
      <c r="K8" s="92" t="s">
        <v>8</v>
      </c>
      <c r="L8" s="92" t="s">
        <v>22</v>
      </c>
      <c r="M8" s="92" t="s">
        <v>23</v>
      </c>
      <c r="N8" s="98" t="s">
        <v>24</v>
      </c>
      <c r="O8" s="98" t="s">
        <v>25</v>
      </c>
      <c r="P8" s="100" t="s">
        <v>26</v>
      </c>
      <c r="Q8" s="98" t="s">
        <v>27</v>
      </c>
      <c r="R8" s="100" t="s">
        <v>28</v>
      </c>
      <c r="S8" s="100" t="s">
        <v>29</v>
      </c>
      <c r="T8" s="102" t="s">
        <v>30</v>
      </c>
      <c r="U8" s="102" t="s">
        <v>31</v>
      </c>
      <c r="V8" s="102" t="s">
        <v>32</v>
      </c>
      <c r="W8" s="102" t="s">
        <v>33</v>
      </c>
      <c r="X8" s="102" t="s">
        <v>34</v>
      </c>
      <c r="Y8" s="98" t="s">
        <v>35</v>
      </c>
      <c r="Z8" s="98" t="s">
        <v>36</v>
      </c>
      <c r="AA8" s="103" t="s">
        <v>37</v>
      </c>
      <c r="AB8" s="105" t="s">
        <v>38</v>
      </c>
      <c r="AC8" s="107" t="s">
        <v>39</v>
      </c>
      <c r="AD8" s="107" t="s">
        <v>40</v>
      </c>
      <c r="AE8" s="98" t="s">
        <v>41</v>
      </c>
      <c r="AF8" s="109" t="s">
        <v>42</v>
      </c>
      <c r="AG8" s="111" t="s">
        <v>43</v>
      </c>
      <c r="AH8" s="87" t="s">
        <v>44</v>
      </c>
      <c r="AI8" s="87"/>
      <c r="AJ8" s="88"/>
      <c r="AK8" s="112" t="s">
        <v>45</v>
      </c>
      <c r="AL8" s="114" t="s">
        <v>46</v>
      </c>
      <c r="AM8" s="109" t="s">
        <v>47</v>
      </c>
      <c r="AN8" s="116" t="s">
        <v>48</v>
      </c>
      <c r="AO8" s="118" t="s">
        <v>49</v>
      </c>
      <c r="AP8" s="118" t="s">
        <v>50</v>
      </c>
      <c r="AQ8" s="119" t="s">
        <v>51</v>
      </c>
      <c r="AR8" s="121" t="s">
        <v>147</v>
      </c>
      <c r="AS8" s="123" t="s">
        <v>52</v>
      </c>
      <c r="AT8" s="123" t="s">
        <v>53</v>
      </c>
      <c r="AU8" s="127" t="s">
        <v>149</v>
      </c>
      <c r="AV8" s="127" t="s">
        <v>150</v>
      </c>
      <c r="AW8" s="125" t="s">
        <v>54</v>
      </c>
      <c r="AX8" s="129" t="s">
        <v>151</v>
      </c>
      <c r="AY8" s="131" t="s">
        <v>152</v>
      </c>
      <c r="AZ8" s="133" t="s">
        <v>153</v>
      </c>
      <c r="BA8" s="135" t="s">
        <v>55</v>
      </c>
      <c r="BB8" s="137" t="s">
        <v>148</v>
      </c>
      <c r="BC8" s="54"/>
      <c r="BD8" s="53"/>
    </row>
    <row r="9" spans="1:56" s="31" customFormat="1" ht="24.95" customHeight="1">
      <c r="A9" s="89"/>
      <c r="B9" s="91"/>
      <c r="C9" s="91"/>
      <c r="D9" s="91"/>
      <c r="E9" s="91"/>
      <c r="F9" s="91"/>
      <c r="G9" s="91"/>
      <c r="H9" s="93"/>
      <c r="I9" s="95"/>
      <c r="J9" s="97"/>
      <c r="K9" s="93"/>
      <c r="L9" s="93"/>
      <c r="M9" s="93"/>
      <c r="N9" s="99"/>
      <c r="O9" s="99"/>
      <c r="P9" s="101"/>
      <c r="Q9" s="99"/>
      <c r="R9" s="101"/>
      <c r="S9" s="101"/>
      <c r="T9" s="102"/>
      <c r="U9" s="102"/>
      <c r="V9" s="102"/>
      <c r="W9" s="102"/>
      <c r="X9" s="102"/>
      <c r="Y9" s="99"/>
      <c r="Z9" s="99"/>
      <c r="AA9" s="104"/>
      <c r="AB9" s="106"/>
      <c r="AC9" s="108"/>
      <c r="AD9" s="108"/>
      <c r="AE9" s="99"/>
      <c r="AF9" s="110"/>
      <c r="AG9" s="111"/>
      <c r="AH9" s="46" t="s">
        <v>56</v>
      </c>
      <c r="AI9" s="47" t="s">
        <v>57</v>
      </c>
      <c r="AJ9" s="47" t="s">
        <v>58</v>
      </c>
      <c r="AK9" s="113"/>
      <c r="AL9" s="115"/>
      <c r="AM9" s="110"/>
      <c r="AN9" s="117"/>
      <c r="AO9" s="118"/>
      <c r="AP9" s="118"/>
      <c r="AQ9" s="120"/>
      <c r="AR9" s="122"/>
      <c r="AS9" s="124"/>
      <c r="AT9" s="124"/>
      <c r="AU9" s="128"/>
      <c r="AV9" s="128"/>
      <c r="AW9" s="126"/>
      <c r="AX9" s="130"/>
      <c r="AY9" s="132"/>
      <c r="AZ9" s="134"/>
      <c r="BA9" s="136"/>
      <c r="BB9" s="138"/>
      <c r="BC9" s="55" t="s">
        <v>59</v>
      </c>
      <c r="BD9" s="56" t="s">
        <v>60</v>
      </c>
    </row>
    <row r="10" spans="1:56" s="32" customFormat="1" ht="39.950000000000003" customHeight="1">
      <c r="A10" s="41">
        <f>ROW()-9</f>
        <v>1</v>
      </c>
      <c r="B10" s="41"/>
      <c r="C10" s="41">
        <v>1</v>
      </c>
      <c r="D10" s="41"/>
      <c r="E10" s="41"/>
      <c r="F10" s="41"/>
      <c r="G10" s="41"/>
      <c r="H10" s="41" t="s">
        <v>15</v>
      </c>
      <c r="I10" s="41" t="s">
        <v>61</v>
      </c>
      <c r="J10" s="41" t="s">
        <v>155</v>
      </c>
      <c r="K10" s="42" t="s">
        <v>62</v>
      </c>
      <c r="L10" s="41" t="s">
        <v>63</v>
      </c>
      <c r="M10" s="41" t="s">
        <v>64</v>
      </c>
      <c r="N10" s="41" t="s">
        <v>65</v>
      </c>
      <c r="O10" s="41"/>
      <c r="P10" s="41" t="s">
        <v>66</v>
      </c>
      <c r="Q10" s="41" t="s">
        <v>61</v>
      </c>
      <c r="R10" s="41" t="s">
        <v>66</v>
      </c>
      <c r="S10" s="41" t="s">
        <v>67</v>
      </c>
      <c r="T10" s="41" t="s">
        <v>68</v>
      </c>
      <c r="U10" s="41" t="s">
        <v>69</v>
      </c>
      <c r="V10" s="41" t="s">
        <v>70</v>
      </c>
      <c r="W10" s="41" t="s">
        <v>63</v>
      </c>
      <c r="X10" s="41" t="s">
        <v>63</v>
      </c>
      <c r="Y10" s="41" t="s">
        <v>71</v>
      </c>
      <c r="Z10" s="41" t="s">
        <v>63</v>
      </c>
      <c r="AA10" s="45">
        <v>2.1800000000000002</v>
      </c>
      <c r="AB10" s="41" t="s">
        <v>63</v>
      </c>
      <c r="AC10" s="41" t="s">
        <v>72</v>
      </c>
      <c r="AD10" s="41" t="s">
        <v>63</v>
      </c>
      <c r="AE10" s="41" t="s">
        <v>73</v>
      </c>
      <c r="AF10" s="41" t="s">
        <v>74</v>
      </c>
      <c r="AG10" s="41"/>
      <c r="AH10" s="41"/>
      <c r="AI10" s="41"/>
      <c r="AJ10" s="41"/>
      <c r="AK10" s="48"/>
      <c r="AL10" s="49"/>
      <c r="AM10" s="41">
        <v>48</v>
      </c>
      <c r="AN10" s="41">
        <v>0.371</v>
      </c>
      <c r="AO10" s="41" t="s">
        <v>75</v>
      </c>
      <c r="AP10" s="50" t="s">
        <v>76</v>
      </c>
      <c r="AQ10" s="41"/>
      <c r="AR10" s="59">
        <f>AA10</f>
        <v>2.1800000000000002</v>
      </c>
      <c r="AS10" s="41"/>
      <c r="AT10" s="41">
        <f>SUM(AT11:AT18)+AT18+AT15+AM10*0.03+AN10*7</f>
        <v>28.495458483200011</v>
      </c>
      <c r="AU10" s="41"/>
      <c r="AV10" s="60">
        <f>SUM(AV11:AV18)</f>
        <v>4.7203653120000002</v>
      </c>
      <c r="AW10" s="61">
        <v>1.2</v>
      </c>
      <c r="AX10" s="62">
        <f>(AT10-AV10)*AW10</f>
        <v>28.530111805440015</v>
      </c>
      <c r="AY10" s="41"/>
      <c r="AZ10" s="41"/>
      <c r="BA10" s="41"/>
      <c r="BB10" s="41"/>
      <c r="BC10" s="41" t="s">
        <v>63</v>
      </c>
      <c r="BD10" s="41">
        <v>1</v>
      </c>
    </row>
    <row r="11" spans="1:56" s="32" customFormat="1" ht="39.950000000000003" customHeight="1">
      <c r="A11" s="41">
        <f t="shared" ref="A11:A18" si="0">ROW()-9</f>
        <v>2</v>
      </c>
      <c r="B11" s="41"/>
      <c r="C11" s="41"/>
      <c r="D11" s="41">
        <v>2</v>
      </c>
      <c r="E11" s="41"/>
      <c r="F11" s="41"/>
      <c r="G11" s="41"/>
      <c r="H11" s="41" t="s">
        <v>15</v>
      </c>
      <c r="I11" s="41" t="s">
        <v>77</v>
      </c>
      <c r="J11" s="41" t="s">
        <v>77</v>
      </c>
      <c r="K11" s="42" t="s">
        <v>78</v>
      </c>
      <c r="L11" s="41" t="s">
        <v>63</v>
      </c>
      <c r="M11" s="41" t="s">
        <v>79</v>
      </c>
      <c r="N11" s="41" t="s">
        <v>65</v>
      </c>
      <c r="O11" s="41"/>
      <c r="P11" s="41" t="s">
        <v>66</v>
      </c>
      <c r="Q11" s="41" t="s">
        <v>77</v>
      </c>
      <c r="R11" s="41" t="s">
        <v>66</v>
      </c>
      <c r="S11" s="41" t="s">
        <v>67</v>
      </c>
      <c r="T11" s="41" t="s">
        <v>68</v>
      </c>
      <c r="U11" s="41" t="s">
        <v>80</v>
      </c>
      <c r="V11" s="41" t="s">
        <v>81</v>
      </c>
      <c r="W11" s="41" t="s">
        <v>82</v>
      </c>
      <c r="X11" s="41" t="s">
        <v>63</v>
      </c>
      <c r="Y11" s="41" t="s">
        <v>83</v>
      </c>
      <c r="Z11" s="41" t="s">
        <v>63</v>
      </c>
      <c r="AA11" s="45">
        <v>0.43</v>
      </c>
      <c r="AB11" s="41" t="s">
        <v>63</v>
      </c>
      <c r="AC11" s="41" t="s">
        <v>63</v>
      </c>
      <c r="AD11" s="41" t="s">
        <v>63</v>
      </c>
      <c r="AE11" s="41" t="s">
        <v>63</v>
      </c>
      <c r="AF11" s="41" t="s">
        <v>84</v>
      </c>
      <c r="AG11" s="41" t="s">
        <v>85</v>
      </c>
      <c r="AH11" s="41">
        <f>411+5</f>
        <v>416</v>
      </c>
      <c r="AI11" s="41">
        <f>178+3</f>
        <v>181</v>
      </c>
      <c r="AJ11" s="41">
        <v>2</v>
      </c>
      <c r="AK11" s="48">
        <f>AH11*AI11*AJ11*7860/1000000000</f>
        <v>1.18365312</v>
      </c>
      <c r="AL11" s="49">
        <f>AA11/AK11</f>
        <v>0.36328210751474216</v>
      </c>
      <c r="AM11" s="41"/>
      <c r="AN11" s="41"/>
      <c r="AO11" s="41" t="s">
        <v>86</v>
      </c>
      <c r="AP11" s="41"/>
      <c r="AQ11" s="41"/>
      <c r="AR11" s="59">
        <f t="shared" ref="AR11:AR18" si="1">AA11</f>
        <v>0.43</v>
      </c>
      <c r="AS11" s="41">
        <v>6.11</v>
      </c>
      <c r="AT11" s="41">
        <f>AS11*AK11</f>
        <v>7.2321205632000005</v>
      </c>
      <c r="AU11" s="57">
        <f>(1-AL11)/2</f>
        <v>0.31835894624262895</v>
      </c>
      <c r="AV11" s="58">
        <f>(AK11-AA11)*2.6</f>
        <v>1.9594981120000003</v>
      </c>
      <c r="AW11" s="41"/>
      <c r="AX11" s="41"/>
      <c r="AY11" s="41"/>
      <c r="AZ11" s="41"/>
      <c r="BA11" s="41"/>
      <c r="BB11" s="41"/>
      <c r="BC11" s="41" t="s">
        <v>63</v>
      </c>
      <c r="BD11" s="41">
        <v>1</v>
      </c>
    </row>
    <row r="12" spans="1:56" s="32" customFormat="1" ht="39.950000000000003" customHeight="1">
      <c r="A12" s="41">
        <f t="shared" si="0"/>
        <v>3</v>
      </c>
      <c r="B12" s="41"/>
      <c r="C12" s="41"/>
      <c r="D12" s="41">
        <v>2</v>
      </c>
      <c r="E12" s="41"/>
      <c r="F12" s="41"/>
      <c r="G12" s="41"/>
      <c r="H12" s="41" t="s">
        <v>15</v>
      </c>
      <c r="I12" s="41" t="s">
        <v>87</v>
      </c>
      <c r="J12" s="41" t="s">
        <v>87</v>
      </c>
      <c r="K12" s="42" t="s">
        <v>88</v>
      </c>
      <c r="L12" s="41" t="s">
        <v>63</v>
      </c>
      <c r="M12" s="41" t="s">
        <v>79</v>
      </c>
      <c r="N12" s="41" t="s">
        <v>65</v>
      </c>
      <c r="O12" s="41"/>
      <c r="P12" s="41" t="s">
        <v>66</v>
      </c>
      <c r="Q12" s="41" t="s">
        <v>87</v>
      </c>
      <c r="R12" s="41" t="s">
        <v>66</v>
      </c>
      <c r="S12" s="41" t="s">
        <v>67</v>
      </c>
      <c r="T12" s="41" t="s">
        <v>68</v>
      </c>
      <c r="U12" s="41" t="s">
        <v>80</v>
      </c>
      <c r="V12" s="41" t="s">
        <v>81</v>
      </c>
      <c r="W12" s="41" t="s">
        <v>82</v>
      </c>
      <c r="X12" s="41" t="s">
        <v>63</v>
      </c>
      <c r="Y12" s="41" t="s">
        <v>89</v>
      </c>
      <c r="Z12" s="41" t="s">
        <v>63</v>
      </c>
      <c r="AA12" s="45">
        <v>0.17</v>
      </c>
      <c r="AB12" s="41" t="s">
        <v>63</v>
      </c>
      <c r="AC12" s="41" t="s">
        <v>63</v>
      </c>
      <c r="AD12" s="41" t="s">
        <v>63</v>
      </c>
      <c r="AE12" s="41" t="s">
        <v>63</v>
      </c>
      <c r="AF12" s="41" t="s">
        <v>84</v>
      </c>
      <c r="AG12" s="41" t="s">
        <v>90</v>
      </c>
      <c r="AH12" s="41">
        <f>411+5</f>
        <v>416</v>
      </c>
      <c r="AI12" s="41">
        <f>156+3</f>
        <v>159</v>
      </c>
      <c r="AJ12" s="41">
        <v>2</v>
      </c>
      <c r="AK12" s="48">
        <f t="shared" ref="AK12:AK17" si="2">AH12*AI12*AJ12*7860/1000000000</f>
        <v>1.03978368</v>
      </c>
      <c r="AL12" s="49">
        <f t="shared" ref="AL12:AL17" si="3">AA12/AK12</f>
        <v>0.16349554553500975</v>
      </c>
      <c r="AM12" s="41"/>
      <c r="AN12" s="41"/>
      <c r="AO12" s="41" t="s">
        <v>86</v>
      </c>
      <c r="AP12" s="41"/>
      <c r="AQ12" s="41"/>
      <c r="AR12" s="59">
        <f t="shared" si="1"/>
        <v>0.17</v>
      </c>
      <c r="AS12" s="41">
        <v>6.11</v>
      </c>
      <c r="AT12" s="41">
        <f t="shared" ref="AT12:AT17" si="4">AS12*AK12</f>
        <v>6.3530782848000005</v>
      </c>
      <c r="AU12" s="57">
        <f t="shared" ref="AU12:AU17" si="5">(1-AL12)/2</f>
        <v>0.41825222723249511</v>
      </c>
      <c r="AV12" s="58">
        <f t="shared" ref="AV12:AV17" si="6">(AK12-AA12)*2.6</f>
        <v>2.2614375679999998</v>
      </c>
      <c r="AW12" s="41"/>
      <c r="AX12" s="41"/>
      <c r="AY12" s="41"/>
      <c r="AZ12" s="41"/>
      <c r="BA12" s="41"/>
      <c r="BB12" s="41"/>
      <c r="BC12" s="41" t="s">
        <v>63</v>
      </c>
      <c r="BD12" s="41">
        <v>1</v>
      </c>
    </row>
    <row r="13" spans="1:56" s="32" customFormat="1" ht="39.950000000000003" customHeight="1">
      <c r="A13" s="41">
        <f t="shared" si="0"/>
        <v>4</v>
      </c>
      <c r="B13" s="41"/>
      <c r="C13" s="41"/>
      <c r="D13" s="41">
        <v>2</v>
      </c>
      <c r="E13" s="41"/>
      <c r="F13" s="41"/>
      <c r="G13" s="41"/>
      <c r="H13" s="41" t="s">
        <v>15</v>
      </c>
      <c r="I13" s="41" t="s">
        <v>91</v>
      </c>
      <c r="J13" s="41" t="s">
        <v>91</v>
      </c>
      <c r="K13" s="42" t="s">
        <v>92</v>
      </c>
      <c r="L13" s="41" t="s">
        <v>63</v>
      </c>
      <c r="M13" s="41" t="s">
        <v>79</v>
      </c>
      <c r="N13" s="41" t="s">
        <v>65</v>
      </c>
      <c r="O13" s="41"/>
      <c r="P13" s="41"/>
      <c r="Q13" s="41" t="s">
        <v>91</v>
      </c>
      <c r="R13" s="41" t="s">
        <v>66</v>
      </c>
      <c r="S13" s="41" t="s">
        <v>67</v>
      </c>
      <c r="T13" s="41" t="s">
        <v>68</v>
      </c>
      <c r="U13" s="41" t="s">
        <v>69</v>
      </c>
      <c r="V13" s="41" t="s">
        <v>63</v>
      </c>
      <c r="W13" s="41" t="s">
        <v>63</v>
      </c>
      <c r="X13" s="41" t="s">
        <v>63</v>
      </c>
      <c r="Y13" s="41" t="s">
        <v>63</v>
      </c>
      <c r="Z13" s="41" t="s">
        <v>63</v>
      </c>
      <c r="AA13" s="41" t="s">
        <v>63</v>
      </c>
      <c r="AB13" s="41" t="s">
        <v>63</v>
      </c>
      <c r="AC13" s="41" t="s">
        <v>63</v>
      </c>
      <c r="AD13" s="41" t="s">
        <v>63</v>
      </c>
      <c r="AE13" s="41" t="s">
        <v>63</v>
      </c>
      <c r="AF13" s="41" t="s">
        <v>74</v>
      </c>
      <c r="AG13" s="41"/>
      <c r="AH13" s="41"/>
      <c r="AI13" s="41"/>
      <c r="AJ13" s="41"/>
      <c r="AK13" s="48"/>
      <c r="AL13" s="49"/>
      <c r="AM13" s="41">
        <f>3.14*0.8*2</f>
        <v>5.0240000000000009</v>
      </c>
      <c r="AN13" s="41"/>
      <c r="AO13" s="41" t="s">
        <v>86</v>
      </c>
      <c r="AP13" s="41"/>
      <c r="AQ13" s="41"/>
      <c r="AR13" s="59" t="str">
        <f t="shared" si="1"/>
        <v>——</v>
      </c>
      <c r="AS13" s="41"/>
      <c r="AT13" s="41"/>
      <c r="AU13" s="57"/>
      <c r="AV13" s="58"/>
      <c r="AW13" s="41"/>
      <c r="AX13" s="41"/>
      <c r="AY13" s="41"/>
      <c r="AZ13" s="41"/>
      <c r="BA13" s="41"/>
      <c r="BB13" s="41"/>
      <c r="BC13" s="41" t="s">
        <v>63</v>
      </c>
      <c r="BD13" s="41">
        <v>1</v>
      </c>
    </row>
    <row r="14" spans="1:56" s="32" customFormat="1" ht="39.950000000000003" customHeight="1">
      <c r="A14" s="41">
        <f t="shared" si="0"/>
        <v>5</v>
      </c>
      <c r="B14" s="41"/>
      <c r="C14" s="41"/>
      <c r="D14" s="41"/>
      <c r="E14" s="41">
        <v>3</v>
      </c>
      <c r="F14" s="41"/>
      <c r="G14" s="41"/>
      <c r="H14" s="41" t="s">
        <v>15</v>
      </c>
      <c r="I14" s="41" t="s">
        <v>93</v>
      </c>
      <c r="J14" s="41" t="s">
        <v>93</v>
      </c>
      <c r="K14" s="42" t="s">
        <v>94</v>
      </c>
      <c r="L14" s="41" t="s">
        <v>63</v>
      </c>
      <c r="M14" s="41" t="s">
        <v>79</v>
      </c>
      <c r="N14" s="41" t="s">
        <v>65</v>
      </c>
      <c r="O14" s="41"/>
      <c r="P14" s="41" t="s">
        <v>66</v>
      </c>
      <c r="Q14" s="41" t="s">
        <v>93</v>
      </c>
      <c r="R14" s="41" t="s">
        <v>66</v>
      </c>
      <c r="S14" s="41" t="s">
        <v>67</v>
      </c>
      <c r="T14" s="41" t="s">
        <v>68</v>
      </c>
      <c r="U14" s="41" t="s">
        <v>80</v>
      </c>
      <c r="V14" s="41" t="s">
        <v>81</v>
      </c>
      <c r="W14" s="41" t="s">
        <v>82</v>
      </c>
      <c r="X14" s="41" t="s">
        <v>63</v>
      </c>
      <c r="Y14" s="41" t="s">
        <v>95</v>
      </c>
      <c r="Z14" s="41" t="s">
        <v>63</v>
      </c>
      <c r="AA14" s="45">
        <v>0.78</v>
      </c>
      <c r="AB14" s="41" t="s">
        <v>63</v>
      </c>
      <c r="AC14" s="41" t="s">
        <v>63</v>
      </c>
      <c r="AD14" s="41" t="s">
        <v>63</v>
      </c>
      <c r="AE14" s="41" t="s">
        <v>63</v>
      </c>
      <c r="AF14" s="41" t="s">
        <v>84</v>
      </c>
      <c r="AG14" s="41" t="s">
        <v>96</v>
      </c>
      <c r="AH14" s="41">
        <f>341+5</f>
        <v>346</v>
      </c>
      <c r="AI14" s="41">
        <f>159+3</f>
        <v>162</v>
      </c>
      <c r="AJ14" s="41">
        <v>2</v>
      </c>
      <c r="AK14" s="48">
        <f t="shared" si="2"/>
        <v>0.88113744000000005</v>
      </c>
      <c r="AL14" s="49">
        <f t="shared" si="3"/>
        <v>0.88521944998728008</v>
      </c>
      <c r="AM14" s="41"/>
      <c r="AN14" s="41"/>
      <c r="AO14" s="51"/>
      <c r="AP14" s="51"/>
      <c r="AQ14" s="41"/>
      <c r="AR14" s="59">
        <f t="shared" si="1"/>
        <v>0.78</v>
      </c>
      <c r="AS14" s="41">
        <v>6.11</v>
      </c>
      <c r="AT14" s="41">
        <f t="shared" si="4"/>
        <v>5.3837497584000005</v>
      </c>
      <c r="AU14" s="57">
        <f t="shared" si="5"/>
        <v>5.7390275006359959E-2</v>
      </c>
      <c r="AV14" s="58">
        <f t="shared" si="6"/>
        <v>0.26295734400000009</v>
      </c>
      <c r="AW14" s="41"/>
      <c r="AX14" s="41"/>
      <c r="AY14" s="41"/>
      <c r="AZ14" s="41"/>
      <c r="BA14" s="41"/>
      <c r="BB14" s="41"/>
      <c r="BC14" s="41" t="s">
        <v>63</v>
      </c>
      <c r="BD14" s="41">
        <v>1</v>
      </c>
    </row>
    <row r="15" spans="1:56" s="32" customFormat="1" ht="39.950000000000003" customHeight="1">
      <c r="A15" s="41">
        <f t="shared" si="0"/>
        <v>6</v>
      </c>
      <c r="B15" s="41"/>
      <c r="C15" s="41"/>
      <c r="D15" s="41"/>
      <c r="E15" s="41">
        <v>3</v>
      </c>
      <c r="F15" s="41"/>
      <c r="G15" s="41"/>
      <c r="H15" s="41" t="s">
        <v>63</v>
      </c>
      <c r="I15" s="43"/>
      <c r="J15" s="41" t="s">
        <v>97</v>
      </c>
      <c r="K15" s="42" t="s">
        <v>98</v>
      </c>
      <c r="L15" s="41" t="s">
        <v>63</v>
      </c>
      <c r="M15" s="41" t="s">
        <v>79</v>
      </c>
      <c r="N15" s="41" t="s">
        <v>65</v>
      </c>
      <c r="O15" s="41"/>
      <c r="P15" s="41" t="s">
        <v>66</v>
      </c>
      <c r="Q15" s="41" t="s">
        <v>97</v>
      </c>
      <c r="R15" s="41" t="s">
        <v>66</v>
      </c>
      <c r="S15" s="41" t="s">
        <v>68</v>
      </c>
      <c r="T15" s="41" t="s">
        <v>67</v>
      </c>
      <c r="U15" s="41" t="s">
        <v>99</v>
      </c>
      <c r="V15" s="41" t="s">
        <v>63</v>
      </c>
      <c r="W15" s="44" t="s">
        <v>100</v>
      </c>
      <c r="X15" s="41" t="s">
        <v>63</v>
      </c>
      <c r="Y15" s="41" t="s">
        <v>63</v>
      </c>
      <c r="Z15" s="41" t="s">
        <v>63</v>
      </c>
      <c r="AA15" s="41" t="s">
        <v>63</v>
      </c>
      <c r="AB15" s="41" t="s">
        <v>63</v>
      </c>
      <c r="AC15" s="41" t="s">
        <v>63</v>
      </c>
      <c r="AD15" s="41" t="s">
        <v>63</v>
      </c>
      <c r="AE15" s="41" t="s">
        <v>63</v>
      </c>
      <c r="AF15" s="41"/>
      <c r="AG15" s="41"/>
      <c r="AH15" s="41"/>
      <c r="AI15" s="41"/>
      <c r="AJ15" s="41"/>
      <c r="AK15" s="48"/>
      <c r="AL15" s="49"/>
      <c r="AM15" s="41"/>
      <c r="AN15" s="41"/>
      <c r="AO15" s="51"/>
      <c r="AP15" s="51"/>
      <c r="AQ15" s="41"/>
      <c r="AR15" s="59" t="str">
        <f t="shared" si="1"/>
        <v>——</v>
      </c>
      <c r="AS15" s="41"/>
      <c r="AT15" s="41">
        <v>4.2000000000000003E-2</v>
      </c>
      <c r="AU15" s="57"/>
      <c r="AV15" s="58"/>
      <c r="AW15" s="41"/>
      <c r="AX15" s="41"/>
      <c r="AY15" s="41"/>
      <c r="AZ15" s="41"/>
      <c r="BA15" s="41"/>
      <c r="BB15" s="41"/>
      <c r="BC15" s="41" t="s">
        <v>63</v>
      </c>
      <c r="BD15" s="41">
        <v>2</v>
      </c>
    </row>
    <row r="16" spans="1:56" s="32" customFormat="1" ht="39.950000000000003" customHeight="1">
      <c r="A16" s="41">
        <f t="shared" si="0"/>
        <v>7</v>
      </c>
      <c r="B16" s="41"/>
      <c r="C16" s="41"/>
      <c r="D16" s="41">
        <v>2</v>
      </c>
      <c r="E16" s="41"/>
      <c r="F16" s="41"/>
      <c r="G16" s="41"/>
      <c r="H16" s="41" t="s">
        <v>15</v>
      </c>
      <c r="I16" s="41" t="s">
        <v>101</v>
      </c>
      <c r="J16" s="41" t="s">
        <v>101</v>
      </c>
      <c r="K16" s="42" t="s">
        <v>102</v>
      </c>
      <c r="L16" s="41" t="s">
        <v>63</v>
      </c>
      <c r="M16" s="41" t="s">
        <v>79</v>
      </c>
      <c r="N16" s="41" t="s">
        <v>65</v>
      </c>
      <c r="O16" s="41"/>
      <c r="P16" s="41"/>
      <c r="Q16" s="41" t="s">
        <v>101</v>
      </c>
      <c r="R16" s="41" t="s">
        <v>66</v>
      </c>
      <c r="S16" s="41" t="s">
        <v>67</v>
      </c>
      <c r="T16" s="41" t="s">
        <v>68</v>
      </c>
      <c r="U16" s="41" t="s">
        <v>69</v>
      </c>
      <c r="V16" s="41" t="s">
        <v>63</v>
      </c>
      <c r="W16" s="41" t="s">
        <v>63</v>
      </c>
      <c r="X16" s="41" t="s">
        <v>63</v>
      </c>
      <c r="Y16" s="41" t="s">
        <v>63</v>
      </c>
      <c r="Z16" s="41" t="s">
        <v>63</v>
      </c>
      <c r="AA16" s="41" t="s">
        <v>63</v>
      </c>
      <c r="AB16" s="41" t="s">
        <v>63</v>
      </c>
      <c r="AC16" s="41" t="s">
        <v>63</v>
      </c>
      <c r="AD16" s="41" t="s">
        <v>63</v>
      </c>
      <c r="AE16" s="41" t="s">
        <v>63</v>
      </c>
      <c r="AF16" s="41" t="s">
        <v>74</v>
      </c>
      <c r="AG16" s="41"/>
      <c r="AH16" s="41"/>
      <c r="AI16" s="41"/>
      <c r="AJ16" s="41"/>
      <c r="AK16" s="48"/>
      <c r="AL16" s="49"/>
      <c r="AM16" s="41">
        <f>3.14*0.8*2</f>
        <v>5.0240000000000009</v>
      </c>
      <c r="AN16" s="41"/>
      <c r="AO16" s="41" t="s">
        <v>86</v>
      </c>
      <c r="AP16" s="41"/>
      <c r="AQ16" s="41"/>
      <c r="AR16" s="59" t="str">
        <f t="shared" si="1"/>
        <v>——</v>
      </c>
      <c r="AS16" s="41"/>
      <c r="AT16" s="41"/>
      <c r="AU16" s="57"/>
      <c r="AV16" s="58"/>
      <c r="AW16" s="41"/>
      <c r="AX16" s="41"/>
      <c r="AY16" s="41"/>
      <c r="AZ16" s="41"/>
      <c r="BA16" s="41"/>
      <c r="BB16" s="41"/>
      <c r="BC16" s="41" t="s">
        <v>63</v>
      </c>
      <c r="BD16" s="41">
        <v>1</v>
      </c>
    </row>
    <row r="17" spans="1:56" s="32" customFormat="1" ht="39.950000000000003" customHeight="1">
      <c r="A17" s="41">
        <f t="shared" si="0"/>
        <v>8</v>
      </c>
      <c r="B17" s="41"/>
      <c r="C17" s="41"/>
      <c r="D17" s="41"/>
      <c r="E17" s="41">
        <v>3</v>
      </c>
      <c r="F17" s="41"/>
      <c r="G17" s="41"/>
      <c r="H17" s="41" t="s">
        <v>15</v>
      </c>
      <c r="I17" s="41" t="s">
        <v>103</v>
      </c>
      <c r="J17" s="41" t="s">
        <v>103</v>
      </c>
      <c r="K17" s="42" t="s">
        <v>104</v>
      </c>
      <c r="L17" s="41" t="s">
        <v>63</v>
      </c>
      <c r="M17" s="41" t="s">
        <v>79</v>
      </c>
      <c r="N17" s="41" t="s">
        <v>65</v>
      </c>
      <c r="O17" s="41"/>
      <c r="P17" s="41" t="s">
        <v>66</v>
      </c>
      <c r="Q17" s="41" t="s">
        <v>103</v>
      </c>
      <c r="R17" s="41" t="s">
        <v>66</v>
      </c>
      <c r="S17" s="41" t="s">
        <v>67</v>
      </c>
      <c r="T17" s="41" t="s">
        <v>68</v>
      </c>
      <c r="U17" s="41" t="s">
        <v>80</v>
      </c>
      <c r="V17" s="41" t="s">
        <v>81</v>
      </c>
      <c r="W17" s="41" t="s">
        <v>82</v>
      </c>
      <c r="X17" s="41" t="s">
        <v>63</v>
      </c>
      <c r="Y17" s="41" t="s">
        <v>95</v>
      </c>
      <c r="Z17" s="41" t="s">
        <v>63</v>
      </c>
      <c r="AA17" s="45">
        <v>0.78</v>
      </c>
      <c r="AB17" s="41" t="s">
        <v>63</v>
      </c>
      <c r="AC17" s="41" t="s">
        <v>63</v>
      </c>
      <c r="AD17" s="41" t="s">
        <v>63</v>
      </c>
      <c r="AE17" s="41" t="s">
        <v>63</v>
      </c>
      <c r="AF17" s="41" t="s">
        <v>84</v>
      </c>
      <c r="AG17" s="41" t="s">
        <v>105</v>
      </c>
      <c r="AH17" s="41">
        <f>337+5</f>
        <v>342</v>
      </c>
      <c r="AI17" s="41">
        <f>159+3</f>
        <v>162</v>
      </c>
      <c r="AJ17" s="41">
        <v>2</v>
      </c>
      <c r="AK17" s="48">
        <f t="shared" si="2"/>
        <v>0.87095087999999998</v>
      </c>
      <c r="AL17" s="49">
        <f t="shared" si="3"/>
        <v>0.89557289384678052</v>
      </c>
      <c r="AM17" s="41"/>
      <c r="AN17" s="41"/>
      <c r="AO17" s="51"/>
      <c r="AP17" s="51"/>
      <c r="AQ17" s="41"/>
      <c r="AR17" s="59">
        <f t="shared" si="1"/>
        <v>0.78</v>
      </c>
      <c r="AS17" s="41">
        <v>6.11</v>
      </c>
      <c r="AT17" s="41">
        <f t="shared" si="4"/>
        <v>5.3215098768000004</v>
      </c>
      <c r="AU17" s="57">
        <f t="shared" si="5"/>
        <v>5.2213553076609742E-2</v>
      </c>
      <c r="AV17" s="58">
        <f t="shared" si="6"/>
        <v>0.23647228799999989</v>
      </c>
      <c r="AW17" s="41"/>
      <c r="AX17" s="41"/>
      <c r="AY17" s="41"/>
      <c r="AZ17" s="41"/>
      <c r="BA17" s="41"/>
      <c r="BB17" s="41"/>
      <c r="BC17" s="41" t="s">
        <v>63</v>
      </c>
      <c r="BD17" s="41">
        <v>1</v>
      </c>
    </row>
    <row r="18" spans="1:56" s="32" customFormat="1" ht="39.950000000000003" customHeight="1">
      <c r="A18" s="41">
        <f t="shared" si="0"/>
        <v>9</v>
      </c>
      <c r="B18" s="41"/>
      <c r="C18" s="41"/>
      <c r="D18" s="41"/>
      <c r="E18" s="41">
        <v>3</v>
      </c>
      <c r="F18" s="41"/>
      <c r="G18" s="41"/>
      <c r="H18" s="41" t="s">
        <v>63</v>
      </c>
      <c r="I18" s="43"/>
      <c r="J18" s="41" t="s">
        <v>97</v>
      </c>
      <c r="K18" s="42" t="s">
        <v>98</v>
      </c>
      <c r="L18" s="41" t="s">
        <v>63</v>
      </c>
      <c r="M18" s="41" t="s">
        <v>79</v>
      </c>
      <c r="N18" s="41" t="s">
        <v>65</v>
      </c>
      <c r="O18" s="41"/>
      <c r="P18" s="41" t="s">
        <v>66</v>
      </c>
      <c r="Q18" s="41" t="s">
        <v>97</v>
      </c>
      <c r="R18" s="41" t="s">
        <v>66</v>
      </c>
      <c r="S18" s="41" t="s">
        <v>68</v>
      </c>
      <c r="T18" s="41" t="s">
        <v>67</v>
      </c>
      <c r="U18" s="41" t="s">
        <v>99</v>
      </c>
      <c r="V18" s="41" t="s">
        <v>63</v>
      </c>
      <c r="W18" s="44" t="s">
        <v>100</v>
      </c>
      <c r="X18" s="41" t="s">
        <v>63</v>
      </c>
      <c r="Y18" s="41" t="s">
        <v>63</v>
      </c>
      <c r="Z18" s="41" t="s">
        <v>63</v>
      </c>
      <c r="AA18" s="41" t="s">
        <v>63</v>
      </c>
      <c r="AB18" s="41" t="s">
        <v>63</v>
      </c>
      <c r="AC18" s="41" t="s">
        <v>63</v>
      </c>
      <c r="AD18" s="41" t="s">
        <v>63</v>
      </c>
      <c r="AE18" s="41" t="s">
        <v>63</v>
      </c>
      <c r="AF18" s="41"/>
      <c r="AG18" s="41"/>
      <c r="AH18" s="41"/>
      <c r="AI18" s="41"/>
      <c r="AJ18" s="41"/>
      <c r="AK18" s="48"/>
      <c r="AL18" s="49"/>
      <c r="AM18" s="41"/>
      <c r="AN18" s="41"/>
      <c r="AO18" s="51"/>
      <c r="AP18" s="51"/>
      <c r="AQ18" s="41"/>
      <c r="AR18" s="59" t="str">
        <f t="shared" si="1"/>
        <v>——</v>
      </c>
      <c r="AS18" s="41"/>
      <c r="AT18" s="41">
        <v>4.2000000000000003E-2</v>
      </c>
      <c r="AU18" s="41"/>
      <c r="AV18" s="41"/>
      <c r="AW18" s="41"/>
      <c r="AX18" s="41"/>
      <c r="AY18" s="41"/>
      <c r="AZ18" s="41"/>
      <c r="BA18" s="41"/>
      <c r="BB18" s="41"/>
      <c r="BC18" s="41" t="s">
        <v>63</v>
      </c>
      <c r="BD18" s="41">
        <v>2</v>
      </c>
    </row>
    <row r="19" spans="1:56" ht="42" customHeight="1">
      <c r="AW19" s="64" t="s">
        <v>154</v>
      </c>
      <c r="AX19" s="63">
        <f>(51.19-0.38)/1.13</f>
        <v>44.964601769911503</v>
      </c>
      <c r="AY19" s="63">
        <f>AX19/AA10</f>
        <v>20.625964114638304</v>
      </c>
    </row>
  </sheetData>
  <autoFilter ref="A9:BD18"/>
  <mergeCells count="61">
    <mergeCell ref="AX8:AX9"/>
    <mergeCell ref="AY8:AY9"/>
    <mergeCell ref="AZ8:AZ9"/>
    <mergeCell ref="BA8:BA9"/>
    <mergeCell ref="BB8:BB9"/>
    <mergeCell ref="AR8:AR9"/>
    <mergeCell ref="AS8:AS9"/>
    <mergeCell ref="AT8:AT9"/>
    <mergeCell ref="AW8:AW9"/>
    <mergeCell ref="AU8:AU9"/>
    <mergeCell ref="AV8:AV9"/>
    <mergeCell ref="AM8:AM9"/>
    <mergeCell ref="AN8:AN9"/>
    <mergeCell ref="AO8:AO9"/>
    <mergeCell ref="AP8:AP9"/>
    <mergeCell ref="AQ8:AQ9"/>
    <mergeCell ref="AE8:AE9"/>
    <mergeCell ref="AF8:AF9"/>
    <mergeCell ref="AG8:AG9"/>
    <mergeCell ref="AK8:AK9"/>
    <mergeCell ref="AL8:AL9"/>
    <mergeCell ref="Z8:Z9"/>
    <mergeCell ref="AA8:AA9"/>
    <mergeCell ref="AB8:AB9"/>
    <mergeCell ref="AC8:AC9"/>
    <mergeCell ref="AD8:AD9"/>
    <mergeCell ref="U8:U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AH8:AJ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A1:BD1"/>
    <mergeCell ref="A4:K4"/>
    <mergeCell ref="A5:I5"/>
    <mergeCell ref="J5:K5"/>
    <mergeCell ref="A6:K6"/>
    <mergeCell ref="A2:H3"/>
    <mergeCell ref="I2:K3"/>
    <mergeCell ref="L2:BB7"/>
    <mergeCell ref="A7:K7"/>
  </mergeCells>
  <phoneticPr fontId="72" type="noConversion"/>
  <conditionalFormatting sqref="H10:H15">
    <cfRule type="cellIs" dxfId="32" priority="59" operator="equal">
      <formula>"J6L"</formula>
    </cfRule>
  </conditionalFormatting>
  <conditionalFormatting sqref="H18">
    <cfRule type="cellIs" dxfId="31" priority="58" operator="equal">
      <formula>"J6L"</formula>
    </cfRule>
  </conditionalFormatting>
  <conditionalFormatting sqref="I16:I17">
    <cfRule type="duplicateValues" dxfId="30" priority="1"/>
  </conditionalFormatting>
  <conditionalFormatting sqref="I1:I7 H8 H16:H17 I19:I1048576">
    <cfRule type="cellIs" dxfId="29" priority="62" operator="equal">
      <formula>"J6L"</formula>
    </cfRule>
  </conditionalFormatting>
  <conditionalFormatting sqref="J1:J8 J10:J1048576">
    <cfRule type="duplicateValues" dxfId="28" priority="35"/>
  </conditionalFormatting>
  <conditionalFormatting sqref="Q19:Q1048576 Q8">
    <cfRule type="duplicateValues" dxfId="27" priority="91"/>
  </conditionalFormatting>
  <conditionalFormatting sqref="I10:I14">
    <cfRule type="duplicateValues" dxfId="26" priority="92"/>
  </conditionalFormatting>
  <printOptions horizontalCentered="1"/>
  <pageMargins left="0.23622047244094499" right="0.23622047244094499" top="0.74803149606299202" bottom="0.74803149606299202" header="0.31496062992126" footer="0.31496062992126"/>
  <pageSetup paperSize="8" scale="24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A13" sqref="A13:AA13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39"/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5"/>
      <c r="T1" s="15"/>
      <c r="U1" s="15"/>
      <c r="V1" s="15"/>
      <c r="W1" s="158" t="s">
        <v>106</v>
      </c>
      <c r="X1" s="158"/>
      <c r="Y1" s="158"/>
      <c r="Z1" s="158"/>
      <c r="AA1" s="158"/>
      <c r="AB1" s="19"/>
    </row>
    <row r="2" spans="1:28" s="1" customFormat="1" ht="34.5" customHeight="1">
      <c r="A2" s="5" t="s">
        <v>107</v>
      </c>
      <c r="B2" s="5"/>
      <c r="C2" s="7"/>
      <c r="D2" s="7"/>
      <c r="E2" s="7"/>
      <c r="F2" s="141" t="s">
        <v>108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6"/>
      <c r="T2" s="16"/>
      <c r="U2" s="16"/>
      <c r="V2" s="16"/>
      <c r="W2" s="158"/>
      <c r="X2" s="158"/>
      <c r="Y2" s="158"/>
      <c r="Z2" s="158"/>
      <c r="AA2" s="158"/>
    </row>
    <row r="3" spans="1:28" s="2" customFormat="1" ht="28.5" customHeight="1">
      <c r="A3" s="157" t="s">
        <v>109</v>
      </c>
      <c r="B3" s="157"/>
      <c r="C3" s="140" t="s">
        <v>15</v>
      </c>
      <c r="D3" s="140"/>
      <c r="E3" s="6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8"/>
      <c r="U3" s="143" t="s">
        <v>111</v>
      </c>
      <c r="V3" s="143"/>
      <c r="W3" s="17" t="s">
        <v>112</v>
      </c>
      <c r="X3" s="17" t="s">
        <v>113</v>
      </c>
      <c r="Y3" s="17" t="s">
        <v>114</v>
      </c>
      <c r="Z3" s="20" t="s">
        <v>115</v>
      </c>
      <c r="AA3" s="17" t="s">
        <v>116</v>
      </c>
      <c r="AB3" s="21"/>
    </row>
    <row r="4" spans="1:28" s="2" customFormat="1" ht="36" customHeight="1">
      <c r="A4" s="157"/>
      <c r="B4" s="157"/>
      <c r="C4" s="140"/>
      <c r="D4" s="140"/>
      <c r="E4" s="6"/>
      <c r="F4" s="144" t="s">
        <v>117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5"/>
      <c r="T4" s="145"/>
      <c r="U4" s="146" t="s">
        <v>118</v>
      </c>
      <c r="V4" s="146"/>
      <c r="W4" s="18"/>
      <c r="X4" s="18"/>
      <c r="Y4" s="22"/>
      <c r="Z4" s="23" t="s">
        <v>119</v>
      </c>
      <c r="AA4" s="24" t="s">
        <v>120</v>
      </c>
      <c r="AB4" s="21"/>
    </row>
    <row r="5" spans="1:28" ht="36.75" customHeight="1">
      <c r="A5" s="147" t="s">
        <v>25</v>
      </c>
      <c r="B5" s="147"/>
      <c r="C5" s="147"/>
      <c r="D5" s="9" t="s">
        <v>121</v>
      </c>
      <c r="E5" s="148" t="s">
        <v>122</v>
      </c>
      <c r="F5" s="148"/>
      <c r="G5" s="148"/>
      <c r="H5" s="148"/>
      <c r="I5" s="148" t="s">
        <v>123</v>
      </c>
      <c r="J5" s="148"/>
      <c r="K5" s="148"/>
      <c r="L5" s="148"/>
      <c r="M5" s="148"/>
      <c r="N5" s="148" t="s">
        <v>124</v>
      </c>
      <c r="O5" s="148"/>
      <c r="P5" s="148"/>
      <c r="Q5" s="148"/>
      <c r="R5" s="148"/>
      <c r="S5" s="148"/>
      <c r="T5" s="148"/>
      <c r="U5" s="148" t="s">
        <v>125</v>
      </c>
      <c r="V5" s="148"/>
      <c r="W5" s="149" t="s">
        <v>14</v>
      </c>
      <c r="X5" s="149"/>
      <c r="Y5" s="149" t="s">
        <v>59</v>
      </c>
      <c r="Z5" s="149"/>
      <c r="AA5" s="149"/>
    </row>
    <row r="6" spans="1:28" ht="66" customHeight="1">
      <c r="A6" s="148"/>
      <c r="B6" s="148"/>
      <c r="C6" s="148"/>
      <c r="D6" s="9">
        <v>1</v>
      </c>
      <c r="E6" s="150" t="s">
        <v>126</v>
      </c>
      <c r="F6" s="150"/>
      <c r="G6" s="150"/>
      <c r="H6" s="150"/>
      <c r="I6" s="150" t="s">
        <v>9</v>
      </c>
      <c r="J6" s="150"/>
      <c r="K6" s="150"/>
      <c r="L6" s="150"/>
      <c r="M6" s="150"/>
      <c r="N6" s="151" t="s">
        <v>127</v>
      </c>
      <c r="O6" s="151"/>
      <c r="P6" s="151"/>
      <c r="Q6" s="151"/>
      <c r="R6" s="151"/>
      <c r="S6" s="151"/>
      <c r="T6" s="151"/>
      <c r="U6" s="150">
        <v>1</v>
      </c>
      <c r="V6" s="150"/>
      <c r="W6" s="149"/>
      <c r="X6" s="149"/>
      <c r="Y6" s="152" t="s">
        <v>128</v>
      </c>
      <c r="Z6" s="153"/>
      <c r="AA6" s="154"/>
    </row>
    <row r="7" spans="1:28" ht="72" customHeight="1">
      <c r="A7" s="148"/>
      <c r="B7" s="148"/>
      <c r="C7" s="148"/>
      <c r="D7" s="9">
        <v>2</v>
      </c>
      <c r="E7" s="150" t="s">
        <v>129</v>
      </c>
      <c r="F7" s="150"/>
      <c r="G7" s="150"/>
      <c r="H7" s="150"/>
      <c r="I7" s="150" t="s">
        <v>9</v>
      </c>
      <c r="J7" s="150"/>
      <c r="K7" s="150"/>
      <c r="L7" s="150"/>
      <c r="M7" s="150"/>
      <c r="N7" s="151" t="s">
        <v>130</v>
      </c>
      <c r="O7" s="151"/>
      <c r="P7" s="151"/>
      <c r="Q7" s="151"/>
      <c r="R7" s="151"/>
      <c r="S7" s="151"/>
      <c r="T7" s="151"/>
      <c r="U7" s="150">
        <v>1</v>
      </c>
      <c r="V7" s="150"/>
      <c r="W7" s="149"/>
      <c r="X7" s="149"/>
      <c r="Y7" s="152" t="s">
        <v>131</v>
      </c>
      <c r="Z7" s="153"/>
      <c r="AA7" s="154"/>
    </row>
    <row r="8" spans="1:28" ht="42" customHeight="1">
      <c r="A8" s="148"/>
      <c r="B8" s="148"/>
      <c r="C8" s="148"/>
      <c r="D8" s="9"/>
      <c r="E8" s="150"/>
      <c r="F8" s="150"/>
      <c r="G8" s="150"/>
      <c r="H8" s="150"/>
      <c r="I8" s="150" t="s">
        <v>132</v>
      </c>
      <c r="J8" s="150"/>
      <c r="K8" s="150"/>
      <c r="L8" s="150"/>
      <c r="M8" s="150"/>
      <c r="N8" s="151"/>
      <c r="O8" s="151"/>
      <c r="P8" s="151"/>
      <c r="Q8" s="151"/>
      <c r="R8" s="151"/>
      <c r="S8" s="151"/>
      <c r="T8" s="151"/>
      <c r="U8" s="150"/>
      <c r="V8" s="150"/>
      <c r="W8" s="149"/>
      <c r="X8" s="149"/>
      <c r="Y8" s="152"/>
      <c r="Z8" s="153"/>
      <c r="AA8" s="154"/>
    </row>
    <row r="9" spans="1:28" ht="42" customHeight="1">
      <c r="A9" s="148"/>
      <c r="B9" s="148"/>
      <c r="C9" s="148"/>
      <c r="D9" s="9"/>
      <c r="E9" s="150"/>
      <c r="F9" s="150"/>
      <c r="G9" s="150"/>
      <c r="H9" s="150"/>
      <c r="I9" s="150"/>
      <c r="J9" s="150"/>
      <c r="K9" s="150"/>
      <c r="L9" s="150"/>
      <c r="M9" s="150"/>
      <c r="N9" s="151"/>
      <c r="O9" s="151"/>
      <c r="P9" s="151"/>
      <c r="Q9" s="151"/>
      <c r="R9" s="151"/>
      <c r="S9" s="151"/>
      <c r="T9" s="151"/>
      <c r="U9" s="150"/>
      <c r="V9" s="150"/>
      <c r="W9" s="149"/>
      <c r="X9" s="149"/>
      <c r="Y9" s="152"/>
      <c r="Z9" s="153"/>
      <c r="AA9" s="154"/>
    </row>
    <row r="10" spans="1:28" ht="42" customHeight="1">
      <c r="A10" s="148"/>
      <c r="B10" s="148"/>
      <c r="C10" s="148"/>
      <c r="D10" s="9"/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151"/>
      <c r="P10" s="151"/>
      <c r="Q10" s="151"/>
      <c r="R10" s="151"/>
      <c r="S10" s="151"/>
      <c r="T10" s="151"/>
      <c r="U10" s="150"/>
      <c r="V10" s="150"/>
      <c r="W10" s="149"/>
      <c r="X10" s="149"/>
      <c r="Y10" s="152"/>
      <c r="Z10" s="153"/>
      <c r="AA10" s="154"/>
    </row>
    <row r="11" spans="1:28" ht="42" customHeight="1">
      <c r="A11" s="148"/>
      <c r="B11" s="148"/>
      <c r="C11" s="148"/>
      <c r="D11" s="9"/>
      <c r="E11" s="150"/>
      <c r="F11" s="150"/>
      <c r="G11" s="150"/>
      <c r="H11" s="150"/>
      <c r="I11" s="150"/>
      <c r="J11" s="150"/>
      <c r="K11" s="150"/>
      <c r="L11" s="150"/>
      <c r="M11" s="150"/>
      <c r="N11" s="151"/>
      <c r="O11" s="151"/>
      <c r="P11" s="151"/>
      <c r="Q11" s="151"/>
      <c r="R11" s="151"/>
      <c r="S11" s="151"/>
      <c r="T11" s="151"/>
      <c r="U11" s="150"/>
      <c r="V11" s="150"/>
      <c r="W11" s="149"/>
      <c r="X11" s="149"/>
      <c r="Y11" s="152"/>
      <c r="Z11" s="153"/>
      <c r="AA11" s="154"/>
    </row>
    <row r="12" spans="1:28" ht="22.5" customHeight="1">
      <c r="A12" s="148"/>
      <c r="B12" s="148"/>
      <c r="C12" s="148"/>
      <c r="D12" s="9"/>
      <c r="E12" s="149"/>
      <c r="F12" s="149"/>
      <c r="G12" s="149"/>
      <c r="H12" s="149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49"/>
      <c r="X12" s="149"/>
      <c r="Y12" s="155"/>
      <c r="Z12" s="155"/>
      <c r="AA12" s="155"/>
    </row>
    <row r="13" spans="1:28" s="3" customFormat="1" ht="51.75" customHeight="1">
      <c r="A13" s="159" t="s">
        <v>133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</row>
    <row r="14" spans="1:28" s="3" customFormat="1" ht="33.75" customHeight="1">
      <c r="A14" s="11" t="s">
        <v>134</v>
      </c>
      <c r="B14" s="11" t="s">
        <v>135</v>
      </c>
      <c r="C14" s="11" t="s">
        <v>3</v>
      </c>
      <c r="D14" s="11" t="s">
        <v>136</v>
      </c>
      <c r="E14" s="11" t="s">
        <v>137</v>
      </c>
      <c r="F14" s="10" t="s">
        <v>138</v>
      </c>
      <c r="G14" s="11" t="s">
        <v>139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49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49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49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4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49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4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49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49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49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49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49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49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4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56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56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8">
    <mergeCell ref="F41:F42"/>
    <mergeCell ref="A6:C12"/>
    <mergeCell ref="A3:B4"/>
    <mergeCell ref="C3:D4"/>
    <mergeCell ref="W1:AA2"/>
    <mergeCell ref="A13:AA13"/>
    <mergeCell ref="F16:F18"/>
    <mergeCell ref="F19:F23"/>
    <mergeCell ref="F24:F26"/>
    <mergeCell ref="F30:F31"/>
    <mergeCell ref="Y11:AA11"/>
    <mergeCell ref="E12:H12"/>
    <mergeCell ref="I12:M12"/>
    <mergeCell ref="N12:T12"/>
    <mergeCell ref="U12:V12"/>
    <mergeCell ref="W12:X12"/>
    <mergeCell ref="Y12:AA12"/>
    <mergeCell ref="E11:H11"/>
    <mergeCell ref="I11:M11"/>
    <mergeCell ref="N11:T11"/>
    <mergeCell ref="U11:V11"/>
    <mergeCell ref="W11:X11"/>
    <mergeCell ref="Y9:AA9"/>
    <mergeCell ref="E10:H10"/>
    <mergeCell ref="I10:M10"/>
    <mergeCell ref="N10:T10"/>
    <mergeCell ref="U10:V10"/>
    <mergeCell ref="W10:X10"/>
    <mergeCell ref="Y10:AA10"/>
    <mergeCell ref="E9:H9"/>
    <mergeCell ref="I9:M9"/>
    <mergeCell ref="N9:T9"/>
    <mergeCell ref="U9:V9"/>
    <mergeCell ref="W9:X9"/>
    <mergeCell ref="Y7:AA7"/>
    <mergeCell ref="E8:H8"/>
    <mergeCell ref="I8:M8"/>
    <mergeCell ref="N8:T8"/>
    <mergeCell ref="U8:V8"/>
    <mergeCell ref="W8:X8"/>
    <mergeCell ref="Y8:AA8"/>
    <mergeCell ref="E7:H7"/>
    <mergeCell ref="I7:M7"/>
    <mergeCell ref="N7:T7"/>
    <mergeCell ref="U7:V7"/>
    <mergeCell ref="W7:X7"/>
    <mergeCell ref="W5:X5"/>
    <mergeCell ref="Y5:AA5"/>
    <mergeCell ref="E6:H6"/>
    <mergeCell ref="I6:M6"/>
    <mergeCell ref="N6:T6"/>
    <mergeCell ref="U6:V6"/>
    <mergeCell ref="W6:X6"/>
    <mergeCell ref="Y6:AA6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A1:B1"/>
    <mergeCell ref="C1:F1"/>
    <mergeCell ref="G1:R1"/>
    <mergeCell ref="F2:R2"/>
    <mergeCell ref="F3:S3"/>
  </mergeCells>
  <phoneticPr fontId="72" type="noConversion"/>
  <conditionalFormatting sqref="C26">
    <cfRule type="duplicateValues" dxfId="25" priority="12"/>
  </conditionalFormatting>
  <conditionalFormatting sqref="C29">
    <cfRule type="duplicateValues" dxfId="24" priority="10"/>
  </conditionalFormatting>
  <conditionalFormatting sqref="C32:D32">
    <cfRule type="duplicateValues" dxfId="23" priority="8"/>
  </conditionalFormatting>
  <conditionalFormatting sqref="C41">
    <cfRule type="duplicateValues" dxfId="22" priority="6"/>
  </conditionalFormatting>
  <conditionalFormatting sqref="C42">
    <cfRule type="duplicateValues" dxfId="21" priority="5"/>
  </conditionalFormatting>
  <conditionalFormatting sqref="C65">
    <cfRule type="duplicateValues" dxfId="20" priority="3"/>
  </conditionalFormatting>
  <conditionalFormatting sqref="C66">
    <cfRule type="duplicateValues" dxfId="19" priority="2"/>
  </conditionalFormatting>
  <conditionalFormatting sqref="C67">
    <cfRule type="duplicateValues" dxfId="18" priority="1"/>
  </conditionalFormatting>
  <conditionalFormatting sqref="C24:C25">
    <cfRule type="duplicateValues" dxfId="17" priority="13"/>
  </conditionalFormatting>
  <conditionalFormatting sqref="C27:C28">
    <cfRule type="duplicateValues" dxfId="16" priority="11"/>
  </conditionalFormatting>
  <conditionalFormatting sqref="C30:C31">
    <cfRule type="duplicateValues" dxfId="15" priority="9"/>
  </conditionalFormatting>
  <conditionalFormatting sqref="C33:C40">
    <cfRule type="duplicateValues" dxfId="14" priority="7"/>
  </conditionalFormatting>
  <conditionalFormatting sqref="C43:D46 H43:XFD46">
    <cfRule type="duplicateValues" dxfId="13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E7" sqref="E7:H7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39"/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5"/>
      <c r="T1" s="15"/>
      <c r="U1" s="15"/>
      <c r="V1" s="15"/>
      <c r="W1" s="158" t="s">
        <v>106</v>
      </c>
      <c r="X1" s="158"/>
      <c r="Y1" s="158"/>
      <c r="Z1" s="158"/>
      <c r="AA1" s="158"/>
      <c r="AB1" s="19"/>
    </row>
    <row r="2" spans="1:28" s="1" customFormat="1" ht="34.5" customHeight="1">
      <c r="A2" s="5" t="s">
        <v>107</v>
      </c>
      <c r="B2" s="5"/>
      <c r="C2" s="7"/>
      <c r="D2" s="7"/>
      <c r="E2" s="7"/>
      <c r="F2" s="141" t="s">
        <v>108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6"/>
      <c r="T2" s="16"/>
      <c r="U2" s="16"/>
      <c r="V2" s="16"/>
      <c r="W2" s="158"/>
      <c r="X2" s="158"/>
      <c r="Y2" s="158"/>
      <c r="Z2" s="158"/>
      <c r="AA2" s="158"/>
    </row>
    <row r="3" spans="1:28" s="2" customFormat="1" ht="28.5" customHeight="1">
      <c r="A3" s="157" t="s">
        <v>109</v>
      </c>
      <c r="B3" s="157"/>
      <c r="C3" s="140" t="s">
        <v>15</v>
      </c>
      <c r="D3" s="140"/>
      <c r="E3" s="6"/>
      <c r="F3" s="142" t="s">
        <v>140</v>
      </c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8"/>
      <c r="U3" s="143" t="s">
        <v>111</v>
      </c>
      <c r="V3" s="143"/>
      <c r="W3" s="17" t="s">
        <v>112</v>
      </c>
      <c r="X3" s="17" t="s">
        <v>113</v>
      </c>
      <c r="Y3" s="17" t="s">
        <v>114</v>
      </c>
      <c r="Z3" s="20" t="s">
        <v>115</v>
      </c>
      <c r="AA3" s="17" t="s">
        <v>116</v>
      </c>
      <c r="AB3" s="21"/>
    </row>
    <row r="4" spans="1:28" s="2" customFormat="1" ht="36" customHeight="1">
      <c r="A4" s="157"/>
      <c r="B4" s="157"/>
      <c r="C4" s="140"/>
      <c r="D4" s="140"/>
      <c r="E4" s="6"/>
      <c r="F4" s="144" t="s">
        <v>117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5"/>
      <c r="T4" s="145"/>
      <c r="U4" s="146" t="s">
        <v>118</v>
      </c>
      <c r="V4" s="146"/>
      <c r="W4" s="18"/>
      <c r="X4" s="18"/>
      <c r="Y4" s="22"/>
      <c r="Z4" s="23" t="s">
        <v>119</v>
      </c>
      <c r="AA4" s="24" t="s">
        <v>120</v>
      </c>
      <c r="AB4" s="21"/>
    </row>
    <row r="5" spans="1:28" ht="36.75" customHeight="1">
      <c r="A5" s="147" t="s">
        <v>25</v>
      </c>
      <c r="B5" s="147"/>
      <c r="C5" s="147"/>
      <c r="D5" s="9" t="s">
        <v>121</v>
      </c>
      <c r="E5" s="148" t="s">
        <v>122</v>
      </c>
      <c r="F5" s="148"/>
      <c r="G5" s="148"/>
      <c r="H5" s="148"/>
      <c r="I5" s="148" t="s">
        <v>123</v>
      </c>
      <c r="J5" s="148"/>
      <c r="K5" s="148"/>
      <c r="L5" s="148"/>
      <c r="M5" s="148"/>
      <c r="N5" s="148" t="s">
        <v>124</v>
      </c>
      <c r="O5" s="148"/>
      <c r="P5" s="148"/>
      <c r="Q5" s="148"/>
      <c r="R5" s="148"/>
      <c r="S5" s="148"/>
      <c r="T5" s="148"/>
      <c r="U5" s="148" t="s">
        <v>125</v>
      </c>
      <c r="V5" s="148"/>
      <c r="W5" s="149" t="s">
        <v>14</v>
      </c>
      <c r="X5" s="149"/>
      <c r="Y5" s="149" t="s">
        <v>59</v>
      </c>
      <c r="Z5" s="149"/>
      <c r="AA5" s="149"/>
    </row>
    <row r="6" spans="1:28" ht="66" customHeight="1">
      <c r="A6" s="148"/>
      <c r="B6" s="148"/>
      <c r="C6" s="148"/>
      <c r="D6" s="9">
        <v>1</v>
      </c>
      <c r="E6" s="150" t="s">
        <v>141</v>
      </c>
      <c r="F6" s="150"/>
      <c r="G6" s="150"/>
      <c r="H6" s="150"/>
      <c r="I6" s="150" t="s">
        <v>142</v>
      </c>
      <c r="J6" s="150"/>
      <c r="K6" s="150"/>
      <c r="L6" s="150"/>
      <c r="M6" s="150"/>
      <c r="N6" s="151" t="s">
        <v>143</v>
      </c>
      <c r="O6" s="151"/>
      <c r="P6" s="151"/>
      <c r="Q6" s="151"/>
      <c r="R6" s="151"/>
      <c r="S6" s="151"/>
      <c r="T6" s="151"/>
      <c r="U6" s="150">
        <v>1</v>
      </c>
      <c r="V6" s="150"/>
      <c r="W6" s="149"/>
      <c r="X6" s="149"/>
      <c r="Y6" s="160" t="s">
        <v>144</v>
      </c>
      <c r="Z6" s="161"/>
      <c r="AA6" s="162"/>
    </row>
    <row r="7" spans="1:28" ht="42" customHeight="1">
      <c r="A7" s="148"/>
      <c r="B7" s="148"/>
      <c r="C7" s="148"/>
      <c r="D7" s="9">
        <v>2</v>
      </c>
      <c r="E7" s="150" t="s">
        <v>145</v>
      </c>
      <c r="F7" s="150"/>
      <c r="G7" s="150"/>
      <c r="H7" s="150"/>
      <c r="I7" s="150" t="s">
        <v>142</v>
      </c>
      <c r="J7" s="150"/>
      <c r="K7" s="150"/>
      <c r="L7" s="150"/>
      <c r="M7" s="150"/>
      <c r="N7" s="151" t="s">
        <v>146</v>
      </c>
      <c r="O7" s="151"/>
      <c r="P7" s="151"/>
      <c r="Q7" s="151"/>
      <c r="R7" s="151"/>
      <c r="S7" s="151"/>
      <c r="T7" s="151"/>
      <c r="U7" s="150">
        <v>1</v>
      </c>
      <c r="V7" s="150"/>
      <c r="W7" s="149"/>
      <c r="X7" s="149"/>
      <c r="Y7" s="163"/>
      <c r="Z7" s="164"/>
      <c r="AA7" s="165"/>
    </row>
    <row r="8" spans="1:28" ht="42" customHeight="1">
      <c r="A8" s="148"/>
      <c r="B8" s="148"/>
      <c r="C8" s="148"/>
      <c r="D8" s="9"/>
      <c r="E8" s="150"/>
      <c r="F8" s="150"/>
      <c r="G8" s="150"/>
      <c r="H8" s="150"/>
      <c r="I8" s="150" t="s">
        <v>132</v>
      </c>
      <c r="J8" s="150"/>
      <c r="K8" s="150"/>
      <c r="L8" s="150"/>
      <c r="M8" s="150"/>
      <c r="N8" s="151"/>
      <c r="O8" s="151"/>
      <c r="P8" s="151"/>
      <c r="Q8" s="151"/>
      <c r="R8" s="151"/>
      <c r="S8" s="151"/>
      <c r="T8" s="151"/>
      <c r="U8" s="150"/>
      <c r="V8" s="150"/>
      <c r="W8" s="149"/>
      <c r="X8" s="149"/>
      <c r="Y8" s="152"/>
      <c r="Z8" s="153"/>
      <c r="AA8" s="154"/>
    </row>
    <row r="9" spans="1:28" ht="42" customHeight="1">
      <c r="A9" s="148"/>
      <c r="B9" s="148"/>
      <c r="C9" s="148"/>
      <c r="D9" s="9"/>
      <c r="E9" s="150"/>
      <c r="F9" s="150"/>
      <c r="G9" s="150"/>
      <c r="H9" s="150"/>
      <c r="I9" s="150"/>
      <c r="J9" s="150"/>
      <c r="K9" s="150"/>
      <c r="L9" s="150"/>
      <c r="M9" s="150"/>
      <c r="N9" s="151"/>
      <c r="O9" s="151"/>
      <c r="P9" s="151"/>
      <c r="Q9" s="151"/>
      <c r="R9" s="151"/>
      <c r="S9" s="151"/>
      <c r="T9" s="151"/>
      <c r="U9" s="150"/>
      <c r="V9" s="150"/>
      <c r="W9" s="149"/>
      <c r="X9" s="149"/>
      <c r="Y9" s="152"/>
      <c r="Z9" s="153"/>
      <c r="AA9" s="154"/>
    </row>
    <row r="10" spans="1:28" ht="42" customHeight="1">
      <c r="A10" s="148"/>
      <c r="B10" s="148"/>
      <c r="C10" s="148"/>
      <c r="D10" s="9"/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151"/>
      <c r="P10" s="151"/>
      <c r="Q10" s="151"/>
      <c r="R10" s="151"/>
      <c r="S10" s="151"/>
      <c r="T10" s="151"/>
      <c r="U10" s="150"/>
      <c r="V10" s="150"/>
      <c r="W10" s="149"/>
      <c r="X10" s="149"/>
      <c r="Y10" s="152"/>
      <c r="Z10" s="153"/>
      <c r="AA10" s="154"/>
    </row>
    <row r="11" spans="1:28" ht="42" customHeight="1">
      <c r="A11" s="148"/>
      <c r="B11" s="148"/>
      <c r="C11" s="148"/>
      <c r="D11" s="9"/>
      <c r="E11" s="150"/>
      <c r="F11" s="150"/>
      <c r="G11" s="150"/>
      <c r="H11" s="150"/>
      <c r="I11" s="150"/>
      <c r="J11" s="150"/>
      <c r="K11" s="150"/>
      <c r="L11" s="150"/>
      <c r="M11" s="150"/>
      <c r="N11" s="151"/>
      <c r="O11" s="151"/>
      <c r="P11" s="151"/>
      <c r="Q11" s="151"/>
      <c r="R11" s="151"/>
      <c r="S11" s="151"/>
      <c r="T11" s="151"/>
      <c r="U11" s="150"/>
      <c r="V11" s="150"/>
      <c r="W11" s="149"/>
      <c r="X11" s="149"/>
      <c r="Y11" s="152"/>
      <c r="Z11" s="153"/>
      <c r="AA11" s="154"/>
    </row>
    <row r="12" spans="1:28" ht="22.5" customHeight="1">
      <c r="A12" s="148"/>
      <c r="B12" s="148"/>
      <c r="C12" s="148"/>
      <c r="D12" s="9"/>
      <c r="E12" s="149"/>
      <c r="F12" s="149"/>
      <c r="G12" s="149"/>
      <c r="H12" s="149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49"/>
      <c r="X12" s="149"/>
      <c r="Y12" s="155"/>
      <c r="Z12" s="155"/>
      <c r="AA12" s="155"/>
    </row>
    <row r="13" spans="1:28" s="3" customFormat="1" ht="51.75" customHeight="1">
      <c r="A13" s="159" t="s">
        <v>133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</row>
    <row r="14" spans="1:28" s="3" customFormat="1" ht="33.75" customHeight="1">
      <c r="A14" s="11" t="s">
        <v>134</v>
      </c>
      <c r="B14" s="11" t="s">
        <v>135</v>
      </c>
      <c r="C14" s="11" t="s">
        <v>3</v>
      </c>
      <c r="D14" s="11" t="s">
        <v>136</v>
      </c>
      <c r="E14" s="11" t="s">
        <v>137</v>
      </c>
      <c r="F14" s="10" t="s">
        <v>138</v>
      </c>
      <c r="G14" s="11" t="s">
        <v>139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49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49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49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49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49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4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49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49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49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49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49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49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49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56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56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7">
    <mergeCell ref="W1:AA2"/>
    <mergeCell ref="F30:F31"/>
    <mergeCell ref="F41:F42"/>
    <mergeCell ref="Y6:AA7"/>
    <mergeCell ref="A6:C12"/>
    <mergeCell ref="A3:B4"/>
    <mergeCell ref="C3:D4"/>
    <mergeCell ref="Y12:AA12"/>
    <mergeCell ref="A13:AA13"/>
    <mergeCell ref="F16:F18"/>
    <mergeCell ref="F19:F23"/>
    <mergeCell ref="F24:F26"/>
    <mergeCell ref="E12:H12"/>
    <mergeCell ref="I12:M12"/>
    <mergeCell ref="N12:T12"/>
    <mergeCell ref="U12:V12"/>
    <mergeCell ref="W12:X12"/>
    <mergeCell ref="Y10:AA10"/>
    <mergeCell ref="E11:H11"/>
    <mergeCell ref="I11:M11"/>
    <mergeCell ref="N11:T11"/>
    <mergeCell ref="U11:V11"/>
    <mergeCell ref="W11:X11"/>
    <mergeCell ref="Y11:AA11"/>
    <mergeCell ref="E10:H10"/>
    <mergeCell ref="I10:M10"/>
    <mergeCell ref="N10:T10"/>
    <mergeCell ref="U10:V10"/>
    <mergeCell ref="W10:X10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E7:H7"/>
    <mergeCell ref="I7:M7"/>
    <mergeCell ref="N7:T7"/>
    <mergeCell ref="U7:V7"/>
    <mergeCell ref="W7:X7"/>
    <mergeCell ref="W5:X5"/>
    <mergeCell ref="Y5:AA5"/>
    <mergeCell ref="E6:H6"/>
    <mergeCell ref="I6:M6"/>
    <mergeCell ref="N6:T6"/>
    <mergeCell ref="U6:V6"/>
    <mergeCell ref="W6:X6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A1:B1"/>
    <mergeCell ref="C1:F1"/>
    <mergeCell ref="G1:R1"/>
    <mergeCell ref="F2:R2"/>
    <mergeCell ref="F3:S3"/>
  </mergeCells>
  <phoneticPr fontId="72" type="noConversion"/>
  <conditionalFormatting sqref="C26">
    <cfRule type="duplicateValues" dxfId="12" priority="12"/>
  </conditionalFormatting>
  <conditionalFormatting sqref="C29">
    <cfRule type="duplicateValues" dxfId="11" priority="10"/>
  </conditionalFormatting>
  <conditionalFormatting sqref="C32:D32">
    <cfRule type="duplicateValues" dxfId="10" priority="8"/>
  </conditionalFormatting>
  <conditionalFormatting sqref="C41">
    <cfRule type="duplicateValues" dxfId="9" priority="6"/>
  </conditionalFormatting>
  <conditionalFormatting sqref="C42">
    <cfRule type="duplicateValues" dxfId="8" priority="5"/>
  </conditionalFormatting>
  <conditionalFormatting sqref="C65">
    <cfRule type="duplicateValues" dxfId="7" priority="3"/>
  </conditionalFormatting>
  <conditionalFormatting sqref="C66">
    <cfRule type="duplicateValues" dxfId="6" priority="2"/>
  </conditionalFormatting>
  <conditionalFormatting sqref="C67">
    <cfRule type="duplicateValues" dxfId="5" priority="1"/>
  </conditionalFormatting>
  <conditionalFormatting sqref="C24:C25">
    <cfRule type="duplicateValues" dxfId="4" priority="13"/>
  </conditionalFormatting>
  <conditionalFormatting sqref="C27:C28">
    <cfRule type="duplicateValues" dxfId="3" priority="11"/>
  </conditionalFormatting>
  <conditionalFormatting sqref="C30:C31">
    <cfRule type="duplicateValues" dxfId="2" priority="9"/>
  </conditionalFormatting>
  <conditionalFormatting sqref="C33:C40">
    <cfRule type="duplicateValues" dxfId="1" priority="7"/>
  </conditionalFormatting>
  <conditionalFormatting sqref="C43:D46 H43:XFD46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主驾焊接底座</vt:lpstr>
      <vt:lpstr>驾驶员座椅总成首页</vt:lpstr>
      <vt:lpstr>前座总成首页</vt:lpstr>
      <vt:lpstr>驾驶员座椅总成首页!Print_Area</vt:lpstr>
      <vt:lpstr>前座总成首页!Print_Area</vt:lpstr>
      <vt:lpstr>主驾焊接底座!Print_Area</vt:lpstr>
      <vt:lpstr>主驾焊接底座!Print_Titles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2022-05-05T02:55:46Z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EFD12E0AF42D4A489EC57234E8C81471</vt:lpwstr>
  </property>
</Properties>
</file>