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105" windowWidth="14805" windowHeight="8010" firstSheet="1" activeTab="9"/>
  </bookViews>
  <sheets>
    <sheet name="扶手包覆价格审批 (2)" sheetId="13" r:id="rId1"/>
    <sheet name="标准件价格审批" sheetId="12" r:id="rId2"/>
    <sheet name="扶手低支架2 (2)" sheetId="11" r:id="rId3"/>
    <sheet name="安装支架焊接总成" sheetId="10" r:id="rId4"/>
    <sheet name="扶手低支架2" sheetId="9" r:id="rId5"/>
    <sheet name="阻尼橡胶块" sheetId="7" r:id="rId6"/>
    <sheet name="外棘轮支撑圈" sheetId="5" r:id="rId7"/>
    <sheet name="扶手低支架" sheetId="6" r:id="rId8"/>
    <sheet name="扶手包覆价格审批" sheetId="8" r:id="rId9"/>
    <sheet name="天津远创价格对比" sheetId="14" r:id="rId10"/>
  </sheets>
  <definedNames>
    <definedName name="_xlnm.Print_Area" localSheetId="1">标准件价格审批!$A$1:$M$19</definedName>
    <definedName name="_xlnm.Print_Area" localSheetId="8">扶手包覆价格审批!$A$1:$K$8</definedName>
    <definedName name="_xlnm.Print_Area" localSheetId="0">'扶手包覆价格审批 (2)'!$A$1:$I$13</definedName>
    <definedName name="_xlnm.Print_Titles" localSheetId="8">扶手包覆价格审批!$1:$1</definedName>
    <definedName name="_xlnm.Print_Titles" localSheetId="0">'扶手包覆价格审批 (2)'!$1:$1</definedName>
  </definedNames>
  <calcPr calcId="145621"/>
</workbook>
</file>

<file path=xl/calcChain.xml><?xml version="1.0" encoding="utf-8"?>
<calcChain xmlns="http://schemas.openxmlformats.org/spreadsheetml/2006/main">
  <c r="G4" i="14" l="1"/>
  <c r="F9" i="14" l="1"/>
  <c r="K4" i="14" l="1"/>
  <c r="K13" i="9" l="1"/>
  <c r="G17" i="9" l="1"/>
  <c r="I13" i="9"/>
  <c r="G12" i="9"/>
  <c r="G11" i="9"/>
  <c r="G15" i="9" l="1"/>
  <c r="G18" i="9" s="1"/>
  <c r="J4" i="9" l="1"/>
  <c r="F10" i="13" l="1"/>
  <c r="F7" i="13"/>
  <c r="F9" i="13"/>
  <c r="F5" i="13"/>
  <c r="K15" i="12" l="1"/>
  <c r="H15" i="12"/>
  <c r="K14" i="12"/>
  <c r="H14" i="12"/>
  <c r="M11" i="12"/>
  <c r="K11" i="12"/>
  <c r="H11" i="12"/>
  <c r="K8" i="12"/>
  <c r="H8" i="12"/>
  <c r="F8" i="12"/>
  <c r="H7" i="12"/>
  <c r="F7" i="12"/>
  <c r="H6" i="12"/>
  <c r="H5" i="12"/>
  <c r="K4" i="12"/>
  <c r="H4" i="12"/>
  <c r="F4" i="12"/>
  <c r="F5" i="11" l="1"/>
  <c r="F5" i="8" l="1"/>
  <c r="J4" i="7" l="1"/>
  <c r="F4" i="7"/>
  <c r="K9" i="5" l="1"/>
  <c r="K8" i="5"/>
  <c r="F5" i="5"/>
  <c r="F4" i="5"/>
</calcChain>
</file>

<file path=xl/sharedStrings.xml><?xml version="1.0" encoding="utf-8"?>
<sst xmlns="http://schemas.openxmlformats.org/spreadsheetml/2006/main" count="497" uniqueCount="224">
  <si>
    <t>序号</t>
    <phoneticPr fontId="4" type="noConversion"/>
  </si>
  <si>
    <t>零件名称</t>
  </si>
  <si>
    <t>备注</t>
    <phoneticPr fontId="4" type="noConversion"/>
  </si>
  <si>
    <t>零件号</t>
    <phoneticPr fontId="4" type="noConversion"/>
  </si>
  <si>
    <t>未税单价
（元）</t>
    <phoneticPr fontId="4" type="noConversion"/>
  </si>
  <si>
    <t>总价
（元）</t>
    <phoneticPr fontId="4" type="noConversion"/>
  </si>
  <si>
    <t>数量</t>
    <phoneticPr fontId="4" type="noConversion"/>
  </si>
  <si>
    <t>外棘轮</t>
    <phoneticPr fontId="4" type="noConversion"/>
  </si>
  <si>
    <t>棘爪</t>
    <phoneticPr fontId="4" type="noConversion"/>
  </si>
  <si>
    <t>支撑圈</t>
    <phoneticPr fontId="4" type="noConversion"/>
  </si>
  <si>
    <t>棘爪座</t>
    <phoneticPr fontId="4" type="noConversion"/>
  </si>
  <si>
    <t>SHT0012418-1</t>
    <phoneticPr fontId="13" type="noConversion"/>
  </si>
  <si>
    <t>SHT0012419-1</t>
    <phoneticPr fontId="13" type="noConversion"/>
  </si>
  <si>
    <t>SHT0012420-1</t>
    <phoneticPr fontId="13" type="noConversion"/>
  </si>
  <si>
    <t>SHT0012421-1</t>
    <phoneticPr fontId="13" type="noConversion"/>
  </si>
  <si>
    <t>-</t>
    <phoneticPr fontId="4" type="noConversion"/>
  </si>
  <si>
    <t>上海振高汽车科技有限公司</t>
    <phoneticPr fontId="4" type="noConversion"/>
  </si>
  <si>
    <t>模具费</t>
    <phoneticPr fontId="4" type="noConversion"/>
  </si>
  <si>
    <t>模具费承担方式</t>
    <phoneticPr fontId="4" type="noConversion"/>
  </si>
  <si>
    <t>均摊1w件</t>
    <phoneticPr fontId="4" type="noConversion"/>
  </si>
  <si>
    <t>均摊8千件</t>
    <phoneticPr fontId="4" type="noConversion"/>
  </si>
  <si>
    <t>正大纺织机械</t>
    <phoneticPr fontId="4" type="noConversion"/>
  </si>
  <si>
    <t>河北亿泽汽车零部件科技有限公司</t>
    <phoneticPr fontId="4" type="noConversion"/>
  </si>
  <si>
    <t>加工周期
（天）</t>
    <phoneticPr fontId="4" type="noConversion"/>
  </si>
  <si>
    <t>-</t>
    <phoneticPr fontId="4" type="noConversion"/>
  </si>
  <si>
    <t>编制/日期</t>
    <phoneticPr fontId="4" type="noConversion"/>
  </si>
  <si>
    <t>审核/日期</t>
    <phoneticPr fontId="4" type="noConversion"/>
  </si>
  <si>
    <t>审批/日期</t>
    <phoneticPr fontId="4" type="noConversion"/>
  </si>
  <si>
    <t>支付50%，分摊29000件，每件摊1元</t>
    <phoneticPr fontId="4" type="noConversion"/>
  </si>
  <si>
    <t>支付50%，分摊21000件，每件摊1元</t>
    <phoneticPr fontId="4" type="noConversion"/>
  </si>
  <si>
    <t>总价
（元）</t>
    <phoneticPr fontId="4" type="noConversion"/>
  </si>
  <si>
    <t>模具费（元）</t>
    <phoneticPr fontId="4" type="noConversion"/>
  </si>
  <si>
    <t>谈判后价格（元）</t>
    <phoneticPr fontId="4" type="noConversion"/>
  </si>
  <si>
    <t>不接受均摊，50%预付，50%合格后支付</t>
    <phoneticPr fontId="4" type="noConversion"/>
  </si>
  <si>
    <t>免费提供模具</t>
    <phoneticPr fontId="4" type="noConversion"/>
  </si>
  <si>
    <t>重汽无忧换挡扶手加工件价格审批表</t>
    <phoneticPr fontId="4" type="noConversion"/>
  </si>
  <si>
    <t>无锡汇源机械科技有限公司</t>
    <phoneticPr fontId="4" type="noConversion"/>
  </si>
  <si>
    <t>外棘轮选择上海振高作为A点供应商，签订开模合同；选择两家同时开模，正大纺织免费开模，待产品完成以后给出最终价格，考虑作为B点供应商，棘爪选择供应商正大纺织</t>
    <phoneticPr fontId="4" type="noConversion"/>
  </si>
  <si>
    <t>综合选定无锡汇源，模具费支付50%，50%进行均摊</t>
    <phoneticPr fontId="4" type="noConversion"/>
  </si>
  <si>
    <t>扶手底支架</t>
    <phoneticPr fontId="4" type="noConversion"/>
  </si>
  <si>
    <t>SHT0012406</t>
    <phoneticPr fontId="13" type="noConversion"/>
  </si>
  <si>
    <t>大同高镁科技有限公司</t>
    <phoneticPr fontId="4" type="noConversion"/>
  </si>
  <si>
    <t>预付50%，样件交付后30%，量产后20%</t>
    <phoneticPr fontId="13" type="noConversion"/>
  </si>
  <si>
    <t>无锡汇源机械科技有限公司</t>
    <phoneticPr fontId="4" type="noConversion"/>
  </si>
  <si>
    <t>预付50%，样件交付后30%，量产后20%</t>
    <phoneticPr fontId="13" type="noConversion"/>
  </si>
  <si>
    <t>选择大同高镁科技有限公司，技术已经多次沟通</t>
    <phoneticPr fontId="4" type="noConversion"/>
  </si>
  <si>
    <t>SHT0012409</t>
    <phoneticPr fontId="13" type="noConversion"/>
  </si>
  <si>
    <t>扶手安装支架焊接总成</t>
    <phoneticPr fontId="13" type="noConversion"/>
  </si>
  <si>
    <t>霸州新锐亿科机械有限公司</t>
    <phoneticPr fontId="4" type="noConversion"/>
  </si>
  <si>
    <t>沧州兴康源电气有限公司</t>
    <phoneticPr fontId="4" type="noConversion"/>
  </si>
  <si>
    <t>未税单价
（元）</t>
    <phoneticPr fontId="4" type="noConversion"/>
  </si>
  <si>
    <t>未税模具费</t>
    <phoneticPr fontId="4" type="noConversion"/>
  </si>
  <si>
    <t>同意全部分摊</t>
    <phoneticPr fontId="4" type="noConversion"/>
  </si>
  <si>
    <t>选择两家同时开模安排生产，订货时可以同时两家订货已保供货时间</t>
    <phoneticPr fontId="4" type="noConversion"/>
  </si>
  <si>
    <t>未税单价
（元）</t>
    <phoneticPr fontId="4" type="noConversion"/>
  </si>
  <si>
    <t>含税模具费</t>
    <phoneticPr fontId="4" type="noConversion"/>
  </si>
  <si>
    <t>未税模具费</t>
    <phoneticPr fontId="4" type="noConversion"/>
  </si>
  <si>
    <t>BAS0010028</t>
    <phoneticPr fontId="13" type="noConversion"/>
  </si>
  <si>
    <t>阻尼橡胶块</t>
    <phoneticPr fontId="13" type="noConversion"/>
  </si>
  <si>
    <t>深州市安广顺机械配件有限公司</t>
    <phoneticPr fontId="4" type="noConversion"/>
  </si>
  <si>
    <t>分摊到2万件</t>
    <phoneticPr fontId="13" type="noConversion"/>
  </si>
  <si>
    <t>日照浩力</t>
    <phoneticPr fontId="4" type="noConversion"/>
  </si>
  <si>
    <t>未税模具费</t>
  </si>
  <si>
    <t>含税模具费</t>
  </si>
  <si>
    <t>换挡扶手包覆费用价格申请单</t>
    <phoneticPr fontId="4" type="noConversion"/>
  </si>
  <si>
    <t>序号</t>
  </si>
  <si>
    <t>零部件名称</t>
  </si>
  <si>
    <t xml:space="preserve"> 单位</t>
  </si>
  <si>
    <t>数量</t>
  </si>
  <si>
    <t>供应商1</t>
    <phoneticPr fontId="4" type="noConversion"/>
  </si>
  <si>
    <t>供应商2</t>
    <phoneticPr fontId="4" type="noConversion"/>
  </si>
  <si>
    <t>付款方式</t>
    <phoneticPr fontId="4" type="noConversion"/>
  </si>
  <si>
    <t>备注</t>
  </si>
  <si>
    <t>交货时间</t>
    <phoneticPr fontId="4" type="noConversion"/>
  </si>
  <si>
    <t>总价
（元）</t>
    <phoneticPr fontId="4" type="noConversion"/>
  </si>
  <si>
    <t>单价
（元）</t>
    <phoneticPr fontId="4" type="noConversion"/>
  </si>
  <si>
    <t>新梦顶（上海）汽车零部件有限公司保定分公司</t>
    <phoneticPr fontId="4" type="noConversion"/>
  </si>
  <si>
    <t>沧州庆方汽车部件有限公司</t>
    <phoneticPr fontId="4" type="noConversion"/>
  </si>
  <si>
    <t>扶手蒙皮＋发泡+缝纫</t>
    <phoneticPr fontId="13" type="noConversion"/>
  </si>
  <si>
    <t>个</t>
  </si>
  <si>
    <t>4（只含包覆费用）</t>
    <phoneticPr fontId="4" type="noConversion"/>
  </si>
  <si>
    <t>其他不能加工</t>
    <phoneticPr fontId="4" type="noConversion"/>
  </si>
  <si>
    <t>2个月结算</t>
    <phoneticPr fontId="4" type="noConversion"/>
  </si>
  <si>
    <t>新梦顶（上海）汽车零部件有限公司保定分公司，已到公司进行技术交流，技术能符合要求，价格含5万模具分摊费，分摊到10万件，每件0.5元；订单到10万件时单价减去0.5元；经核算及供应商提供的详细报价分解，价格比较合理，选择该供应商；</t>
    <phoneticPr fontId="4" type="noConversion"/>
  </si>
  <si>
    <t>拟文</t>
    <phoneticPr fontId="4" type="noConversion"/>
  </si>
  <si>
    <t>审核</t>
    <phoneticPr fontId="4" type="noConversion"/>
  </si>
  <si>
    <t>批准</t>
    <phoneticPr fontId="4" type="noConversion"/>
  </si>
  <si>
    <t>模具寿命5万次，
预付80%，样件交付后20%</t>
    <phoneticPr fontId="13" type="noConversion"/>
  </si>
  <si>
    <t>模具寿命10万次，
预付80%，样件交付后20%</t>
    <phoneticPr fontId="13" type="noConversion"/>
  </si>
  <si>
    <t>同意全部分摊20000件，每件摊0.5元</t>
    <phoneticPr fontId="4" type="noConversion"/>
  </si>
  <si>
    <t>不能完成所有工序加工，未进行报价</t>
    <phoneticPr fontId="4" type="noConversion"/>
  </si>
  <si>
    <t>天津湘鑫科技</t>
    <phoneticPr fontId="4" type="noConversion"/>
  </si>
  <si>
    <t>轴费用未税</t>
    <phoneticPr fontId="4" type="noConversion"/>
  </si>
  <si>
    <t>备注</t>
    <phoneticPr fontId="4" type="noConversion"/>
  </si>
  <si>
    <t>泊头捷润</t>
    <phoneticPr fontId="4" type="noConversion"/>
  </si>
  <si>
    <t>备注</t>
    <phoneticPr fontId="4" type="noConversion"/>
  </si>
  <si>
    <t>重汽无忧换挡扶手扶手安装支架焊接总成价格审批表</t>
    <phoneticPr fontId="4" type="noConversion"/>
  </si>
  <si>
    <t>只能机加工轴，轴的费用是20.5元</t>
    <phoneticPr fontId="4" type="noConversion"/>
  </si>
  <si>
    <t>黄骅市鑫昌五金制品厂</t>
    <phoneticPr fontId="4" type="noConversion"/>
  </si>
  <si>
    <t>黄骅市长生汽车灯镜有限公司</t>
    <phoneticPr fontId="4" type="noConversion"/>
  </si>
  <si>
    <t>同意全部分摊20000件，每件摊0.5元
技术变更前19元未税，技术变更增加加强筋及焊接等费用，总价为21元</t>
    <phoneticPr fontId="4" type="noConversion"/>
  </si>
  <si>
    <t>东莞市天耀五金实业有限公司</t>
    <phoneticPr fontId="4" type="noConversion"/>
  </si>
  <si>
    <t>浙江路飞镁业有限公司</t>
  </si>
  <si>
    <t>审批/日期</t>
    <phoneticPr fontId="4" type="noConversion"/>
  </si>
  <si>
    <t>山东万享新材料有限公司</t>
    <phoneticPr fontId="4" type="noConversion"/>
  </si>
  <si>
    <t>东莞市天耀五金实业有限公司</t>
    <phoneticPr fontId="4" type="noConversion"/>
  </si>
  <si>
    <t>浙江路飞镁业有限公司</t>
    <phoneticPr fontId="4" type="noConversion"/>
  </si>
  <si>
    <t>未税模具费
（万元）</t>
    <phoneticPr fontId="4" type="noConversion"/>
  </si>
  <si>
    <t>模具费付款方式</t>
    <phoneticPr fontId="4" type="noConversion"/>
  </si>
  <si>
    <t>模具寿命</t>
    <phoneticPr fontId="4" type="noConversion"/>
  </si>
  <si>
    <t>8万次</t>
    <phoneticPr fontId="4" type="noConversion"/>
  </si>
  <si>
    <t>预付50%，验收后50%</t>
    <phoneticPr fontId="4" type="noConversion"/>
  </si>
  <si>
    <t>预付50%，50%均摊2万件产品</t>
    <phoneticPr fontId="4" type="noConversion"/>
  </si>
  <si>
    <t>重汽无忧换挡扶手扶手低支架价格审批表</t>
    <phoneticPr fontId="4" type="noConversion"/>
  </si>
  <si>
    <t>重汽扶手标准件价格审批表</t>
    <phoneticPr fontId="13" type="noConversion"/>
  </si>
  <si>
    <t>序号</t>
    <phoneticPr fontId="13" type="noConversion"/>
  </si>
  <si>
    <t>QAD码</t>
    <phoneticPr fontId="13" type="noConversion"/>
  </si>
  <si>
    <t>物料名称</t>
    <phoneticPr fontId="13" type="noConversion"/>
  </si>
  <si>
    <t>规格型号</t>
    <phoneticPr fontId="13" type="noConversion"/>
  </si>
  <si>
    <t>用量</t>
    <phoneticPr fontId="13" type="noConversion"/>
  </si>
  <si>
    <t>年用量</t>
    <phoneticPr fontId="13" type="noConversion"/>
  </si>
  <si>
    <t>上锐（常州）供应链管理有限公司</t>
    <phoneticPr fontId="13" type="noConversion"/>
  </si>
  <si>
    <t>三浦</t>
    <phoneticPr fontId="13" type="noConversion"/>
  </si>
  <si>
    <t>备注</t>
    <phoneticPr fontId="13" type="noConversion"/>
  </si>
  <si>
    <t>未税单价</t>
    <phoneticPr fontId="13" type="noConversion"/>
  </si>
  <si>
    <t>总额</t>
    <phoneticPr fontId="13" type="noConversion"/>
  </si>
  <si>
    <t>谈判后价格</t>
    <phoneticPr fontId="13" type="noConversion"/>
  </si>
  <si>
    <t>单价</t>
    <phoneticPr fontId="13" type="noConversion"/>
  </si>
  <si>
    <t>-</t>
    <phoneticPr fontId="13" type="noConversion"/>
  </si>
  <si>
    <t>BFA0010079</t>
    <phoneticPr fontId="13" type="noConversion"/>
  </si>
  <si>
    <t>内六角圆柱头螺钉
8.8级</t>
    <phoneticPr fontId="13" type="noConversion"/>
  </si>
  <si>
    <t>M8*12</t>
    <phoneticPr fontId="13" type="noConversion"/>
  </si>
  <si>
    <t>BFA0000018</t>
    <phoneticPr fontId="13" type="noConversion"/>
  </si>
  <si>
    <t>M8*16</t>
    <phoneticPr fontId="13" type="noConversion"/>
  </si>
  <si>
    <t>BFA0010038</t>
    <phoneticPr fontId="13" type="noConversion"/>
  </si>
  <si>
    <t>内梅花盘头带介自攻螺钉</t>
    <phoneticPr fontId="13" type="noConversion"/>
  </si>
  <si>
    <t>K50*12</t>
    <phoneticPr fontId="13" type="noConversion"/>
  </si>
  <si>
    <t>SHT0012422</t>
  </si>
  <si>
    <t>带圆柱钢球Φ5</t>
    <phoneticPr fontId="13" type="noConversion"/>
  </si>
  <si>
    <t>BTM0010001</t>
    <phoneticPr fontId="13" type="noConversion"/>
  </si>
  <si>
    <t>键</t>
    <phoneticPr fontId="13" type="noConversion"/>
  </si>
  <si>
    <t>键 6*6*14</t>
    <phoneticPr fontId="13" type="noConversion"/>
  </si>
  <si>
    <t>冠县杰澳轴承有限公司</t>
    <phoneticPr fontId="13" type="noConversion"/>
  </si>
  <si>
    <t>付款方式</t>
    <phoneticPr fontId="13" type="noConversion"/>
  </si>
  <si>
    <t>临清市洛一轴承有限公司</t>
    <phoneticPr fontId="13" type="noConversion"/>
  </si>
  <si>
    <t>聊城欧特轴承有限公司</t>
    <phoneticPr fontId="13" type="noConversion"/>
  </si>
  <si>
    <t>单价（未税）</t>
    <phoneticPr fontId="13" type="noConversion"/>
  </si>
  <si>
    <t>BAS0010027</t>
    <phoneticPr fontId="13" type="noConversion"/>
  </si>
  <si>
    <t>深沟球轴承</t>
    <phoneticPr fontId="13" type="noConversion"/>
  </si>
  <si>
    <t>月结</t>
    <phoneticPr fontId="13" type="noConversion"/>
  </si>
  <si>
    <t>青岛质德</t>
    <phoneticPr fontId="13" type="noConversion"/>
  </si>
  <si>
    <t>BAS0010028</t>
    <phoneticPr fontId="13" type="noConversion"/>
  </si>
  <si>
    <t>阻尼O型圈</t>
    <phoneticPr fontId="13" type="noConversion"/>
  </si>
  <si>
    <t>φ53.57*3.53（内径*线径）硬度70</t>
    <phoneticPr fontId="13" type="noConversion"/>
  </si>
  <si>
    <t>预付款</t>
    <phoneticPr fontId="13" type="noConversion"/>
  </si>
  <si>
    <t>BPC0010230</t>
    <phoneticPr fontId="13" type="noConversion"/>
  </si>
  <si>
    <t>O型圈</t>
    <phoneticPr fontId="13" type="noConversion"/>
  </si>
  <si>
    <t>φ21.2*2.4φ21*2.5
（内径*线径）硬度70</t>
    <phoneticPr fontId="13" type="noConversion"/>
  </si>
  <si>
    <t>编制/日期</t>
    <phoneticPr fontId="13" type="noConversion"/>
  </si>
  <si>
    <t>审核/日期</t>
    <phoneticPr fontId="13" type="noConversion"/>
  </si>
  <si>
    <t>批准/日期</t>
    <phoneticPr fontId="13" type="noConversion"/>
  </si>
  <si>
    <t>厦门京宝工贸有限公司</t>
    <phoneticPr fontId="13" type="noConversion"/>
  </si>
  <si>
    <t>发泡</t>
    <phoneticPr fontId="4" type="noConversion"/>
  </si>
  <si>
    <t>合计</t>
    <phoneticPr fontId="4" type="noConversion"/>
  </si>
  <si>
    <t>零部件名称</t>
    <phoneticPr fontId="4" type="noConversion"/>
  </si>
  <si>
    <t xml:space="preserve"> 单位</t>
    <phoneticPr fontId="4" type="noConversion"/>
  </si>
  <si>
    <t>数量</t>
    <phoneticPr fontId="4" type="noConversion"/>
  </si>
  <si>
    <t>旷达汽车饰件有限公司</t>
    <phoneticPr fontId="4" type="noConversion"/>
  </si>
  <si>
    <t>-</t>
    <phoneticPr fontId="4" type="noConversion"/>
  </si>
  <si>
    <t>包覆</t>
    <phoneticPr fontId="13" type="noConversion"/>
  </si>
  <si>
    <t>编辑/日期</t>
    <phoneticPr fontId="4" type="noConversion"/>
  </si>
  <si>
    <t>审核/日期</t>
    <phoneticPr fontId="4" type="noConversion"/>
  </si>
  <si>
    <t>皮革料+缝纫+裁剪</t>
    <phoneticPr fontId="4" type="noConversion"/>
  </si>
  <si>
    <t>批准/日期</t>
    <phoneticPr fontId="4" type="noConversion"/>
  </si>
  <si>
    <t>零部件名称</t>
    <phoneticPr fontId="4" type="noConversion"/>
  </si>
  <si>
    <t>综上新梦顶已进行交付，无质量问题，按价格比例评估价格合理，以上请领导审批</t>
    <phoneticPr fontId="4" type="noConversion"/>
  </si>
  <si>
    <t>1.旷达汽车装饰原料合计5.6元/件；新梦顶代买；
2.发泡模具费56500元，0.5元的模具摊销，均摊10万件
3.沧州庆方只能包覆，不提供缝纫等
4.客户要求实验费用，发泡各项实验费用：13500；内定板ABS塑料板各项实验费用：9060；经谈判,总计支付15000元，均摊到15000件，合计每件1元；
5.新梦顶到货包装气泡袋需提供650*250尺寸的，我们在交付给客户时能重复使用，包装费节约约1元/件</t>
    <phoneticPr fontId="4" type="noConversion"/>
  </si>
  <si>
    <t>天津远创科技有限公司</t>
    <phoneticPr fontId="4" type="noConversion"/>
  </si>
  <si>
    <t>模具寿命8万次；第一套模具供应商开，以后模具寿命到了供应商免费开；模具预付50%，小批量验收后支付50%</t>
    <phoneticPr fontId="4" type="noConversion"/>
  </si>
  <si>
    <t>扶手底支架底部加孔</t>
    <phoneticPr fontId="4" type="noConversion"/>
  </si>
  <si>
    <t>修改模具费</t>
    <phoneticPr fontId="13" type="noConversion"/>
  </si>
  <si>
    <t>标识</t>
    <phoneticPr fontId="4" type="noConversion"/>
  </si>
  <si>
    <t>设变增加两个直径3.5销子</t>
    <phoneticPr fontId="4" type="noConversion"/>
  </si>
  <si>
    <t>底部印字标识</t>
    <phoneticPr fontId="4" type="noConversion"/>
  </si>
  <si>
    <t>新开发供应商按最新状态加工生产</t>
    <phoneticPr fontId="4" type="noConversion"/>
  </si>
  <si>
    <t>-</t>
    <phoneticPr fontId="4" type="noConversion"/>
  </si>
  <si>
    <t>隔音贴片费用价格申请单</t>
    <phoneticPr fontId="4" type="noConversion"/>
  </si>
  <si>
    <t>规格型号</t>
    <phoneticPr fontId="4" type="noConversion"/>
  </si>
  <si>
    <t>安路普购买
北京龙苑伟业新材料</t>
    <phoneticPr fontId="4" type="noConversion"/>
  </si>
  <si>
    <t>喷涂厂购买原材料
北京龙苑伟业新材料</t>
    <phoneticPr fontId="4" type="noConversion"/>
  </si>
  <si>
    <t>喷涂厂购买原材料
天津远创科技有限公司</t>
    <phoneticPr fontId="4" type="noConversion"/>
  </si>
  <si>
    <t>未税单价
（元）</t>
    <phoneticPr fontId="4" type="noConversion"/>
  </si>
  <si>
    <t>总价
（元）</t>
    <phoneticPr fontId="4" type="noConversion"/>
  </si>
  <si>
    <t>扶手底支架隔音贴片</t>
    <phoneticPr fontId="13" type="noConversion"/>
  </si>
  <si>
    <t>隔音贴片A:60mm*45*1.5</t>
    <phoneticPr fontId="4" type="noConversion"/>
  </si>
  <si>
    <t>-</t>
    <phoneticPr fontId="4" type="noConversion"/>
  </si>
  <si>
    <t>工厂买原材料总价需4.22元；喷涂厂代买原材料需要4.7元（含损耗）；
2.贴片需要高温加热，只能外协</t>
    <phoneticPr fontId="4" type="noConversion"/>
  </si>
  <si>
    <t>隔音贴片B:155mm*66*1.5</t>
    <phoneticPr fontId="4" type="noConversion"/>
  </si>
  <si>
    <t>喷涂厂购买原料加工费</t>
    <phoneticPr fontId="4" type="noConversion"/>
  </si>
  <si>
    <t>套</t>
    <phoneticPr fontId="4" type="noConversion"/>
  </si>
  <si>
    <t>工厂购买原料加工费</t>
    <phoneticPr fontId="4" type="noConversion"/>
  </si>
  <si>
    <t>喷涂厂购买原料总额</t>
    <phoneticPr fontId="4" type="noConversion"/>
  </si>
  <si>
    <t>工厂购买原料总额</t>
    <phoneticPr fontId="4" type="noConversion"/>
  </si>
  <si>
    <t>上盖板的隔音贴片</t>
    <phoneticPr fontId="4" type="noConversion"/>
  </si>
  <si>
    <t>隔音贴片C, D40mm*3</t>
    <phoneticPr fontId="4" type="noConversion"/>
  </si>
  <si>
    <t>安路普车间贴片</t>
    <phoneticPr fontId="4" type="noConversion"/>
  </si>
  <si>
    <t>工厂购买原料，原料总额</t>
    <phoneticPr fontId="4" type="noConversion"/>
  </si>
  <si>
    <t>工厂购买原料，原料优惠后总额</t>
    <phoneticPr fontId="4" type="noConversion"/>
  </si>
  <si>
    <t>含外协贴片加工费总费用6.5元</t>
    <phoneticPr fontId="4" type="noConversion"/>
  </si>
  <si>
    <t>1.为保证后期量产供应能力，开发第二家供应商天津远创科技有限公司，模具周期45天，产品单价未税58元，模具费含税8万元整；
2.大同高镁两次修模费，底支架底部加孔加工费3600元；增加标识3500元，已完成标识增加，补价格审批；</t>
    <phoneticPr fontId="4" type="noConversion"/>
  </si>
  <si>
    <t>1.北京龙苑伟业新材料是重汽客户现用供应商，已提供样件并已经技术及客户验收合格；
2.原料由喷涂厂买料同工厂直接买料原材料＋加工费价格总差1.7元/套，工厂买料发给喷涂厂产生的成本最低，是最佳方案；
3.B点供应商天津远创科技有限公司喷塑未经技术验证，如果验证合格，该供应商供应贴片后成品，贴片价格按A点供应商方案执行</t>
    <phoneticPr fontId="4" type="noConversion"/>
  </si>
  <si>
    <t>重汽无忧换挡扶手底支架B点供应商及A点供应商修模费价格审批表</t>
    <phoneticPr fontId="4" type="noConversion"/>
  </si>
  <si>
    <t>重汽无忧换挡扶手底支架B点供应商价格分析表</t>
    <phoneticPr fontId="4" type="noConversion"/>
  </si>
  <si>
    <t>加工工序</t>
    <phoneticPr fontId="4" type="noConversion"/>
  </si>
  <si>
    <t>压铸</t>
    <phoneticPr fontId="4" type="noConversion"/>
  </si>
  <si>
    <t>喷涂</t>
    <phoneticPr fontId="4" type="noConversion"/>
  </si>
  <si>
    <t>贴隔音垫</t>
    <phoneticPr fontId="4" type="noConversion"/>
  </si>
  <si>
    <t>总额</t>
    <phoneticPr fontId="4" type="noConversion"/>
  </si>
  <si>
    <t>包装运输</t>
    <phoneticPr fontId="4" type="noConversion"/>
  </si>
  <si>
    <t>扶手底支架</t>
    <phoneticPr fontId="13" type="noConversion"/>
  </si>
  <si>
    <t>管理费及其他</t>
    <phoneticPr fontId="13" type="noConversion"/>
  </si>
  <si>
    <t>-</t>
    <phoneticPr fontId="13" type="noConversion"/>
  </si>
  <si>
    <t>天津报价3元，与天津远创沟通后按现在供应商贴隔音垫的加工费保持一致</t>
    <phoneticPr fontId="13" type="noConversion"/>
  </si>
  <si>
    <t>模具寿命10万次，
预付80%，样件交付后20%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</si>
</sst>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29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u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b/>
      <sz val="10"/>
      <name val="Arial"/>
      <family val="2"/>
    </font>
    <font>
      <sz val="11"/>
      <color theme="1"/>
      <name val="Tahoma"/>
      <family val="2"/>
    </font>
    <font>
      <sz val="12"/>
      <name val="新細明體"/>
      <family val="1"/>
      <charset val="136"/>
    </font>
    <font>
      <u/>
      <sz val="16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24" fillId="0" borderId="0"/>
    <xf numFmtId="0" fontId="2" fillId="0" borderId="0">
      <alignment vertical="center"/>
    </xf>
    <xf numFmtId="0" fontId="9" fillId="0" borderId="0"/>
    <xf numFmtId="0" fontId="25" fillId="0" borderId="0"/>
    <xf numFmtId="0" fontId="9" fillId="0" borderId="0"/>
    <xf numFmtId="0" fontId="9" fillId="0" borderId="0"/>
  </cellStyleXfs>
  <cellXfs count="195">
    <xf numFmtId="0" fontId="0" fillId="0" borderId="0" xfId="0"/>
    <xf numFmtId="176" fontId="14" fillId="0" borderId="0" xfId="4" applyNumberFormat="1" applyFont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2" borderId="1" xfId="5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4" fillId="0" borderId="0" xfId="0" applyFont="1" applyBorder="1" applyAlignment="1">
      <alignment vertical="center"/>
    </xf>
    <xf numFmtId="0" fontId="2" fillId="0" borderId="0" xfId="4">
      <alignment vertical="center"/>
    </xf>
    <xf numFmtId="0" fontId="2" fillId="0" borderId="0" xfId="4" applyFont="1">
      <alignment vertical="center"/>
    </xf>
    <xf numFmtId="176" fontId="2" fillId="0" borderId="1" xfId="4" applyNumberFormat="1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176" fontId="8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>
      <alignment vertical="center" wrapText="1"/>
    </xf>
    <xf numFmtId="14" fontId="8" fillId="0" borderId="1" xfId="4" applyNumberFormat="1" applyFont="1" applyBorder="1" applyAlignment="1">
      <alignment horizontal="center" vertical="center"/>
    </xf>
    <xf numFmtId="0" fontId="8" fillId="0" borderId="0" xfId="4" applyFont="1" applyAlignment="1">
      <alignment vertical="center"/>
    </xf>
    <xf numFmtId="0" fontId="8" fillId="0" borderId="0" xfId="4" applyFont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176" fontId="8" fillId="0" borderId="0" xfId="4" applyNumberFormat="1" applyFont="1" applyBorder="1" applyAlignment="1">
      <alignment horizontal="center" vertical="center"/>
    </xf>
    <xf numFmtId="0" fontId="8" fillId="0" borderId="0" xfId="4" applyFont="1" applyBorder="1" applyAlignment="1">
      <alignment vertical="center" wrapText="1"/>
    </xf>
    <xf numFmtId="14" fontId="8" fillId="0" borderId="0" xfId="4" applyNumberFormat="1" applyFont="1" applyBorder="1" applyAlignment="1">
      <alignment horizontal="center" vertical="center"/>
    </xf>
    <xf numFmtId="0" fontId="2" fillId="0" borderId="0" xfId="4" applyAlignment="1">
      <alignment horizontal="center" vertical="center"/>
    </xf>
    <xf numFmtId="0" fontId="17" fillId="0" borderId="0" xfId="4" applyFont="1" applyFill="1" applyBorder="1" applyAlignment="1">
      <alignment horizontal="center" vertical="center" wrapText="1"/>
    </xf>
    <xf numFmtId="176" fontId="2" fillId="0" borderId="0" xfId="4" applyNumberFormat="1">
      <alignment vertical="center"/>
    </xf>
    <xf numFmtId="176" fontId="2" fillId="0" borderId="0" xfId="4" applyNumberFormat="1" applyFont="1" applyAlignment="1">
      <alignment horizontal="center" vertical="center"/>
    </xf>
    <xf numFmtId="14" fontId="2" fillId="0" borderId="0" xfId="4" applyNumberFormat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5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21" fillId="0" borderId="0" xfId="6" applyFont="1">
      <alignment vertical="center"/>
    </xf>
    <xf numFmtId="0" fontId="14" fillId="0" borderId="0" xfId="6" applyFont="1">
      <alignment vertical="center"/>
    </xf>
    <xf numFmtId="0" fontId="8" fillId="0" borderId="1" xfId="6" applyFont="1" applyBorder="1" applyAlignment="1">
      <alignment horizontal="center" vertical="center"/>
    </xf>
    <xf numFmtId="0" fontId="8" fillId="0" borderId="1" xfId="6" applyFont="1" applyBorder="1" applyAlignment="1">
      <alignment vertical="center"/>
    </xf>
    <xf numFmtId="0" fontId="8" fillId="0" borderId="15" xfId="6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 wrapText="1"/>
    </xf>
    <xf numFmtId="0" fontId="8" fillId="0" borderId="16" xfId="6" applyFont="1" applyBorder="1" applyAlignment="1">
      <alignment horizontal="center" vertical="center"/>
    </xf>
    <xf numFmtId="0" fontId="8" fillId="0" borderId="0" xfId="6" applyFont="1" applyAlignment="1">
      <alignment horizontal="center" vertical="center"/>
    </xf>
    <xf numFmtId="49" fontId="8" fillId="0" borderId="1" xfId="6" applyNumberFormat="1" applyFont="1" applyFill="1" applyBorder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8" fillId="0" borderId="1" xfId="6" applyFont="1" applyBorder="1">
      <alignment vertical="center"/>
    </xf>
    <xf numFmtId="0" fontId="8" fillId="0" borderId="16" xfId="6" applyFont="1" applyBorder="1">
      <alignment vertical="center"/>
    </xf>
    <xf numFmtId="0" fontId="1" fillId="0" borderId="0" xfId="6">
      <alignment vertical="center"/>
    </xf>
    <xf numFmtId="0" fontId="8" fillId="0" borderId="17" xfId="6" applyFont="1" applyFill="1" applyBorder="1" applyAlignment="1">
      <alignment horizontal="center" vertical="center"/>
    </xf>
    <xf numFmtId="49" fontId="10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8" xfId="6" applyFont="1" applyFill="1" applyBorder="1" applyAlignment="1">
      <alignment horizontal="center" vertical="center" wrapText="1"/>
    </xf>
    <xf numFmtId="0" fontId="8" fillId="0" borderId="18" xfId="6" applyFont="1" applyBorder="1" applyAlignment="1">
      <alignment horizontal="center" vertical="center" wrapText="1"/>
    </xf>
    <xf numFmtId="0" fontId="8" fillId="0" borderId="18" xfId="6" applyFont="1" applyBorder="1" applyAlignment="1">
      <alignment horizontal="center" vertical="center"/>
    </xf>
    <xf numFmtId="0" fontId="8" fillId="0" borderId="18" xfId="6" applyFont="1" applyBorder="1">
      <alignment vertical="center"/>
    </xf>
    <xf numFmtId="0" fontId="8" fillId="0" borderId="19" xfId="6" applyFont="1" applyBorder="1">
      <alignment vertical="center"/>
    </xf>
    <xf numFmtId="0" fontId="22" fillId="0" borderId="0" xfId="6" applyFo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 wrapText="1"/>
    </xf>
    <xf numFmtId="0" fontId="8" fillId="0" borderId="0" xfId="4" applyFont="1">
      <alignment vertical="center"/>
    </xf>
    <xf numFmtId="176" fontId="8" fillId="0" borderId="1" xfId="4" applyNumberFormat="1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0" fontId="14" fillId="0" borderId="0" xfId="4" applyFont="1">
      <alignment vertical="center"/>
    </xf>
    <xf numFmtId="0" fontId="14" fillId="0" borderId="0" xfId="4" applyFont="1" applyAlignment="1">
      <alignment horizontal="center" vertical="center"/>
    </xf>
    <xf numFmtId="0" fontId="28" fillId="0" borderId="0" xfId="4" applyFont="1" applyFill="1" applyBorder="1" applyAlignment="1">
      <alignment horizontal="center" vertical="center" wrapText="1"/>
    </xf>
    <xf numFmtId="176" fontId="14" fillId="0" borderId="0" xfId="4" applyNumberFormat="1" applyFont="1">
      <alignment vertical="center"/>
    </xf>
    <xf numFmtId="177" fontId="6" fillId="0" borderId="1" xfId="3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/>
    </xf>
    <xf numFmtId="0" fontId="8" fillId="0" borderId="22" xfId="4" applyFont="1" applyBorder="1" applyAlignment="1">
      <alignment horizontal="left" vertical="center" wrapText="1"/>
    </xf>
    <xf numFmtId="0" fontId="8" fillId="0" borderId="18" xfId="4" applyFont="1" applyBorder="1" applyAlignment="1">
      <alignment horizontal="center" vertical="center"/>
    </xf>
    <xf numFmtId="0" fontId="8" fillId="0" borderId="18" xfId="4" applyFont="1" applyBorder="1" applyAlignment="1">
      <alignment horizontal="center" vertical="center" wrapText="1"/>
    </xf>
    <xf numFmtId="176" fontId="8" fillId="0" borderId="18" xfId="4" applyNumberFormat="1" applyFont="1" applyBorder="1" applyAlignment="1">
      <alignment horizontal="center" vertical="center"/>
    </xf>
    <xf numFmtId="0" fontId="8" fillId="0" borderId="19" xfId="4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8" fillId="0" borderId="0" xfId="4" applyFont="1" applyBorder="1" applyAlignment="1">
      <alignment horizontal="left" vertical="center"/>
    </xf>
    <xf numFmtId="0" fontId="8" fillId="0" borderId="2" xfId="4" applyFont="1" applyBorder="1" applyAlignment="1">
      <alignment horizontal="left" vertical="center" wrapText="1"/>
    </xf>
    <xf numFmtId="0" fontId="8" fillId="0" borderId="20" xfId="4" applyFont="1" applyBorder="1" applyAlignment="1">
      <alignment horizontal="left" vertical="center" wrapText="1"/>
    </xf>
    <xf numFmtId="0" fontId="8" fillId="0" borderId="3" xfId="4" applyFont="1" applyBorder="1" applyAlignment="1">
      <alignment horizontal="left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8" fillId="0" borderId="10" xfId="4" applyFont="1" applyBorder="1" applyAlignment="1">
      <alignment horizontal="center" vertical="center"/>
    </xf>
    <xf numFmtId="0" fontId="26" fillId="0" borderId="1" xfId="4" applyFont="1" applyBorder="1" applyAlignment="1">
      <alignment horizontal="center" vertical="center" wrapText="1"/>
    </xf>
    <xf numFmtId="0" fontId="27" fillId="0" borderId="1" xfId="4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8" fillId="0" borderId="16" xfId="6" applyFont="1" applyBorder="1" applyAlignment="1">
      <alignment horizontal="center" vertical="center"/>
    </xf>
    <xf numFmtId="0" fontId="20" fillId="0" borderId="0" xfId="6" applyFont="1" applyBorder="1" applyAlignment="1">
      <alignment horizontal="center" vertical="center"/>
    </xf>
    <xf numFmtId="0" fontId="8" fillId="0" borderId="12" xfId="6" applyFont="1" applyBorder="1" applyAlignment="1">
      <alignment horizontal="center" vertical="center"/>
    </xf>
    <xf numFmtId="0" fontId="8" fillId="0" borderId="15" xfId="6" applyFont="1" applyBorder="1" applyAlignment="1">
      <alignment horizontal="center" vertical="center"/>
    </xf>
    <xf numFmtId="0" fontId="8" fillId="0" borderId="13" xfId="6" applyFont="1" applyBorder="1" applyAlignment="1">
      <alignment horizontal="center" vertical="center"/>
    </xf>
    <xf numFmtId="0" fontId="8" fillId="0" borderId="14" xfId="6" applyFont="1" applyBorder="1" applyAlignment="1">
      <alignment horizontal="center" vertical="center"/>
    </xf>
    <xf numFmtId="0" fontId="8" fillId="0" borderId="15" xfId="6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5" fillId="0" borderId="0" xfId="4" applyFont="1" applyBorder="1" applyAlignment="1">
      <alignment horizontal="center" vertical="center" wrapText="1"/>
    </xf>
    <xf numFmtId="0" fontId="16" fillId="0" borderId="0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 wrapText="1"/>
    </xf>
    <xf numFmtId="0" fontId="2" fillId="0" borderId="13" xfId="4" applyFont="1" applyFill="1" applyBorder="1" applyAlignment="1">
      <alignment horizontal="center" vertical="center" wrapText="1"/>
    </xf>
    <xf numFmtId="0" fontId="2" fillId="0" borderId="14" xfId="4" applyFont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8" fillId="0" borderId="25" xfId="4" applyFont="1" applyBorder="1" applyAlignment="1">
      <alignment horizontal="center" vertical="center"/>
    </xf>
    <xf numFmtId="0" fontId="8" fillId="0" borderId="26" xfId="4" applyFont="1" applyBorder="1" applyAlignment="1">
      <alignment horizontal="center" vertical="center"/>
    </xf>
    <xf numFmtId="0" fontId="8" fillId="0" borderId="27" xfId="4" applyFont="1" applyBorder="1" applyAlignment="1">
      <alignment horizontal="center" vertical="center"/>
    </xf>
    <xf numFmtId="0" fontId="8" fillId="0" borderId="28" xfId="4" applyFont="1" applyBorder="1" applyAlignment="1">
      <alignment horizontal="center" vertical="center"/>
    </xf>
    <xf numFmtId="0" fontId="8" fillId="0" borderId="0" xfId="4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8" fillId="0" borderId="24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21" xfId="4" applyFont="1" applyBorder="1" applyAlignment="1">
      <alignment horizontal="left" vertical="center" wrapText="1"/>
    </xf>
    <xf numFmtId="0" fontId="8" fillId="0" borderId="23" xfId="4" applyFont="1" applyBorder="1" applyAlignment="1">
      <alignment horizontal="left" vertical="center" wrapText="1"/>
    </xf>
    <xf numFmtId="0" fontId="8" fillId="0" borderId="15" xfId="4" applyFont="1" applyBorder="1" applyAlignment="1">
      <alignment horizontal="center" vertical="center"/>
    </xf>
    <xf numFmtId="0" fontId="10" fillId="0" borderId="2" xfId="4" applyFont="1" applyFill="1" applyBorder="1" applyAlignment="1">
      <alignment horizontal="center" vertical="center" wrapText="1"/>
    </xf>
    <xf numFmtId="0" fontId="10" fillId="0" borderId="2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8" fillId="0" borderId="22" xfId="4" applyFont="1" applyBorder="1" applyAlignment="1">
      <alignment horizontal="left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/>
    </xf>
    <xf numFmtId="14" fontId="2" fillId="0" borderId="1" xfId="4" applyNumberFormat="1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</cellXfs>
  <cellStyles count="16">
    <cellStyle name="BOM_Level_1" xfId="7"/>
    <cellStyle name="RowLevel_1" xfId="1" builtinId="1" iLevel="0"/>
    <cellStyle name="常规" xfId="0" builtinId="0"/>
    <cellStyle name="常规 10" xfId="8"/>
    <cellStyle name="常规 2" xfId="6"/>
    <cellStyle name="常规 2 2" xfId="9"/>
    <cellStyle name="常规 2 27" xfId="4"/>
    <cellStyle name="常规 2 31" xfId="3"/>
    <cellStyle name="常规 3" xfId="10"/>
    <cellStyle name="常规 3 111" xfId="2"/>
    <cellStyle name="常规 3 29" xfId="11"/>
    <cellStyle name="常规 4 2" xfId="12"/>
    <cellStyle name="常规 5 2" xfId="13"/>
    <cellStyle name="常规_515座椅骨架台车成本预算" xfId="5"/>
    <cellStyle name="样式 1" xfId="14"/>
    <cellStyle name="样式 1 10" xfId="15"/>
  </cellStyles>
  <dxfs count="1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I13"/>
  <sheetViews>
    <sheetView zoomScale="115" zoomScaleNormal="115" zoomScaleSheetLayoutView="85" workbookViewId="0">
      <selection activeCell="I10" sqref="I10"/>
    </sheetView>
  </sheetViews>
  <sheetFormatPr defaultColWidth="9" defaultRowHeight="16.5"/>
  <cols>
    <col min="1" max="1" width="5.375" style="91" bestFit="1" customWidth="1"/>
    <col min="2" max="2" width="20.5" style="91" customWidth="1"/>
    <col min="3" max="3" width="6.375" style="91" bestFit="1" customWidth="1"/>
    <col min="4" max="4" width="5.625" style="91" customWidth="1"/>
    <col min="5" max="5" width="15.375" style="93" customWidth="1"/>
    <col min="6" max="6" width="11" style="93" customWidth="1"/>
    <col min="7" max="8" width="12.875" style="91" customWidth="1"/>
    <col min="9" max="9" width="44.375" style="90" customWidth="1"/>
    <col min="10" max="16384" width="9" style="90"/>
  </cols>
  <sheetData>
    <row r="1" spans="1:9" ht="42.75" customHeight="1">
      <c r="A1" s="114" t="s">
        <v>64</v>
      </c>
      <c r="B1" s="115"/>
      <c r="C1" s="115"/>
      <c r="D1" s="115"/>
      <c r="E1" s="115"/>
      <c r="F1" s="115"/>
      <c r="G1" s="115"/>
      <c r="H1" s="115"/>
      <c r="I1" s="115"/>
    </row>
    <row r="2" spans="1:9" s="87" customFormat="1" ht="30.75" customHeight="1">
      <c r="A2" s="116" t="s">
        <v>65</v>
      </c>
      <c r="B2" s="116" t="s">
        <v>164</v>
      </c>
      <c r="C2" s="118" t="s">
        <v>165</v>
      </c>
      <c r="D2" s="118" t="s">
        <v>166</v>
      </c>
      <c r="E2" s="111" t="s">
        <v>69</v>
      </c>
      <c r="F2" s="111"/>
      <c r="G2" s="112" t="s">
        <v>70</v>
      </c>
      <c r="H2" s="112"/>
      <c r="I2" s="118" t="s">
        <v>72</v>
      </c>
    </row>
    <row r="3" spans="1:9" s="87" customFormat="1" ht="33.75" customHeight="1">
      <c r="A3" s="117"/>
      <c r="B3" s="117"/>
      <c r="C3" s="118"/>
      <c r="D3" s="118"/>
      <c r="E3" s="88" t="s">
        <v>4</v>
      </c>
      <c r="F3" s="88" t="s">
        <v>5</v>
      </c>
      <c r="G3" s="88" t="s">
        <v>75</v>
      </c>
      <c r="H3" s="88" t="s">
        <v>5</v>
      </c>
      <c r="I3" s="118"/>
    </row>
    <row r="4" spans="1:9" s="87" customFormat="1" ht="33.75" customHeight="1">
      <c r="A4" s="89" t="s">
        <v>168</v>
      </c>
      <c r="B4" s="89" t="s">
        <v>164</v>
      </c>
      <c r="C4" s="28" t="s">
        <v>165</v>
      </c>
      <c r="D4" s="28" t="s">
        <v>166</v>
      </c>
      <c r="E4" s="111" t="s">
        <v>76</v>
      </c>
      <c r="F4" s="111"/>
      <c r="G4" s="112" t="s">
        <v>167</v>
      </c>
      <c r="H4" s="112"/>
      <c r="I4" s="28"/>
    </row>
    <row r="5" spans="1:9" s="87" customFormat="1" ht="33.75" customHeight="1">
      <c r="A5" s="28">
        <v>1</v>
      </c>
      <c r="B5" s="28" t="s">
        <v>172</v>
      </c>
      <c r="C5" s="30" t="s">
        <v>79</v>
      </c>
      <c r="D5" s="31">
        <v>1</v>
      </c>
      <c r="E5" s="31">
        <v>9.56</v>
      </c>
      <c r="F5" s="31">
        <f>E5*D5</f>
        <v>9.56</v>
      </c>
      <c r="G5" s="30">
        <v>5.6</v>
      </c>
      <c r="H5" s="30">
        <v>5.6</v>
      </c>
      <c r="I5" s="108" t="s">
        <v>176</v>
      </c>
    </row>
    <row r="6" spans="1:9" s="87" customFormat="1" ht="33.75" customHeight="1">
      <c r="A6" s="28" t="s">
        <v>168</v>
      </c>
      <c r="B6" s="28" t="s">
        <v>174</v>
      </c>
      <c r="C6" s="30" t="s">
        <v>165</v>
      </c>
      <c r="D6" s="31" t="s">
        <v>166</v>
      </c>
      <c r="E6" s="111" t="s">
        <v>76</v>
      </c>
      <c r="F6" s="111"/>
      <c r="G6" s="112" t="s">
        <v>168</v>
      </c>
      <c r="H6" s="112"/>
      <c r="I6" s="109"/>
    </row>
    <row r="7" spans="1:9" s="87" customFormat="1" ht="33.75" customHeight="1">
      <c r="A7" s="28">
        <v>2</v>
      </c>
      <c r="B7" s="28" t="s">
        <v>162</v>
      </c>
      <c r="C7" s="30" t="s">
        <v>79</v>
      </c>
      <c r="D7" s="31">
        <v>1</v>
      </c>
      <c r="E7" s="31">
        <v>4.09</v>
      </c>
      <c r="F7" s="31">
        <f t="shared" ref="F7:F9" si="0">E7*D7</f>
        <v>4.09</v>
      </c>
      <c r="G7" s="30" t="s">
        <v>168</v>
      </c>
      <c r="H7" s="30" t="s">
        <v>168</v>
      </c>
      <c r="I7" s="109"/>
    </row>
    <row r="8" spans="1:9" s="87" customFormat="1" ht="33.75" customHeight="1">
      <c r="A8" s="28" t="s">
        <v>168</v>
      </c>
      <c r="B8" s="28" t="s">
        <v>66</v>
      </c>
      <c r="C8" s="30" t="s">
        <v>165</v>
      </c>
      <c r="D8" s="31" t="s">
        <v>166</v>
      </c>
      <c r="E8" s="111" t="s">
        <v>76</v>
      </c>
      <c r="F8" s="111"/>
      <c r="G8" s="112" t="s">
        <v>77</v>
      </c>
      <c r="H8" s="112"/>
      <c r="I8" s="109"/>
    </row>
    <row r="9" spans="1:9" s="35" customFormat="1" ht="33.75" customHeight="1">
      <c r="A9" s="28">
        <v>3</v>
      </c>
      <c r="B9" s="29" t="s">
        <v>169</v>
      </c>
      <c r="C9" s="30" t="s">
        <v>79</v>
      </c>
      <c r="D9" s="31">
        <v>1</v>
      </c>
      <c r="E9" s="32">
        <v>7.45</v>
      </c>
      <c r="F9" s="31">
        <f t="shared" si="0"/>
        <v>7.45</v>
      </c>
      <c r="G9" s="31">
        <v>4</v>
      </c>
      <c r="H9" s="28">
        <v>4</v>
      </c>
      <c r="I9" s="110"/>
    </row>
    <row r="10" spans="1:9" s="35" customFormat="1" ht="33" customHeight="1">
      <c r="A10" s="113" t="s">
        <v>163</v>
      </c>
      <c r="B10" s="113"/>
      <c r="C10" s="113"/>
      <c r="D10" s="113"/>
      <c r="E10" s="40"/>
      <c r="F10" s="40">
        <f>SUM(F5:F9)</f>
        <v>21.1</v>
      </c>
      <c r="G10" s="36"/>
      <c r="H10" s="36"/>
      <c r="I10" s="41"/>
    </row>
    <row r="11" spans="1:9" s="35" customFormat="1" ht="33" customHeight="1">
      <c r="A11" s="107" t="s">
        <v>175</v>
      </c>
      <c r="B11" s="107"/>
      <c r="C11" s="107"/>
      <c r="D11" s="107"/>
      <c r="E11" s="107"/>
      <c r="F11" s="107"/>
      <c r="G11" s="107"/>
      <c r="H11" s="107"/>
      <c r="I11" s="107"/>
    </row>
    <row r="12" spans="1:9" ht="59.25" customHeight="1">
      <c r="B12" s="92" t="s">
        <v>170</v>
      </c>
      <c r="F12" s="1" t="s">
        <v>171</v>
      </c>
      <c r="G12" s="1"/>
      <c r="H12" s="90"/>
      <c r="I12" s="92" t="s">
        <v>173</v>
      </c>
    </row>
    <row r="13" spans="1:9" s="91" customFormat="1" ht="22.5" customHeight="1">
      <c r="E13" s="93"/>
      <c r="F13" s="93"/>
      <c r="I13" s="90"/>
    </row>
  </sheetData>
  <mergeCells count="18">
    <mergeCell ref="A1:I1"/>
    <mergeCell ref="A2:A3"/>
    <mergeCell ref="B2:B3"/>
    <mergeCell ref="C2:C3"/>
    <mergeCell ref="D2:D3"/>
    <mergeCell ref="E2:F2"/>
    <mergeCell ref="G2:H2"/>
    <mergeCell ref="I2:I3"/>
    <mergeCell ref="F12:G12"/>
    <mergeCell ref="A11:I11"/>
    <mergeCell ref="I5:I9"/>
    <mergeCell ref="E4:F4"/>
    <mergeCell ref="G4:H4"/>
    <mergeCell ref="A10:D10"/>
    <mergeCell ref="E8:F8"/>
    <mergeCell ref="G8:H8"/>
    <mergeCell ref="E6:F6"/>
    <mergeCell ref="G6:H6"/>
  </mergeCells>
  <phoneticPr fontId="4" type="noConversion"/>
  <conditionalFormatting sqref="B9">
    <cfRule type="duplicateValues" dxfId="15" priority="1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0"/>
  <sheetViews>
    <sheetView tabSelected="1" zoomScale="145" zoomScaleNormal="145" workbookViewId="0">
      <selection activeCell="J13" sqref="J13"/>
    </sheetView>
  </sheetViews>
  <sheetFormatPr defaultRowHeight="13.5"/>
  <cols>
    <col min="1" max="1" width="4.75" bestFit="1" customWidth="1"/>
    <col min="2" max="2" width="13.75" customWidth="1"/>
    <col min="3" max="3" width="9.625" bestFit="1" customWidth="1"/>
    <col min="4" max="4" width="4.75" bestFit="1" customWidth="1"/>
    <col min="5" max="5" width="13.25" customWidth="1"/>
    <col min="6" max="6" width="8" bestFit="1" customWidth="1"/>
    <col min="7" max="8" width="9.625" bestFit="1" customWidth="1"/>
    <col min="9" max="9" width="18.875" bestFit="1" customWidth="1"/>
    <col min="10" max="10" width="8" bestFit="1" customWidth="1"/>
    <col min="11" max="12" width="9.625" bestFit="1" customWidth="1"/>
    <col min="13" max="13" width="20.5" bestFit="1" customWidth="1"/>
  </cols>
  <sheetData>
    <row r="1" spans="1:15" ht="27" customHeight="1">
      <c r="A1" s="136" t="s">
        <v>212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5" s="105" customFormat="1" ht="27" customHeight="1">
      <c r="A2" s="139" t="s">
        <v>0</v>
      </c>
      <c r="B2" s="140" t="s">
        <v>3</v>
      </c>
      <c r="C2" s="140" t="s">
        <v>1</v>
      </c>
      <c r="D2" s="140" t="s">
        <v>6</v>
      </c>
      <c r="E2" s="188" t="s">
        <v>213</v>
      </c>
      <c r="F2" s="142" t="s">
        <v>41</v>
      </c>
      <c r="G2" s="142"/>
      <c r="H2" s="142"/>
      <c r="I2" s="142"/>
      <c r="J2" s="142" t="s">
        <v>177</v>
      </c>
      <c r="K2" s="142"/>
      <c r="L2" s="142"/>
      <c r="M2" s="142"/>
      <c r="N2" s="149" t="s">
        <v>2</v>
      </c>
    </row>
    <row r="3" spans="1:15" s="105" customFormat="1" ht="41.25" customHeight="1">
      <c r="A3" s="139"/>
      <c r="B3" s="141"/>
      <c r="C3" s="141"/>
      <c r="D3" s="141"/>
      <c r="E3" s="188"/>
      <c r="F3" s="2" t="s">
        <v>4</v>
      </c>
      <c r="G3" s="3" t="s">
        <v>51</v>
      </c>
      <c r="H3" s="3" t="s">
        <v>55</v>
      </c>
      <c r="I3" s="3" t="s">
        <v>18</v>
      </c>
      <c r="J3" s="2" t="s">
        <v>4</v>
      </c>
      <c r="K3" s="94" t="s">
        <v>51</v>
      </c>
      <c r="L3" s="3" t="s">
        <v>55</v>
      </c>
      <c r="M3" s="3" t="s">
        <v>18</v>
      </c>
      <c r="N3" s="149"/>
    </row>
    <row r="4" spans="1:15" s="105" customFormat="1" ht="19.5" customHeight="1">
      <c r="A4" s="10">
        <v>1</v>
      </c>
      <c r="B4" s="190" t="s">
        <v>40</v>
      </c>
      <c r="C4" s="190" t="s">
        <v>219</v>
      </c>
      <c r="D4" s="190">
        <v>1</v>
      </c>
      <c r="E4" s="10" t="s">
        <v>214</v>
      </c>
      <c r="F4" s="2">
        <v>35.74</v>
      </c>
      <c r="G4" s="190">
        <f>H4/1.13</f>
        <v>172566.37168141594</v>
      </c>
      <c r="H4" s="190">
        <v>195000</v>
      </c>
      <c r="I4" s="153" t="s">
        <v>223</v>
      </c>
      <c r="J4" s="2">
        <v>38</v>
      </c>
      <c r="K4" s="187">
        <f>L4/1.13</f>
        <v>70796.460176991153</v>
      </c>
      <c r="L4" s="188">
        <v>80000</v>
      </c>
      <c r="M4" s="189" t="s">
        <v>178</v>
      </c>
      <c r="N4" s="193" t="s">
        <v>184</v>
      </c>
    </row>
    <row r="5" spans="1:15" s="105" customFormat="1" ht="19.5" customHeight="1">
      <c r="A5" s="10">
        <v>2</v>
      </c>
      <c r="B5" s="191"/>
      <c r="C5" s="191"/>
      <c r="D5" s="191"/>
      <c r="E5" s="10" t="s">
        <v>213</v>
      </c>
      <c r="F5" s="2">
        <v>17.39</v>
      </c>
      <c r="G5" s="191"/>
      <c r="H5" s="191"/>
      <c r="I5" s="154"/>
      <c r="J5" s="2">
        <v>12</v>
      </c>
      <c r="K5" s="187"/>
      <c r="L5" s="188"/>
      <c r="M5" s="189"/>
      <c r="N5" s="193"/>
    </row>
    <row r="6" spans="1:15" s="105" customFormat="1" ht="19.5" customHeight="1">
      <c r="A6" s="10">
        <v>3</v>
      </c>
      <c r="B6" s="191"/>
      <c r="C6" s="191"/>
      <c r="D6" s="191"/>
      <c r="E6" s="10" t="s">
        <v>215</v>
      </c>
      <c r="F6" s="2">
        <v>8.8495000000000008</v>
      </c>
      <c r="G6" s="191"/>
      <c r="H6" s="191"/>
      <c r="I6" s="154"/>
      <c r="J6" s="2">
        <v>7</v>
      </c>
      <c r="K6" s="187"/>
      <c r="L6" s="188"/>
      <c r="M6" s="189"/>
      <c r="N6" s="193"/>
    </row>
    <row r="7" spans="1:15" s="105" customFormat="1" ht="19.5" customHeight="1">
      <c r="A7" s="10">
        <v>4</v>
      </c>
      <c r="B7" s="191"/>
      <c r="C7" s="191"/>
      <c r="D7" s="191"/>
      <c r="E7" s="10" t="s">
        <v>218</v>
      </c>
      <c r="F7" s="10">
        <v>2.75</v>
      </c>
      <c r="G7" s="191"/>
      <c r="H7" s="191"/>
      <c r="I7" s="154"/>
      <c r="J7" s="10">
        <v>1</v>
      </c>
      <c r="K7" s="187"/>
      <c r="L7" s="188"/>
      <c r="M7" s="189"/>
      <c r="N7" s="193"/>
    </row>
    <row r="8" spans="1:15" s="105" customFormat="1" ht="19.5" customHeight="1">
      <c r="A8" s="10">
        <v>5</v>
      </c>
      <c r="B8" s="191"/>
      <c r="C8" s="191"/>
      <c r="D8" s="191"/>
      <c r="E8" s="10" t="s">
        <v>220</v>
      </c>
      <c r="F8" s="10">
        <v>7.26</v>
      </c>
      <c r="G8" s="191"/>
      <c r="H8" s="191"/>
      <c r="I8" s="154"/>
      <c r="J8" s="10" t="s">
        <v>221</v>
      </c>
      <c r="K8" s="187"/>
      <c r="L8" s="188"/>
      <c r="M8" s="189"/>
      <c r="N8" s="193"/>
    </row>
    <row r="9" spans="1:15" s="105" customFormat="1" ht="16.5">
      <c r="A9" s="10">
        <v>6</v>
      </c>
      <c r="B9" s="191"/>
      <c r="C9" s="191"/>
      <c r="D9" s="191"/>
      <c r="E9" s="9" t="s">
        <v>217</v>
      </c>
      <c r="F9" s="5">
        <f>SUM(F4:F8)</f>
        <v>71.989500000000007</v>
      </c>
      <c r="G9" s="191"/>
      <c r="H9" s="191"/>
      <c r="I9" s="154"/>
      <c r="J9" s="15">
        <v>58</v>
      </c>
      <c r="K9" s="187"/>
      <c r="L9" s="188"/>
      <c r="M9" s="189"/>
      <c r="N9" s="193"/>
    </row>
    <row r="10" spans="1:15" s="105" customFormat="1" ht="49.5">
      <c r="A10" s="10">
        <v>7</v>
      </c>
      <c r="B10" s="192"/>
      <c r="C10" s="192"/>
      <c r="D10" s="192"/>
      <c r="E10" s="10" t="s">
        <v>216</v>
      </c>
      <c r="F10" s="104">
        <v>1.5</v>
      </c>
      <c r="G10" s="192"/>
      <c r="H10" s="192"/>
      <c r="I10" s="155"/>
      <c r="J10" s="10">
        <v>1.5</v>
      </c>
      <c r="K10" s="187"/>
      <c r="L10" s="188"/>
      <c r="M10" s="194" t="s">
        <v>222</v>
      </c>
      <c r="N10" s="106"/>
    </row>
  </sheetData>
  <mergeCells count="19">
    <mergeCell ref="A1:O1"/>
    <mergeCell ref="A2:A3"/>
    <mergeCell ref="B2:B3"/>
    <mergeCell ref="C2:C3"/>
    <mergeCell ref="D2:D3"/>
    <mergeCell ref="F2:I2"/>
    <mergeCell ref="J2:M2"/>
    <mergeCell ref="N2:N3"/>
    <mergeCell ref="B4:B10"/>
    <mergeCell ref="C4:C10"/>
    <mergeCell ref="D4:D10"/>
    <mergeCell ref="N4:N9"/>
    <mergeCell ref="G4:G10"/>
    <mergeCell ref="H4:H10"/>
    <mergeCell ref="K4:K10"/>
    <mergeCell ref="L4:L10"/>
    <mergeCell ref="I4:I10"/>
    <mergeCell ref="E2:E3"/>
    <mergeCell ref="M4:M9"/>
  </mergeCells>
  <phoneticPr fontId="1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18"/>
  <sheetViews>
    <sheetView topLeftCell="A4" workbookViewId="0">
      <selection activeCell="C18" sqref="C18:K18"/>
    </sheetView>
  </sheetViews>
  <sheetFormatPr defaultRowHeight="13.5"/>
  <cols>
    <col min="1" max="1" width="5.5" style="74" bestFit="1" customWidth="1"/>
    <col min="2" max="2" width="13.625" style="74" customWidth="1"/>
    <col min="3" max="3" width="19.25" style="74" customWidth="1"/>
    <col min="4" max="4" width="30.125" style="74" customWidth="1"/>
    <col min="5" max="5" width="5.25" style="74" bestFit="1" customWidth="1"/>
    <col min="6" max="6" width="9" style="74" customWidth="1"/>
    <col min="7" max="13" width="11.75" style="74" customWidth="1"/>
    <col min="14" max="16384" width="9" style="74"/>
  </cols>
  <sheetData>
    <row r="1" spans="1:13" s="61" customFormat="1" ht="48" customHeight="1" thickBot="1">
      <c r="A1" s="121" t="s">
        <v>114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s="62" customFormat="1" ht="21" customHeight="1">
      <c r="A2" s="122" t="s">
        <v>115</v>
      </c>
      <c r="B2" s="124" t="s">
        <v>116</v>
      </c>
      <c r="C2" s="124" t="s">
        <v>117</v>
      </c>
      <c r="D2" s="124" t="s">
        <v>118</v>
      </c>
      <c r="E2" s="124" t="s">
        <v>119</v>
      </c>
      <c r="F2" s="124" t="s">
        <v>120</v>
      </c>
      <c r="G2" s="124" t="s">
        <v>121</v>
      </c>
      <c r="H2" s="124"/>
      <c r="I2" s="124"/>
      <c r="J2" s="124" t="s">
        <v>122</v>
      </c>
      <c r="K2" s="124"/>
      <c r="L2" s="124" t="s">
        <v>123</v>
      </c>
      <c r="M2" s="125"/>
    </row>
    <row r="3" spans="1:13" s="62" customFormat="1" ht="21" customHeight="1">
      <c r="A3" s="123"/>
      <c r="B3" s="119"/>
      <c r="C3" s="119"/>
      <c r="D3" s="119"/>
      <c r="E3" s="119"/>
      <c r="F3" s="119"/>
      <c r="G3" s="63" t="s">
        <v>124</v>
      </c>
      <c r="H3" s="63" t="s">
        <v>125</v>
      </c>
      <c r="I3" s="64" t="s">
        <v>126</v>
      </c>
      <c r="J3" s="63" t="s">
        <v>127</v>
      </c>
      <c r="K3" s="63" t="s">
        <v>125</v>
      </c>
      <c r="L3" s="119" t="s">
        <v>128</v>
      </c>
      <c r="M3" s="120" t="s">
        <v>128</v>
      </c>
    </row>
    <row r="4" spans="1:13" s="62" customFormat="1" ht="31.5" customHeight="1">
      <c r="A4" s="65">
        <v>1</v>
      </c>
      <c r="B4" s="66" t="s">
        <v>129</v>
      </c>
      <c r="C4" s="67" t="s">
        <v>130</v>
      </c>
      <c r="D4" s="66" t="s">
        <v>131</v>
      </c>
      <c r="E4" s="66">
        <v>4</v>
      </c>
      <c r="F4" s="66">
        <f>E4*70000</f>
        <v>280000</v>
      </c>
      <c r="G4" s="63">
        <v>0.13500000000000001</v>
      </c>
      <c r="H4" s="63">
        <f>G4*E4</f>
        <v>0.54</v>
      </c>
      <c r="I4" s="63">
        <v>0.12</v>
      </c>
      <c r="J4" s="63">
        <v>0.12</v>
      </c>
      <c r="K4" s="63">
        <f>J4*E4</f>
        <v>0.48</v>
      </c>
      <c r="L4" s="119" t="s">
        <v>128</v>
      </c>
      <c r="M4" s="120" t="s">
        <v>128</v>
      </c>
    </row>
    <row r="5" spans="1:13" s="62" customFormat="1" ht="31.5" customHeight="1">
      <c r="A5" s="65">
        <v>2</v>
      </c>
      <c r="B5" s="19" t="s">
        <v>132</v>
      </c>
      <c r="C5" s="67" t="s">
        <v>130</v>
      </c>
      <c r="D5" s="66" t="s">
        <v>133</v>
      </c>
      <c r="E5" s="66">
        <v>1</v>
      </c>
      <c r="F5" s="66">
        <v>70000</v>
      </c>
      <c r="G5" s="63">
        <v>0.14000000000000001</v>
      </c>
      <c r="H5" s="63">
        <f>G5*E5</f>
        <v>0.14000000000000001</v>
      </c>
      <c r="I5" s="63">
        <v>0.14000000000000001</v>
      </c>
      <c r="J5" s="63" t="s">
        <v>128</v>
      </c>
      <c r="K5" s="63" t="s">
        <v>128</v>
      </c>
      <c r="L5" s="119" t="s">
        <v>128</v>
      </c>
      <c r="M5" s="120" t="s">
        <v>128</v>
      </c>
    </row>
    <row r="6" spans="1:13" s="62" customFormat="1" ht="31.5" customHeight="1">
      <c r="A6" s="65">
        <v>3</v>
      </c>
      <c r="B6" s="66" t="s">
        <v>134</v>
      </c>
      <c r="C6" s="67" t="s">
        <v>135</v>
      </c>
      <c r="D6" s="66" t="s">
        <v>136</v>
      </c>
      <c r="E6" s="66">
        <v>4</v>
      </c>
      <c r="F6" s="63">
        <v>280000</v>
      </c>
      <c r="G6" s="63">
        <v>0.18</v>
      </c>
      <c r="H6" s="63">
        <f>G6*E6</f>
        <v>0.72</v>
      </c>
      <c r="I6" s="63">
        <v>0.18</v>
      </c>
      <c r="J6" s="63" t="s">
        <v>128</v>
      </c>
      <c r="K6" s="63" t="s">
        <v>128</v>
      </c>
      <c r="L6" s="119" t="s">
        <v>128</v>
      </c>
      <c r="M6" s="120" t="s">
        <v>128</v>
      </c>
    </row>
    <row r="7" spans="1:13" s="62" customFormat="1" ht="31.5" customHeight="1">
      <c r="A7" s="65">
        <v>4</v>
      </c>
      <c r="B7" s="19" t="s">
        <v>137</v>
      </c>
      <c r="C7" s="66" t="s">
        <v>138</v>
      </c>
      <c r="D7" s="66">
        <v>304</v>
      </c>
      <c r="E7" s="66">
        <v>1</v>
      </c>
      <c r="F7" s="66">
        <f t="shared" ref="F7:F8" si="0">E7*70000</f>
        <v>70000</v>
      </c>
      <c r="G7" s="63">
        <v>5.7000000000000002E-2</v>
      </c>
      <c r="H7" s="63">
        <f>G7*E7</f>
        <v>5.7000000000000002E-2</v>
      </c>
      <c r="I7" s="63">
        <v>5.5E-2</v>
      </c>
      <c r="J7" s="63">
        <v>0.05</v>
      </c>
      <c r="K7" s="63">
        <v>0.05</v>
      </c>
      <c r="L7" s="119" t="s">
        <v>128</v>
      </c>
      <c r="M7" s="120" t="s">
        <v>128</v>
      </c>
    </row>
    <row r="8" spans="1:13" s="62" customFormat="1" ht="31.5" customHeight="1">
      <c r="A8" s="65">
        <v>5</v>
      </c>
      <c r="B8" s="19" t="s">
        <v>139</v>
      </c>
      <c r="C8" s="66" t="s">
        <v>140</v>
      </c>
      <c r="D8" s="66" t="s">
        <v>141</v>
      </c>
      <c r="E8" s="66">
        <v>1</v>
      </c>
      <c r="F8" s="66">
        <f t="shared" si="0"/>
        <v>70000</v>
      </c>
      <c r="G8" s="63">
        <v>0.6</v>
      </c>
      <c r="H8" s="63">
        <f t="shared" ref="H8" si="1">G8*E8</f>
        <v>0.6</v>
      </c>
      <c r="I8" s="63">
        <v>0.28000000000000003</v>
      </c>
      <c r="J8" s="63">
        <v>0.78700000000000003</v>
      </c>
      <c r="K8" s="63">
        <f t="shared" ref="K8" si="2">J8*E8</f>
        <v>0.78700000000000003</v>
      </c>
      <c r="L8" s="119" t="s">
        <v>128</v>
      </c>
      <c r="M8" s="120" t="s">
        <v>128</v>
      </c>
    </row>
    <row r="9" spans="1:13" s="62" customFormat="1" ht="27.75" customHeight="1">
      <c r="A9" s="126" t="s">
        <v>115</v>
      </c>
      <c r="B9" s="66" t="s">
        <v>128</v>
      </c>
      <c r="C9" s="127" t="s">
        <v>117</v>
      </c>
      <c r="D9" s="119" t="s">
        <v>118</v>
      </c>
      <c r="E9" s="119" t="s">
        <v>119</v>
      </c>
      <c r="F9" s="119" t="s">
        <v>120</v>
      </c>
      <c r="G9" s="119" t="s">
        <v>142</v>
      </c>
      <c r="H9" s="119"/>
      <c r="I9" s="119" t="s">
        <v>143</v>
      </c>
      <c r="J9" s="119" t="s">
        <v>144</v>
      </c>
      <c r="K9" s="119"/>
      <c r="L9" s="119" t="s">
        <v>145</v>
      </c>
      <c r="M9" s="120"/>
    </row>
    <row r="10" spans="1:13" s="62" customFormat="1" ht="27.75" customHeight="1">
      <c r="A10" s="126"/>
      <c r="B10" s="66" t="s">
        <v>128</v>
      </c>
      <c r="C10" s="127"/>
      <c r="D10" s="119"/>
      <c r="E10" s="119"/>
      <c r="F10" s="119"/>
      <c r="G10" s="63" t="s">
        <v>146</v>
      </c>
      <c r="H10" s="63" t="s">
        <v>125</v>
      </c>
      <c r="I10" s="119"/>
      <c r="J10" s="63" t="s">
        <v>127</v>
      </c>
      <c r="K10" s="63" t="s">
        <v>125</v>
      </c>
      <c r="L10" s="63" t="s">
        <v>127</v>
      </c>
      <c r="M10" s="68" t="s">
        <v>125</v>
      </c>
    </row>
    <row r="11" spans="1:13" s="69" customFormat="1" ht="29.25" customHeight="1">
      <c r="A11" s="65">
        <v>6</v>
      </c>
      <c r="B11" s="66" t="s">
        <v>147</v>
      </c>
      <c r="C11" s="66" t="s">
        <v>148</v>
      </c>
      <c r="D11" s="63">
        <v>6207</v>
      </c>
      <c r="E11" s="63">
        <v>1</v>
      </c>
      <c r="F11" s="63">
        <v>70000</v>
      </c>
      <c r="G11" s="67">
        <v>4.3</v>
      </c>
      <c r="H11" s="66">
        <f>G11*F11</f>
        <v>301000</v>
      </c>
      <c r="I11" s="63" t="s">
        <v>149</v>
      </c>
      <c r="J11" s="67">
        <v>4.68</v>
      </c>
      <c r="K11" s="66">
        <f>J11*F11</f>
        <v>327600</v>
      </c>
      <c r="L11" s="67">
        <v>4.5999999999999996</v>
      </c>
      <c r="M11" s="68">
        <f>L11*F11</f>
        <v>322000</v>
      </c>
    </row>
    <row r="12" spans="1:13" s="69" customFormat="1" ht="27" customHeight="1">
      <c r="A12" s="126" t="s">
        <v>115</v>
      </c>
      <c r="B12" s="66" t="s">
        <v>128</v>
      </c>
      <c r="C12" s="127" t="s">
        <v>117</v>
      </c>
      <c r="D12" s="119" t="s">
        <v>118</v>
      </c>
      <c r="E12" s="119" t="s">
        <v>119</v>
      </c>
      <c r="F12" s="119" t="s">
        <v>120</v>
      </c>
      <c r="G12" s="119" t="s">
        <v>161</v>
      </c>
      <c r="H12" s="119"/>
      <c r="I12" s="119" t="s">
        <v>143</v>
      </c>
      <c r="J12" s="119" t="s">
        <v>150</v>
      </c>
      <c r="K12" s="119"/>
      <c r="L12" s="119"/>
      <c r="M12" s="120"/>
    </row>
    <row r="13" spans="1:13" s="69" customFormat="1" ht="27" customHeight="1">
      <c r="A13" s="126"/>
      <c r="B13" s="70" t="s">
        <v>128</v>
      </c>
      <c r="C13" s="127"/>
      <c r="D13" s="119"/>
      <c r="E13" s="119"/>
      <c r="F13" s="119"/>
      <c r="G13" s="63" t="s">
        <v>146</v>
      </c>
      <c r="H13" s="63" t="s">
        <v>125</v>
      </c>
      <c r="I13" s="119"/>
      <c r="J13" s="63" t="s">
        <v>127</v>
      </c>
      <c r="K13" s="63" t="s">
        <v>125</v>
      </c>
      <c r="L13" s="63"/>
      <c r="M13" s="68"/>
    </row>
    <row r="14" spans="1:13" ht="40.5" customHeight="1">
      <c r="A14" s="65">
        <v>7</v>
      </c>
      <c r="B14" s="66" t="s">
        <v>151</v>
      </c>
      <c r="C14" s="67" t="s">
        <v>152</v>
      </c>
      <c r="D14" s="71" t="s">
        <v>153</v>
      </c>
      <c r="E14" s="63">
        <v>1</v>
      </c>
      <c r="F14" s="63">
        <v>70000</v>
      </c>
      <c r="G14" s="63">
        <v>0.34</v>
      </c>
      <c r="H14" s="63">
        <f>G14*F14</f>
        <v>23800</v>
      </c>
      <c r="I14" s="63" t="s">
        <v>154</v>
      </c>
      <c r="J14" s="63">
        <v>0.5</v>
      </c>
      <c r="K14" s="63">
        <f>J14*F14</f>
        <v>35000</v>
      </c>
      <c r="L14" s="72"/>
      <c r="M14" s="73"/>
    </row>
    <row r="15" spans="1:13" ht="49.5" customHeight="1" thickBot="1">
      <c r="A15" s="75">
        <v>8</v>
      </c>
      <c r="B15" s="76" t="s">
        <v>155</v>
      </c>
      <c r="C15" s="77" t="s">
        <v>156</v>
      </c>
      <c r="D15" s="78" t="s">
        <v>157</v>
      </c>
      <c r="E15" s="79">
        <v>1</v>
      </c>
      <c r="F15" s="79">
        <v>70000</v>
      </c>
      <c r="G15" s="79">
        <v>0.08</v>
      </c>
      <c r="H15" s="79">
        <f>G15*F15</f>
        <v>5600</v>
      </c>
      <c r="I15" s="79" t="s">
        <v>154</v>
      </c>
      <c r="J15" s="79">
        <v>0.12</v>
      </c>
      <c r="K15" s="79">
        <f>J15*F15</f>
        <v>8400</v>
      </c>
      <c r="L15" s="80"/>
      <c r="M15" s="81"/>
    </row>
    <row r="18" spans="3:11" s="82" customFormat="1" ht="29.25" customHeight="1">
      <c r="C18" s="82" t="s">
        <v>158</v>
      </c>
      <c r="G18" s="82" t="s">
        <v>159</v>
      </c>
      <c r="K18" s="82" t="s">
        <v>160</v>
      </c>
    </row>
  </sheetData>
  <mergeCells count="34">
    <mergeCell ref="J12:K12"/>
    <mergeCell ref="L12:M12"/>
    <mergeCell ref="I9:I10"/>
    <mergeCell ref="J9:K9"/>
    <mergeCell ref="L9:M9"/>
    <mergeCell ref="G12:H12"/>
    <mergeCell ref="I12:I13"/>
    <mergeCell ref="A9:A10"/>
    <mergeCell ref="C9:C10"/>
    <mergeCell ref="D9:D10"/>
    <mergeCell ref="E9:E10"/>
    <mergeCell ref="F9:F10"/>
    <mergeCell ref="G9:H9"/>
    <mergeCell ref="A12:A13"/>
    <mergeCell ref="C12:C13"/>
    <mergeCell ref="D12:D13"/>
    <mergeCell ref="E12:E13"/>
    <mergeCell ref="F12:F13"/>
    <mergeCell ref="L8:M8"/>
    <mergeCell ref="A1:M1"/>
    <mergeCell ref="A2:A3"/>
    <mergeCell ref="B2:B3"/>
    <mergeCell ref="C2:C3"/>
    <mergeCell ref="D2:D3"/>
    <mergeCell ref="E2:E3"/>
    <mergeCell ref="F2:F3"/>
    <mergeCell ref="G2:I2"/>
    <mergeCell ref="J2:K2"/>
    <mergeCell ref="L2:M2"/>
    <mergeCell ref="L3:M3"/>
    <mergeCell ref="L4:M4"/>
    <mergeCell ref="L5:M5"/>
    <mergeCell ref="L6:M6"/>
    <mergeCell ref="L7:M7"/>
  </mergeCells>
  <phoneticPr fontId="4" type="noConversion"/>
  <conditionalFormatting sqref="B5">
    <cfRule type="duplicateValues" dxfId="14" priority="5"/>
  </conditionalFormatting>
  <conditionalFormatting sqref="B7">
    <cfRule type="duplicateValues" dxfId="13" priority="4"/>
  </conditionalFormatting>
  <conditionalFormatting sqref="B8">
    <cfRule type="duplicateValues" dxfId="12" priority="3"/>
  </conditionalFormatting>
  <conditionalFormatting sqref="B15">
    <cfRule type="duplicateValues" dxfId="11" priority="2"/>
  </conditionalFormatting>
  <conditionalFormatting sqref="B15">
    <cfRule type="duplicateValues" dxfId="10" priority="1"/>
  </conditionalFormatting>
  <pageMargins left="0.7" right="0.7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Z7"/>
  <sheetViews>
    <sheetView zoomScale="130" zoomScaleNormal="130" workbookViewId="0">
      <selection activeCell="J7" sqref="J7"/>
    </sheetView>
  </sheetViews>
  <sheetFormatPr defaultRowHeight="16.5"/>
  <cols>
    <col min="1" max="1" width="4.75" style="50" bestFit="1" customWidth="1"/>
    <col min="2" max="2" width="11.75" style="50" bestFit="1" customWidth="1"/>
    <col min="3" max="3" width="9.625" style="50" bestFit="1" customWidth="1"/>
    <col min="4" max="4" width="4.75" style="50" bestFit="1" customWidth="1"/>
    <col min="5" max="5" width="8.5" style="50" bestFit="1" customWidth="1"/>
    <col min="6" max="6" width="11.5" style="50" customWidth="1"/>
    <col min="7" max="7" width="10" style="50" hidden="1" customWidth="1"/>
    <col min="8" max="8" width="22.75" style="50" bestFit="1" customWidth="1"/>
    <col min="9" max="9" width="8" style="50" bestFit="1" customWidth="1"/>
    <col min="10" max="10" width="9.625" style="50" bestFit="1" customWidth="1"/>
    <col min="11" max="11" width="9.625" style="52" hidden="1" customWidth="1"/>
    <col min="12" max="13" width="9.625" style="52" customWidth="1"/>
    <col min="14" max="14" width="8" style="50" bestFit="1" customWidth="1"/>
    <col min="15" max="15" width="9.625" style="50" bestFit="1" customWidth="1"/>
    <col min="16" max="16" width="9.625" style="52" hidden="1" customWidth="1"/>
    <col min="17" max="18" width="9.625" style="52" customWidth="1"/>
    <col min="19" max="19" width="8" style="50" bestFit="1" customWidth="1"/>
    <col min="20" max="20" width="9.625" style="50" bestFit="1" customWidth="1"/>
    <col min="21" max="21" width="9.625" style="52" customWidth="1"/>
    <col min="22" max="22" width="9.25" style="50" customWidth="1"/>
    <col min="23" max="23" width="8" style="50" bestFit="1" customWidth="1"/>
    <col min="24" max="24" width="9" style="50"/>
    <col min="25" max="25" width="27.625" style="52" hidden="1" customWidth="1"/>
    <col min="26" max="26" width="25.5" style="52" hidden="1" customWidth="1"/>
    <col min="27" max="16384" width="9" style="50"/>
  </cols>
  <sheetData>
    <row r="1" spans="1:26" ht="42" customHeight="1">
      <c r="A1" s="136" t="s">
        <v>113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8"/>
    </row>
    <row r="2" spans="1:26" ht="50.25" customHeight="1">
      <c r="A2" s="139" t="s">
        <v>0</v>
      </c>
      <c r="B2" s="140" t="s">
        <v>3</v>
      </c>
      <c r="C2" s="140" t="s">
        <v>1</v>
      </c>
      <c r="D2" s="140" t="s">
        <v>6</v>
      </c>
      <c r="E2" s="142" t="s">
        <v>41</v>
      </c>
      <c r="F2" s="142"/>
      <c r="G2" s="142"/>
      <c r="H2" s="142"/>
      <c r="I2" s="128" t="s">
        <v>104</v>
      </c>
      <c r="J2" s="129"/>
      <c r="K2" s="129"/>
      <c r="L2" s="129"/>
      <c r="M2" s="130"/>
      <c r="N2" s="128" t="s">
        <v>105</v>
      </c>
      <c r="O2" s="129"/>
      <c r="P2" s="129"/>
      <c r="Q2" s="129"/>
      <c r="R2" s="130"/>
      <c r="S2" s="131" t="s">
        <v>106</v>
      </c>
      <c r="T2" s="132"/>
      <c r="U2" s="132"/>
      <c r="V2" s="133"/>
      <c r="W2" s="143" t="s">
        <v>23</v>
      </c>
      <c r="Y2" s="51" t="s">
        <v>101</v>
      </c>
      <c r="Z2" s="51" t="s">
        <v>102</v>
      </c>
    </row>
    <row r="3" spans="1:26" ht="42" customHeight="1">
      <c r="A3" s="139"/>
      <c r="B3" s="141"/>
      <c r="C3" s="141"/>
      <c r="D3" s="141"/>
      <c r="E3" s="2" t="s">
        <v>4</v>
      </c>
      <c r="F3" s="3" t="s">
        <v>51</v>
      </c>
      <c r="G3" s="3" t="s">
        <v>55</v>
      </c>
      <c r="H3" s="3" t="s">
        <v>18</v>
      </c>
      <c r="I3" s="2" t="s">
        <v>4</v>
      </c>
      <c r="J3" s="3" t="s">
        <v>107</v>
      </c>
      <c r="K3" s="3" t="s">
        <v>55</v>
      </c>
      <c r="L3" s="3" t="s">
        <v>108</v>
      </c>
      <c r="M3" s="3" t="s">
        <v>109</v>
      </c>
      <c r="N3" s="2" t="s">
        <v>4</v>
      </c>
      <c r="O3" s="3" t="s">
        <v>107</v>
      </c>
      <c r="P3" s="3" t="s">
        <v>55</v>
      </c>
      <c r="Q3" s="3" t="s">
        <v>18</v>
      </c>
      <c r="R3" s="3" t="s">
        <v>109</v>
      </c>
      <c r="S3" s="2" t="s">
        <v>4</v>
      </c>
      <c r="T3" s="3" t="s">
        <v>107</v>
      </c>
      <c r="U3" s="3" t="s">
        <v>18</v>
      </c>
      <c r="V3" s="3" t="s">
        <v>109</v>
      </c>
      <c r="W3" s="144"/>
      <c r="Y3" s="51">
        <v>13686179058</v>
      </c>
      <c r="Z3" s="51">
        <v>18267981733</v>
      </c>
    </row>
    <row r="4" spans="1:26" s="59" customFormat="1" ht="68.25" customHeight="1">
      <c r="A4" s="53">
        <v>1</v>
      </c>
      <c r="B4" s="54" t="s">
        <v>40</v>
      </c>
      <c r="C4" s="55" t="s">
        <v>39</v>
      </c>
      <c r="D4" s="56">
        <v>1</v>
      </c>
      <c r="E4" s="55">
        <v>58.58</v>
      </c>
      <c r="F4" s="53">
        <v>150442</v>
      </c>
      <c r="G4" s="53">
        <v>170000</v>
      </c>
      <c r="H4" s="57" t="s">
        <v>87</v>
      </c>
      <c r="I4" s="58">
        <v>85.8</v>
      </c>
      <c r="J4" s="58">
        <v>13.8</v>
      </c>
      <c r="K4" s="53"/>
      <c r="L4" s="56" t="s">
        <v>111</v>
      </c>
      <c r="M4" s="53" t="s">
        <v>110</v>
      </c>
      <c r="N4" s="58">
        <v>61.95</v>
      </c>
      <c r="O4" s="58">
        <v>14.6</v>
      </c>
      <c r="P4" s="53"/>
      <c r="Q4" s="56" t="s">
        <v>112</v>
      </c>
      <c r="R4" s="53" t="s">
        <v>110</v>
      </c>
      <c r="S4" s="58">
        <v>67.260000000000005</v>
      </c>
      <c r="T4" s="58">
        <v>14.16</v>
      </c>
      <c r="U4" s="56" t="s">
        <v>111</v>
      </c>
      <c r="V4" s="53" t="s">
        <v>110</v>
      </c>
      <c r="W4" s="134">
        <v>45</v>
      </c>
      <c r="Y4" s="53"/>
      <c r="Z4" s="53"/>
    </row>
    <row r="5" spans="1:26" s="60" customFormat="1" ht="68.25" customHeight="1">
      <c r="A5" s="53">
        <v>2</v>
      </c>
      <c r="B5" s="54" t="s">
        <v>40</v>
      </c>
      <c r="C5" s="55" t="s">
        <v>39</v>
      </c>
      <c r="D5" s="56">
        <v>1</v>
      </c>
      <c r="E5" s="55">
        <v>58.58</v>
      </c>
      <c r="F5" s="53">
        <f>G5/1.13</f>
        <v>172566.37168141594</v>
      </c>
      <c r="G5" s="53">
        <v>195000</v>
      </c>
      <c r="H5" s="57" t="s">
        <v>88</v>
      </c>
      <c r="I5" s="58">
        <v>56.67</v>
      </c>
      <c r="J5" s="58">
        <v>13.8</v>
      </c>
      <c r="K5" s="53"/>
      <c r="L5" s="56" t="s">
        <v>111</v>
      </c>
      <c r="M5" s="53" t="s">
        <v>110</v>
      </c>
      <c r="N5" s="58"/>
      <c r="O5" s="58"/>
      <c r="P5" s="53"/>
      <c r="Q5" s="53"/>
      <c r="R5" s="53"/>
      <c r="S5" s="58"/>
      <c r="T5" s="58"/>
      <c r="U5" s="53"/>
      <c r="V5" s="58"/>
      <c r="W5" s="135">
        <v>45</v>
      </c>
      <c r="Y5" s="53"/>
      <c r="Z5" s="53"/>
    </row>
    <row r="7" spans="1:26" s="12" customFormat="1" ht="33.75" customHeight="1">
      <c r="K7" s="52"/>
      <c r="L7" s="52"/>
      <c r="M7" s="52"/>
      <c r="P7" s="52"/>
      <c r="Q7" s="52"/>
      <c r="R7" s="52"/>
      <c r="U7" s="52"/>
      <c r="Y7" s="52"/>
      <c r="Z7" s="52"/>
    </row>
  </sheetData>
  <mergeCells count="11">
    <mergeCell ref="I2:M2"/>
    <mergeCell ref="N2:R2"/>
    <mergeCell ref="S2:V2"/>
    <mergeCell ref="W4:W5"/>
    <mergeCell ref="A1:Z1"/>
    <mergeCell ref="A2:A3"/>
    <mergeCell ref="B2:B3"/>
    <mergeCell ref="C2:C3"/>
    <mergeCell ref="D2:D3"/>
    <mergeCell ref="E2:H2"/>
    <mergeCell ref="W2:W3"/>
  </mergeCells>
  <phoneticPr fontId="4" type="noConversion"/>
  <conditionalFormatting sqref="B5">
    <cfRule type="duplicateValues" dxfId="9" priority="2"/>
  </conditionalFormatting>
  <conditionalFormatting sqref="B4">
    <cfRule type="duplicateValues" dxfId="8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U6"/>
  <sheetViews>
    <sheetView workbookViewId="0">
      <selection activeCell="O11" sqref="O11"/>
    </sheetView>
  </sheetViews>
  <sheetFormatPr defaultRowHeight="13.5"/>
  <cols>
    <col min="1" max="1" width="4.75" bestFit="1" customWidth="1"/>
    <col min="2" max="2" width="11.75" bestFit="1" customWidth="1"/>
    <col min="3" max="3" width="13" customWidth="1"/>
    <col min="4" max="4" width="4.75" bestFit="1" customWidth="1"/>
    <col min="5" max="5" width="8" bestFit="1" customWidth="1"/>
    <col min="6" max="6" width="10" customWidth="1"/>
    <col min="7" max="7" width="9.625" bestFit="1" customWidth="1"/>
    <col min="8" max="8" width="16.875" bestFit="1" customWidth="1"/>
    <col min="9" max="9" width="8" hidden="1" customWidth="1"/>
    <col min="10" max="10" width="10" hidden="1" customWidth="1"/>
    <col min="11" max="11" width="13.125" hidden="1" customWidth="1"/>
    <col min="12" max="12" width="8" bestFit="1" customWidth="1"/>
    <col min="13" max="13" width="7" customWidth="1"/>
    <col min="14" max="14" width="9.5" customWidth="1"/>
    <col min="15" max="15" width="8" bestFit="1" customWidth="1"/>
    <col min="16" max="16" width="10.625" customWidth="1"/>
    <col min="17" max="18" width="14.125" customWidth="1"/>
    <col min="19" max="19" width="8" bestFit="1" customWidth="1"/>
    <col min="20" max="20" width="13.125" bestFit="1" customWidth="1"/>
    <col min="21" max="21" width="11.25" customWidth="1"/>
  </cols>
  <sheetData>
    <row r="1" spans="1:21" ht="42" customHeight="1">
      <c r="A1" s="145" t="s">
        <v>96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1" s="7" customFormat="1" ht="40.5" customHeight="1">
      <c r="A2" s="139" t="s">
        <v>0</v>
      </c>
      <c r="B2" s="140" t="s">
        <v>3</v>
      </c>
      <c r="C2" s="140" t="s">
        <v>1</v>
      </c>
      <c r="D2" s="140" t="s">
        <v>6</v>
      </c>
      <c r="E2" s="128" t="s">
        <v>48</v>
      </c>
      <c r="F2" s="129"/>
      <c r="G2" s="129"/>
      <c r="H2" s="130"/>
      <c r="I2" s="142" t="s">
        <v>49</v>
      </c>
      <c r="J2" s="142"/>
      <c r="K2" s="142"/>
      <c r="L2" s="128" t="s">
        <v>94</v>
      </c>
      <c r="M2" s="129"/>
      <c r="N2" s="130"/>
      <c r="O2" s="128" t="s">
        <v>91</v>
      </c>
      <c r="P2" s="130"/>
      <c r="Q2" s="128" t="s">
        <v>99</v>
      </c>
      <c r="R2" s="130"/>
      <c r="S2" s="142" t="s">
        <v>98</v>
      </c>
      <c r="T2" s="142"/>
      <c r="U2" s="3" t="s">
        <v>95</v>
      </c>
    </row>
    <row r="3" spans="1:21" s="7" customFormat="1" ht="50.25" customHeight="1">
      <c r="A3" s="139"/>
      <c r="B3" s="141"/>
      <c r="C3" s="141"/>
      <c r="D3" s="141"/>
      <c r="E3" s="2" t="s">
        <v>4</v>
      </c>
      <c r="F3" s="3" t="s">
        <v>31</v>
      </c>
      <c r="G3" s="3" t="s">
        <v>32</v>
      </c>
      <c r="H3" s="3" t="s">
        <v>18</v>
      </c>
      <c r="I3" s="2" t="s">
        <v>4</v>
      </c>
      <c r="J3" s="3" t="s">
        <v>17</v>
      </c>
      <c r="K3" s="3" t="s">
        <v>18</v>
      </c>
      <c r="L3" s="2" t="s">
        <v>4</v>
      </c>
      <c r="M3" s="3" t="s">
        <v>17</v>
      </c>
      <c r="N3" s="3" t="s">
        <v>18</v>
      </c>
      <c r="O3" s="2" t="s">
        <v>92</v>
      </c>
      <c r="P3" s="3" t="s">
        <v>93</v>
      </c>
      <c r="Q3" s="2" t="s">
        <v>4</v>
      </c>
      <c r="R3" s="3" t="s">
        <v>18</v>
      </c>
      <c r="S3" s="2" t="s">
        <v>4</v>
      </c>
      <c r="T3" s="3" t="s">
        <v>18</v>
      </c>
      <c r="U3" s="148"/>
    </row>
    <row r="4" spans="1:21" s="17" customFormat="1" ht="134.25" customHeight="1">
      <c r="A4" s="9">
        <v>1</v>
      </c>
      <c r="B4" s="20" t="s">
        <v>46</v>
      </c>
      <c r="C4" s="15" t="s">
        <v>47</v>
      </c>
      <c r="D4" s="15">
        <v>1</v>
      </c>
      <c r="E4" s="16">
        <v>21</v>
      </c>
      <c r="F4" s="9">
        <v>10000</v>
      </c>
      <c r="G4" s="9">
        <v>10000</v>
      </c>
      <c r="H4" s="15" t="s">
        <v>100</v>
      </c>
      <c r="I4" s="9">
        <v>19</v>
      </c>
      <c r="J4" s="9">
        <v>4800</v>
      </c>
      <c r="K4" s="15" t="s">
        <v>52</v>
      </c>
      <c r="L4" s="48"/>
      <c r="M4" s="48"/>
      <c r="N4" s="9"/>
      <c r="O4" s="48">
        <v>20.5</v>
      </c>
      <c r="P4" s="15" t="s">
        <v>97</v>
      </c>
      <c r="Q4" s="48"/>
      <c r="R4" s="9"/>
      <c r="S4" s="146" t="s">
        <v>90</v>
      </c>
      <c r="T4" s="147"/>
      <c r="U4" s="148"/>
    </row>
    <row r="6" spans="1:21" s="11" customFormat="1" ht="33.75" customHeight="1">
      <c r="B6" s="12" t="s">
        <v>25</v>
      </c>
      <c r="C6" s="12"/>
      <c r="D6" s="12"/>
      <c r="E6" s="12"/>
      <c r="G6" s="12"/>
      <c r="H6" s="12" t="s">
        <v>26</v>
      </c>
      <c r="I6" s="12"/>
      <c r="N6" s="12"/>
      <c r="R6" s="12" t="s">
        <v>27</v>
      </c>
      <c r="S6" s="12"/>
    </row>
  </sheetData>
  <mergeCells count="13">
    <mergeCell ref="I2:K2"/>
    <mergeCell ref="A1:U1"/>
    <mergeCell ref="S2:T2"/>
    <mergeCell ref="S4:T4"/>
    <mergeCell ref="Q2:R2"/>
    <mergeCell ref="L2:N2"/>
    <mergeCell ref="A2:A3"/>
    <mergeCell ref="B2:B3"/>
    <mergeCell ref="C2:C3"/>
    <mergeCell ref="D2:D3"/>
    <mergeCell ref="E2:H2"/>
    <mergeCell ref="U3:U4"/>
    <mergeCell ref="O2:P2"/>
  </mergeCells>
  <phoneticPr fontId="4" type="noConversion"/>
  <conditionalFormatting sqref="B4">
    <cfRule type="duplicateValues" dxfId="7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22"/>
  <sheetViews>
    <sheetView workbookViewId="0">
      <selection sqref="A1:R6"/>
    </sheetView>
  </sheetViews>
  <sheetFormatPr defaultRowHeight="13.5"/>
  <cols>
    <col min="1" max="1" width="4.75" bestFit="1" customWidth="1"/>
    <col min="2" max="2" width="11.75" bestFit="1" customWidth="1"/>
    <col min="3" max="3" width="21.875" customWidth="1"/>
    <col min="4" max="4" width="4.75" bestFit="1" customWidth="1"/>
    <col min="5" max="5" width="10.875" customWidth="1"/>
    <col min="6" max="6" width="11.5" customWidth="1"/>
    <col min="7" max="7" width="10" customWidth="1"/>
    <col min="8" max="8" width="22.75" bestFit="1" customWidth="1"/>
    <col min="9" max="9" width="11.625" customWidth="1"/>
    <col min="10" max="10" width="10.625" style="96" customWidth="1"/>
    <col min="11" max="11" width="9.625" style="49" bestFit="1" customWidth="1"/>
    <col min="12" max="12" width="19.875" style="49" customWidth="1"/>
    <col min="13" max="13" width="8.5" hidden="1" customWidth="1"/>
    <col min="14" max="14" width="10" hidden="1" customWidth="1"/>
    <col min="15" max="15" width="19" hidden="1" customWidth="1"/>
    <col min="16" max="16" width="8" bestFit="1" customWidth="1"/>
    <col min="17" max="17" width="15" customWidth="1"/>
  </cols>
  <sheetData>
    <row r="1" spans="1:18" ht="42" customHeight="1">
      <c r="A1" s="136" t="s">
        <v>211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</row>
    <row r="2" spans="1:18" ht="50.25" customHeight="1">
      <c r="A2" s="150" t="s">
        <v>0</v>
      </c>
      <c r="B2" s="140" t="s">
        <v>3</v>
      </c>
      <c r="C2" s="140" t="s">
        <v>1</v>
      </c>
      <c r="D2" s="140" t="s">
        <v>6</v>
      </c>
      <c r="E2" s="142" t="s">
        <v>41</v>
      </c>
      <c r="F2" s="142"/>
      <c r="G2" s="142"/>
      <c r="H2" s="142"/>
      <c r="I2" s="142" t="s">
        <v>177</v>
      </c>
      <c r="J2" s="142"/>
      <c r="K2" s="142"/>
      <c r="L2" s="142"/>
      <c r="M2" s="142" t="s">
        <v>43</v>
      </c>
      <c r="N2" s="142"/>
      <c r="O2" s="142"/>
      <c r="P2" s="142" t="s">
        <v>23</v>
      </c>
      <c r="Q2" s="149" t="s">
        <v>2</v>
      </c>
    </row>
    <row r="3" spans="1:18" ht="52.5" customHeight="1">
      <c r="A3" s="150"/>
      <c r="B3" s="141"/>
      <c r="C3" s="141"/>
      <c r="D3" s="141"/>
      <c r="E3" s="2" t="s">
        <v>54</v>
      </c>
      <c r="F3" s="3" t="s">
        <v>56</v>
      </c>
      <c r="G3" s="3" t="s">
        <v>55</v>
      </c>
      <c r="H3" s="3" t="s">
        <v>18</v>
      </c>
      <c r="I3" s="2" t="s">
        <v>4</v>
      </c>
      <c r="J3" s="94" t="s">
        <v>51</v>
      </c>
      <c r="K3" s="3" t="s">
        <v>55</v>
      </c>
      <c r="L3" s="3" t="s">
        <v>18</v>
      </c>
      <c r="M3" s="2" t="s">
        <v>50</v>
      </c>
      <c r="N3" s="3" t="s">
        <v>51</v>
      </c>
      <c r="O3" s="3" t="s">
        <v>18</v>
      </c>
      <c r="P3" s="142"/>
      <c r="Q3" s="149"/>
    </row>
    <row r="4" spans="1:18" ht="72.75" customHeight="1">
      <c r="A4" s="10">
        <v>1</v>
      </c>
      <c r="B4" s="19" t="s">
        <v>40</v>
      </c>
      <c r="C4" s="5" t="s">
        <v>39</v>
      </c>
      <c r="D4" s="4">
        <v>1</v>
      </c>
      <c r="E4" s="5">
        <v>80</v>
      </c>
      <c r="F4" s="10">
        <v>150442</v>
      </c>
      <c r="G4" s="10">
        <v>170000</v>
      </c>
      <c r="H4" s="15" t="s">
        <v>87</v>
      </c>
      <c r="I4" s="15">
        <v>58</v>
      </c>
      <c r="J4" s="95">
        <f>K4/1.13</f>
        <v>70796.460176991153</v>
      </c>
      <c r="K4" s="83">
        <v>80000</v>
      </c>
      <c r="L4" s="97" t="s">
        <v>178</v>
      </c>
      <c r="M4" s="9">
        <v>65.56</v>
      </c>
      <c r="N4" s="9">
        <v>200000</v>
      </c>
      <c r="O4" s="15" t="s">
        <v>42</v>
      </c>
      <c r="P4" s="153">
        <v>45</v>
      </c>
      <c r="Q4" s="153" t="s">
        <v>184</v>
      </c>
    </row>
    <row r="5" spans="1:18" ht="27.75" customHeight="1">
      <c r="A5" s="83">
        <v>2</v>
      </c>
      <c r="B5" s="19" t="s">
        <v>180</v>
      </c>
      <c r="C5" s="97" t="s">
        <v>179</v>
      </c>
      <c r="D5" s="83">
        <v>2</v>
      </c>
      <c r="E5" s="83"/>
      <c r="F5" s="83"/>
      <c r="G5" s="83">
        <v>3600</v>
      </c>
      <c r="H5" s="83" t="s">
        <v>183</v>
      </c>
      <c r="I5" s="83" t="s">
        <v>185</v>
      </c>
      <c r="J5" s="83" t="s">
        <v>185</v>
      </c>
      <c r="K5" s="83" t="s">
        <v>185</v>
      </c>
      <c r="L5" s="83" t="s">
        <v>185</v>
      </c>
      <c r="M5" s="83"/>
      <c r="N5" s="83"/>
      <c r="O5" s="83"/>
      <c r="P5" s="154"/>
      <c r="Q5" s="154"/>
    </row>
    <row r="6" spans="1:18" ht="27.75" customHeight="1">
      <c r="A6" s="83">
        <v>3</v>
      </c>
      <c r="B6" s="19" t="s">
        <v>180</v>
      </c>
      <c r="C6" s="83" t="s">
        <v>181</v>
      </c>
      <c r="D6" s="83">
        <v>3</v>
      </c>
      <c r="E6" s="83"/>
      <c r="F6" s="83"/>
      <c r="G6" s="83">
        <v>3500</v>
      </c>
      <c r="H6" s="83" t="s">
        <v>182</v>
      </c>
      <c r="I6" s="83" t="s">
        <v>185</v>
      </c>
      <c r="J6" s="83" t="s">
        <v>185</v>
      </c>
      <c r="K6" s="83" t="s">
        <v>185</v>
      </c>
      <c r="L6" s="83" t="s">
        <v>185</v>
      </c>
      <c r="M6" s="83"/>
      <c r="N6" s="83"/>
      <c r="O6" s="83"/>
      <c r="P6" s="155"/>
      <c r="Q6" s="155"/>
    </row>
    <row r="7" spans="1:18" ht="56.25" customHeight="1">
      <c r="A7" s="171" t="s">
        <v>209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</row>
    <row r="8" spans="1:18" ht="63.75" customHeight="1" thickBot="1">
      <c r="A8" s="156" t="s">
        <v>186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21"/>
      <c r="N8" s="21"/>
      <c r="O8" s="21"/>
      <c r="P8" s="21"/>
      <c r="Q8" s="21"/>
    </row>
    <row r="9" spans="1:18" ht="45.75" customHeight="1">
      <c r="A9" s="158" t="s">
        <v>65</v>
      </c>
      <c r="B9" s="160" t="s">
        <v>66</v>
      </c>
      <c r="C9" s="160" t="s">
        <v>187</v>
      </c>
      <c r="D9" s="160" t="s">
        <v>67</v>
      </c>
      <c r="E9" s="160" t="s">
        <v>68</v>
      </c>
      <c r="F9" s="162" t="s">
        <v>188</v>
      </c>
      <c r="G9" s="162"/>
      <c r="H9" s="163" t="s">
        <v>189</v>
      </c>
      <c r="I9" s="163"/>
      <c r="J9" s="163" t="s">
        <v>190</v>
      </c>
      <c r="K9" s="163"/>
      <c r="L9" s="164" t="s">
        <v>72</v>
      </c>
      <c r="M9" s="21"/>
      <c r="N9" s="21"/>
      <c r="O9" s="21"/>
      <c r="P9" s="21"/>
      <c r="Q9" s="21"/>
    </row>
    <row r="10" spans="1:18" ht="45.75" customHeight="1">
      <c r="A10" s="159"/>
      <c r="B10" s="161"/>
      <c r="C10" s="161"/>
      <c r="D10" s="161"/>
      <c r="E10" s="161"/>
      <c r="F10" s="27" t="s">
        <v>191</v>
      </c>
      <c r="G10" s="27" t="s">
        <v>192</v>
      </c>
      <c r="H10" s="27" t="s">
        <v>191</v>
      </c>
      <c r="I10" s="27" t="s">
        <v>192</v>
      </c>
      <c r="J10" s="27" t="s">
        <v>191</v>
      </c>
      <c r="K10" s="27" t="s">
        <v>192</v>
      </c>
      <c r="L10" s="165"/>
      <c r="M10" s="21"/>
      <c r="N10" s="21"/>
      <c r="O10" s="21"/>
      <c r="P10" s="21"/>
      <c r="Q10" s="21"/>
    </row>
    <row r="11" spans="1:18" ht="23.25" customHeight="1">
      <c r="A11" s="98">
        <v>1</v>
      </c>
      <c r="B11" s="178" t="s">
        <v>193</v>
      </c>
      <c r="C11" s="29" t="s">
        <v>194</v>
      </c>
      <c r="D11" s="86" t="s">
        <v>79</v>
      </c>
      <c r="E11" s="84">
        <v>4</v>
      </c>
      <c r="F11" s="32">
        <v>0.56000000000000005</v>
      </c>
      <c r="G11" s="32">
        <f>F11*E11</f>
        <v>2.2400000000000002</v>
      </c>
      <c r="H11" s="84" t="s">
        <v>195</v>
      </c>
      <c r="I11" s="118">
        <v>4.7</v>
      </c>
      <c r="J11" s="84" t="s">
        <v>195</v>
      </c>
      <c r="K11" s="118">
        <v>4.7</v>
      </c>
      <c r="L11" s="175" t="s">
        <v>196</v>
      </c>
      <c r="M11" s="21"/>
      <c r="N11" s="21"/>
      <c r="O11" s="21"/>
      <c r="P11" s="21"/>
      <c r="Q11" s="21"/>
    </row>
    <row r="12" spans="1:18" ht="23.25" customHeight="1">
      <c r="A12" s="98">
        <v>2</v>
      </c>
      <c r="B12" s="179"/>
      <c r="C12" s="29" t="s">
        <v>197</v>
      </c>
      <c r="D12" s="86" t="s">
        <v>79</v>
      </c>
      <c r="E12" s="84">
        <v>1</v>
      </c>
      <c r="F12" s="32">
        <v>1.98</v>
      </c>
      <c r="G12" s="32">
        <f>F12</f>
        <v>1.98</v>
      </c>
      <c r="H12" s="85" t="s">
        <v>195</v>
      </c>
      <c r="I12" s="118"/>
      <c r="J12" s="85" t="s">
        <v>195</v>
      </c>
      <c r="K12" s="118"/>
      <c r="L12" s="181"/>
      <c r="M12" s="21"/>
      <c r="N12" s="21"/>
      <c r="O12" s="21"/>
      <c r="P12" s="21"/>
      <c r="Q12" s="21"/>
    </row>
    <row r="13" spans="1:18" ht="23.25" customHeight="1">
      <c r="A13" s="98">
        <v>3</v>
      </c>
      <c r="B13" s="179"/>
      <c r="C13" s="29" t="s">
        <v>198</v>
      </c>
      <c r="D13" s="86" t="s">
        <v>199</v>
      </c>
      <c r="E13" s="84">
        <v>1</v>
      </c>
      <c r="F13" s="32" t="s">
        <v>195</v>
      </c>
      <c r="G13" s="32" t="s">
        <v>195</v>
      </c>
      <c r="H13" s="85">
        <v>1.9</v>
      </c>
      <c r="I13" s="85">
        <f>H13*E13</f>
        <v>1.9</v>
      </c>
      <c r="J13" s="85">
        <v>1.9</v>
      </c>
      <c r="K13" s="85">
        <f>J13*E13</f>
        <v>1.9</v>
      </c>
      <c r="L13" s="181"/>
      <c r="M13" s="21"/>
      <c r="N13" s="21"/>
      <c r="O13" s="21"/>
      <c r="P13" s="21"/>
      <c r="Q13" s="21"/>
    </row>
    <row r="14" spans="1:18" ht="23.25" customHeight="1">
      <c r="A14" s="98">
        <v>4</v>
      </c>
      <c r="B14" s="180"/>
      <c r="C14" s="29" t="s">
        <v>200</v>
      </c>
      <c r="D14" s="86" t="s">
        <v>199</v>
      </c>
      <c r="E14" s="84">
        <v>1</v>
      </c>
      <c r="F14" s="32" t="s">
        <v>195</v>
      </c>
      <c r="G14" s="32" t="s">
        <v>195</v>
      </c>
      <c r="H14" s="85">
        <v>1.5</v>
      </c>
      <c r="I14" s="85">
        <v>1.5</v>
      </c>
      <c r="J14" s="85">
        <v>1.5</v>
      </c>
      <c r="K14" s="85">
        <v>1.5</v>
      </c>
      <c r="L14" s="181"/>
      <c r="M14" s="21"/>
      <c r="N14" s="21"/>
      <c r="O14" s="21"/>
      <c r="P14" s="21"/>
      <c r="Q14" s="21"/>
    </row>
    <row r="15" spans="1:18" ht="23.25" customHeight="1">
      <c r="A15" s="177" t="s">
        <v>201</v>
      </c>
      <c r="B15" s="118"/>
      <c r="C15" s="118"/>
      <c r="D15" s="118"/>
      <c r="E15" s="84">
        <v>1</v>
      </c>
      <c r="F15" s="32"/>
      <c r="G15" s="32">
        <f>SUM(G11:G13)</f>
        <v>4.2200000000000006</v>
      </c>
      <c r="H15" s="151">
        <v>7.2</v>
      </c>
      <c r="I15" s="152"/>
      <c r="J15" s="151">
        <v>7.2</v>
      </c>
      <c r="K15" s="152"/>
      <c r="L15" s="176"/>
      <c r="M15" s="21"/>
      <c r="N15" s="21"/>
      <c r="O15" s="21"/>
      <c r="P15" s="21"/>
      <c r="Q15" s="21"/>
    </row>
    <row r="16" spans="1:18" ht="23.25" customHeight="1">
      <c r="A16" s="173" t="s">
        <v>202</v>
      </c>
      <c r="B16" s="174"/>
      <c r="C16" s="152"/>
      <c r="D16" s="86" t="s">
        <v>199</v>
      </c>
      <c r="E16" s="84">
        <v>1</v>
      </c>
      <c r="F16" s="32"/>
      <c r="G16" s="32"/>
      <c r="H16" s="151">
        <v>5.5</v>
      </c>
      <c r="I16" s="152"/>
      <c r="J16" s="151">
        <v>5.5</v>
      </c>
      <c r="K16" s="152"/>
      <c r="L16" s="99"/>
      <c r="M16" s="21"/>
      <c r="N16" s="21"/>
      <c r="O16" s="21"/>
      <c r="P16" s="21"/>
      <c r="Q16" s="21"/>
    </row>
    <row r="17" spans="1:17" ht="29.25" customHeight="1">
      <c r="A17" s="98">
        <v>4</v>
      </c>
      <c r="B17" s="29" t="s">
        <v>203</v>
      </c>
      <c r="C17" s="29" t="s">
        <v>204</v>
      </c>
      <c r="D17" s="86" t="s">
        <v>79</v>
      </c>
      <c r="E17" s="84">
        <v>1</v>
      </c>
      <c r="F17" s="32">
        <v>1.08</v>
      </c>
      <c r="G17" s="32">
        <f>F17</f>
        <v>1.08</v>
      </c>
      <c r="H17" s="85" t="s">
        <v>195</v>
      </c>
      <c r="I17" s="85" t="s">
        <v>195</v>
      </c>
      <c r="J17" s="85" t="s">
        <v>195</v>
      </c>
      <c r="K17" s="85" t="s">
        <v>195</v>
      </c>
      <c r="L17" s="175" t="s">
        <v>205</v>
      </c>
      <c r="M17" s="21"/>
      <c r="N17" s="21"/>
      <c r="O17" s="21"/>
      <c r="P17" s="21"/>
      <c r="Q17" s="21"/>
    </row>
    <row r="18" spans="1:17" ht="29.25" customHeight="1">
      <c r="A18" s="177" t="s">
        <v>206</v>
      </c>
      <c r="B18" s="118"/>
      <c r="C18" s="118"/>
      <c r="D18" s="118"/>
      <c r="E18" s="84">
        <v>1</v>
      </c>
      <c r="F18" s="32"/>
      <c r="G18" s="32">
        <f>SUM(G15:G17)</f>
        <v>5.3000000000000007</v>
      </c>
      <c r="H18" s="85" t="s">
        <v>195</v>
      </c>
      <c r="I18" s="85" t="s">
        <v>195</v>
      </c>
      <c r="J18" s="85" t="s">
        <v>195</v>
      </c>
      <c r="K18" s="85" t="s">
        <v>195</v>
      </c>
      <c r="L18" s="176"/>
      <c r="M18" s="21"/>
      <c r="N18" s="21"/>
      <c r="O18" s="21"/>
      <c r="P18" s="21"/>
      <c r="Q18" s="21"/>
    </row>
    <row r="19" spans="1:17" ht="29.25" customHeight="1" thickBot="1">
      <c r="A19" s="166" t="s">
        <v>207</v>
      </c>
      <c r="B19" s="167"/>
      <c r="C19" s="167"/>
      <c r="D19" s="100" t="s">
        <v>199</v>
      </c>
      <c r="E19" s="101">
        <v>1</v>
      </c>
      <c r="F19" s="102"/>
      <c r="G19" s="102">
        <v>5</v>
      </c>
      <c r="H19" s="168">
        <v>6.5</v>
      </c>
      <c r="I19" s="169"/>
      <c r="J19" s="168">
        <v>6.5</v>
      </c>
      <c r="K19" s="169"/>
      <c r="L19" s="103" t="s">
        <v>208</v>
      </c>
      <c r="M19" s="21"/>
      <c r="N19" s="21"/>
      <c r="O19" s="21"/>
      <c r="P19" s="21"/>
      <c r="Q19" s="21"/>
    </row>
    <row r="20" spans="1:17" s="11" customFormat="1" ht="65.25" customHeight="1">
      <c r="A20" s="170" t="s">
        <v>210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2"/>
      <c r="O20" s="12" t="s">
        <v>103</v>
      </c>
    </row>
    <row r="22" spans="1:17" ht="18.75">
      <c r="B22" s="82" t="s">
        <v>158</v>
      </c>
      <c r="C22" s="82"/>
      <c r="D22" s="82"/>
      <c r="E22" s="82"/>
      <c r="F22" s="82" t="s">
        <v>159</v>
      </c>
      <c r="G22" s="82"/>
      <c r="H22" s="82"/>
      <c r="I22" s="82"/>
      <c r="J22" s="82" t="s">
        <v>160</v>
      </c>
    </row>
  </sheetData>
  <mergeCells count="39">
    <mergeCell ref="A19:C19"/>
    <mergeCell ref="H19:I19"/>
    <mergeCell ref="J19:K19"/>
    <mergeCell ref="A20:L20"/>
    <mergeCell ref="A7:Q7"/>
    <mergeCell ref="A16:C16"/>
    <mergeCell ref="H16:I16"/>
    <mergeCell ref="J16:K16"/>
    <mergeCell ref="L17:L18"/>
    <mergeCell ref="A18:D18"/>
    <mergeCell ref="B11:B14"/>
    <mergeCell ref="I11:I12"/>
    <mergeCell ref="K11:K12"/>
    <mergeCell ref="L11:L15"/>
    <mergeCell ref="A15:D15"/>
    <mergeCell ref="H15:I15"/>
    <mergeCell ref="J15:K15"/>
    <mergeCell ref="Q4:Q6"/>
    <mergeCell ref="P4:P6"/>
    <mergeCell ref="A8:L8"/>
    <mergeCell ref="A9:A10"/>
    <mergeCell ref="B9:B10"/>
    <mergeCell ref="C9:C10"/>
    <mergeCell ref="D9:D10"/>
    <mergeCell ref="E9:E10"/>
    <mergeCell ref="F9:G9"/>
    <mergeCell ref="H9:I9"/>
    <mergeCell ref="J9:K9"/>
    <mergeCell ref="L9:L10"/>
    <mergeCell ref="M2:O2"/>
    <mergeCell ref="P2:P3"/>
    <mergeCell ref="Q2:Q3"/>
    <mergeCell ref="A1:R1"/>
    <mergeCell ref="I2:L2"/>
    <mergeCell ref="A2:A3"/>
    <mergeCell ref="B2:B3"/>
    <mergeCell ref="C2:C3"/>
    <mergeCell ref="D2:D3"/>
    <mergeCell ref="E2:H2"/>
  </mergeCells>
  <phoneticPr fontId="4" type="noConversion"/>
  <conditionalFormatting sqref="B4">
    <cfRule type="duplicateValues" dxfId="6" priority="3"/>
  </conditionalFormatting>
  <conditionalFormatting sqref="B5:B6">
    <cfRule type="duplicateValues" dxfId="5" priority="2"/>
  </conditionalFormatting>
  <conditionalFormatting sqref="B11:C11">
    <cfRule type="duplicateValues" dxfId="4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"/>
  <sheetViews>
    <sheetView workbookViewId="0">
      <selection activeCell="J4" sqref="J4"/>
    </sheetView>
  </sheetViews>
  <sheetFormatPr defaultRowHeight="13.5"/>
  <cols>
    <col min="1" max="1" width="4.75" style="21" bestFit="1" customWidth="1"/>
    <col min="2" max="2" width="11.75" style="21" bestFit="1" customWidth="1"/>
    <col min="3" max="3" width="12.125" style="21" customWidth="1"/>
    <col min="4" max="4" width="6.5" style="21" customWidth="1"/>
    <col min="5" max="5" width="8.5" style="21" bestFit="1" customWidth="1"/>
    <col min="6" max="7" width="10" style="21" customWidth="1"/>
    <col min="8" max="8" width="13.125" style="21" bestFit="1" customWidth="1"/>
    <col min="9" max="9" width="8" style="21" bestFit="1" customWidth="1"/>
    <col min="10" max="10" width="10" style="21" bestFit="1" customWidth="1"/>
    <col min="11" max="11" width="10" style="21" customWidth="1"/>
    <col min="12" max="12" width="19" style="21" customWidth="1"/>
    <col min="13" max="13" width="10.625" style="21" customWidth="1"/>
    <col min="14" max="14" width="12.75" style="21" customWidth="1"/>
    <col min="15" max="16384" width="9" style="21"/>
  </cols>
  <sheetData>
    <row r="1" spans="1:14" ht="42" customHeight="1">
      <c r="A1" s="145" t="s">
        <v>35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50.25" customHeight="1">
      <c r="A2" s="150" t="s">
        <v>0</v>
      </c>
      <c r="B2" s="140" t="s">
        <v>3</v>
      </c>
      <c r="C2" s="140" t="s">
        <v>1</v>
      </c>
      <c r="D2" s="140" t="s">
        <v>6</v>
      </c>
      <c r="E2" s="142" t="s">
        <v>59</v>
      </c>
      <c r="F2" s="142"/>
      <c r="G2" s="142"/>
      <c r="H2" s="142"/>
      <c r="I2" s="142" t="s">
        <v>61</v>
      </c>
      <c r="J2" s="142"/>
      <c r="K2" s="142"/>
      <c r="L2" s="142"/>
      <c r="M2" s="142" t="s">
        <v>23</v>
      </c>
      <c r="N2" s="149" t="s">
        <v>2</v>
      </c>
    </row>
    <row r="3" spans="1:14" ht="42" customHeight="1">
      <c r="A3" s="150"/>
      <c r="B3" s="141"/>
      <c r="C3" s="141"/>
      <c r="D3" s="141"/>
      <c r="E3" s="2" t="s">
        <v>54</v>
      </c>
      <c r="F3" s="3" t="s">
        <v>51</v>
      </c>
      <c r="G3" s="3" t="s">
        <v>55</v>
      </c>
      <c r="H3" s="3" t="s">
        <v>18</v>
      </c>
      <c r="I3" s="2" t="s">
        <v>50</v>
      </c>
      <c r="J3" s="3" t="s">
        <v>62</v>
      </c>
      <c r="K3" s="3" t="s">
        <v>63</v>
      </c>
      <c r="L3" s="3" t="s">
        <v>18</v>
      </c>
      <c r="M3" s="142"/>
      <c r="N3" s="149"/>
    </row>
    <row r="4" spans="1:14" s="22" customFormat="1" ht="52.5" customHeight="1">
      <c r="A4" s="10">
        <v>1</v>
      </c>
      <c r="B4" s="9" t="s">
        <v>57</v>
      </c>
      <c r="C4" s="9" t="s">
        <v>58</v>
      </c>
      <c r="D4" s="4">
        <v>1</v>
      </c>
      <c r="E4" s="5">
        <v>0.15</v>
      </c>
      <c r="F4" s="10">
        <f>G4/1.13</f>
        <v>3185.8407079646022</v>
      </c>
      <c r="G4" s="10">
        <v>3600</v>
      </c>
      <c r="H4" s="15" t="s">
        <v>60</v>
      </c>
      <c r="I4" s="9">
        <v>0.35499999999999998</v>
      </c>
      <c r="J4" s="10">
        <f>K4/1.13</f>
        <v>8849.5575221238942</v>
      </c>
      <c r="K4" s="10">
        <v>10000</v>
      </c>
      <c r="L4" s="15" t="s">
        <v>60</v>
      </c>
      <c r="M4" s="10">
        <v>15</v>
      </c>
      <c r="N4" s="18"/>
    </row>
    <row r="5" spans="1:14" ht="37.5" customHeight="1"/>
    <row r="6" spans="1:14" s="23" customFormat="1" ht="42.75" customHeight="1">
      <c r="B6" s="24" t="s">
        <v>25</v>
      </c>
      <c r="C6" s="24"/>
      <c r="D6" s="24"/>
      <c r="E6" s="24"/>
      <c r="G6" s="24"/>
      <c r="H6" s="24" t="s">
        <v>26</v>
      </c>
      <c r="I6" s="24"/>
      <c r="K6" s="24"/>
      <c r="M6" s="24" t="s">
        <v>27</v>
      </c>
    </row>
  </sheetData>
  <mergeCells count="9">
    <mergeCell ref="A1:N1"/>
    <mergeCell ref="A2:A3"/>
    <mergeCell ref="B2:B3"/>
    <mergeCell ref="C2:C3"/>
    <mergeCell ref="D2:D3"/>
    <mergeCell ref="E2:H2"/>
    <mergeCell ref="I2:L2"/>
    <mergeCell ref="M2:M3"/>
    <mergeCell ref="N2:N3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11"/>
  <sheetViews>
    <sheetView workbookViewId="0">
      <selection activeCell="H15" sqref="H15"/>
    </sheetView>
  </sheetViews>
  <sheetFormatPr defaultRowHeight="13.5"/>
  <cols>
    <col min="1" max="1" width="4.75" bestFit="1" customWidth="1"/>
    <col min="2" max="2" width="13.875" bestFit="1" customWidth="1"/>
    <col min="3" max="3" width="9" customWidth="1"/>
    <col min="4" max="4" width="7.5" customWidth="1"/>
    <col min="5" max="6" width="8.5" bestFit="1" customWidth="1"/>
    <col min="7" max="8" width="10" customWidth="1"/>
    <col min="9" max="9" width="19.625" customWidth="1"/>
    <col min="10" max="11" width="8.5" bestFit="1" customWidth="1"/>
    <col min="12" max="12" width="9.25" customWidth="1"/>
    <col min="13" max="13" width="17.625" customWidth="1"/>
    <col min="14" max="14" width="10.625" customWidth="1"/>
    <col min="15" max="15" width="28.75" customWidth="1"/>
  </cols>
  <sheetData>
    <row r="1" spans="1:15" ht="42" customHeight="1">
      <c r="A1" s="145" t="s">
        <v>35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 ht="50.25" customHeight="1">
      <c r="A2" s="150" t="s">
        <v>0</v>
      </c>
      <c r="B2" s="140" t="s">
        <v>3</v>
      </c>
      <c r="C2" s="140" t="s">
        <v>1</v>
      </c>
      <c r="D2" s="140" t="s">
        <v>6</v>
      </c>
      <c r="E2" s="142" t="s">
        <v>16</v>
      </c>
      <c r="F2" s="142"/>
      <c r="G2" s="142"/>
      <c r="H2" s="142"/>
      <c r="I2" s="142"/>
      <c r="J2" s="142" t="s">
        <v>21</v>
      </c>
      <c r="K2" s="142"/>
      <c r="L2" s="142"/>
      <c r="M2" s="142"/>
      <c r="N2" s="143" t="s">
        <v>23</v>
      </c>
      <c r="O2" s="149" t="s">
        <v>2</v>
      </c>
    </row>
    <row r="3" spans="1:15" ht="42" customHeight="1">
      <c r="A3" s="150"/>
      <c r="B3" s="141"/>
      <c r="C3" s="141"/>
      <c r="D3" s="141"/>
      <c r="E3" s="2" t="s">
        <v>4</v>
      </c>
      <c r="F3" s="3" t="s">
        <v>5</v>
      </c>
      <c r="G3" s="3" t="s">
        <v>17</v>
      </c>
      <c r="H3" s="3" t="s">
        <v>32</v>
      </c>
      <c r="I3" s="3" t="s">
        <v>18</v>
      </c>
      <c r="J3" s="2" t="s">
        <v>4</v>
      </c>
      <c r="K3" s="3" t="s">
        <v>5</v>
      </c>
      <c r="L3" s="3" t="s">
        <v>17</v>
      </c>
      <c r="M3" s="3" t="s">
        <v>18</v>
      </c>
      <c r="N3" s="144"/>
      <c r="O3" s="149"/>
    </row>
    <row r="4" spans="1:15" s="7" customFormat="1" ht="52.5" customHeight="1">
      <c r="A4" s="6">
        <v>1</v>
      </c>
      <c r="B4" s="8" t="s">
        <v>11</v>
      </c>
      <c r="C4" s="5" t="s">
        <v>7</v>
      </c>
      <c r="D4" s="4">
        <v>1</v>
      </c>
      <c r="E4" s="5">
        <v>35</v>
      </c>
      <c r="F4" s="6">
        <f>E4*D4</f>
        <v>35</v>
      </c>
      <c r="G4" s="6">
        <v>10000</v>
      </c>
      <c r="H4" s="6">
        <v>10000</v>
      </c>
      <c r="I4" s="6" t="s">
        <v>19</v>
      </c>
      <c r="J4" s="9">
        <v>40</v>
      </c>
      <c r="K4" s="6">
        <v>40</v>
      </c>
      <c r="L4" s="6">
        <v>2500</v>
      </c>
      <c r="M4" s="6" t="s">
        <v>34</v>
      </c>
      <c r="N4" s="6">
        <v>45</v>
      </c>
      <c r="O4" s="148" t="s">
        <v>37</v>
      </c>
    </row>
    <row r="5" spans="1:15" s="7" customFormat="1" ht="52.5" customHeight="1">
      <c r="A5" s="6">
        <v>2</v>
      </c>
      <c r="B5" s="8" t="s">
        <v>12</v>
      </c>
      <c r="C5" s="5" t="s">
        <v>8</v>
      </c>
      <c r="D5" s="4">
        <v>1</v>
      </c>
      <c r="E5" s="5">
        <v>7</v>
      </c>
      <c r="F5" s="6">
        <f t="shared" ref="F5" si="0">E5*D5</f>
        <v>7</v>
      </c>
      <c r="G5" s="6">
        <v>8000</v>
      </c>
      <c r="H5" s="6">
        <v>8000</v>
      </c>
      <c r="I5" s="6" t="s">
        <v>20</v>
      </c>
      <c r="J5" s="9">
        <v>3</v>
      </c>
      <c r="K5" s="6">
        <v>3</v>
      </c>
      <c r="L5" s="6">
        <v>1000</v>
      </c>
      <c r="M5" s="6" t="s">
        <v>34</v>
      </c>
      <c r="N5" s="6">
        <v>45</v>
      </c>
      <c r="O5" s="148"/>
    </row>
    <row r="6" spans="1:15" s="7" customFormat="1" ht="40.5" customHeight="1">
      <c r="A6" s="150" t="s">
        <v>0</v>
      </c>
      <c r="B6" s="140" t="s">
        <v>3</v>
      </c>
      <c r="C6" s="140" t="s">
        <v>1</v>
      </c>
      <c r="D6" s="140" t="s">
        <v>6</v>
      </c>
      <c r="E6" s="128" t="s">
        <v>36</v>
      </c>
      <c r="F6" s="129"/>
      <c r="G6" s="129"/>
      <c r="H6" s="129"/>
      <c r="I6" s="130"/>
      <c r="J6" s="142" t="s">
        <v>22</v>
      </c>
      <c r="K6" s="142"/>
      <c r="L6" s="142"/>
      <c r="M6" s="142"/>
      <c r="N6" s="3" t="s">
        <v>24</v>
      </c>
      <c r="O6" s="3" t="s">
        <v>24</v>
      </c>
    </row>
    <row r="7" spans="1:15" s="7" customFormat="1" ht="50.25" customHeight="1">
      <c r="A7" s="150"/>
      <c r="B7" s="141"/>
      <c r="C7" s="141"/>
      <c r="D7" s="141"/>
      <c r="E7" s="2" t="s">
        <v>4</v>
      </c>
      <c r="F7" s="3" t="s">
        <v>30</v>
      </c>
      <c r="G7" s="3" t="s">
        <v>31</v>
      </c>
      <c r="H7" s="3" t="s">
        <v>32</v>
      </c>
      <c r="I7" s="3" t="s">
        <v>18</v>
      </c>
      <c r="J7" s="2" t="s">
        <v>4</v>
      </c>
      <c r="K7" s="3" t="s">
        <v>5</v>
      </c>
      <c r="L7" s="3" t="s">
        <v>17</v>
      </c>
      <c r="M7" s="3" t="s">
        <v>18</v>
      </c>
      <c r="N7" s="3" t="s">
        <v>24</v>
      </c>
      <c r="O7" s="148" t="s">
        <v>38</v>
      </c>
    </row>
    <row r="8" spans="1:15" s="7" customFormat="1" ht="44.25" customHeight="1">
      <c r="A8" s="6">
        <v>3</v>
      </c>
      <c r="B8" s="8" t="s">
        <v>13</v>
      </c>
      <c r="C8" s="5" t="s">
        <v>9</v>
      </c>
      <c r="D8" s="4">
        <v>1</v>
      </c>
      <c r="E8" s="5">
        <v>9.66</v>
      </c>
      <c r="F8" s="6">
        <v>9.6</v>
      </c>
      <c r="G8" s="6">
        <v>62000</v>
      </c>
      <c r="H8" s="6">
        <v>58000</v>
      </c>
      <c r="I8" s="4" t="s">
        <v>28</v>
      </c>
      <c r="J8" s="9">
        <v>12.95</v>
      </c>
      <c r="K8" s="6">
        <f>J8*D8</f>
        <v>12.95</v>
      </c>
      <c r="L8" s="6">
        <v>18000</v>
      </c>
      <c r="M8" s="4" t="s">
        <v>33</v>
      </c>
      <c r="N8" s="6">
        <v>40</v>
      </c>
      <c r="O8" s="148"/>
    </row>
    <row r="9" spans="1:15" s="7" customFormat="1" ht="49.5" customHeight="1">
      <c r="A9" s="6">
        <v>4</v>
      </c>
      <c r="B9" s="8" t="s">
        <v>14</v>
      </c>
      <c r="C9" s="5" t="s">
        <v>10</v>
      </c>
      <c r="D9" s="4">
        <v>1</v>
      </c>
      <c r="E9" s="5">
        <v>5.01</v>
      </c>
      <c r="F9" s="6">
        <v>5</v>
      </c>
      <c r="G9" s="6">
        <v>45000</v>
      </c>
      <c r="H9" s="6">
        <v>42000</v>
      </c>
      <c r="I9" s="4" t="s">
        <v>29</v>
      </c>
      <c r="J9" s="9">
        <v>8.2200000000000006</v>
      </c>
      <c r="K9" s="6">
        <f>J9*D9</f>
        <v>8.2200000000000006</v>
      </c>
      <c r="L9" s="6">
        <v>23000</v>
      </c>
      <c r="M9" s="4" t="s">
        <v>33</v>
      </c>
      <c r="N9" s="6">
        <v>40</v>
      </c>
      <c r="O9" s="148"/>
    </row>
    <row r="11" spans="1:15" s="11" customFormat="1" ht="33.75" customHeight="1">
      <c r="B11" s="12" t="s">
        <v>25</v>
      </c>
      <c r="C11" s="12"/>
      <c r="D11" s="12"/>
      <c r="E11" s="12"/>
      <c r="F11" s="12"/>
      <c r="G11" s="12" t="s">
        <v>26</v>
      </c>
      <c r="H11" s="12"/>
      <c r="I11" s="12"/>
      <c r="J11" s="12"/>
      <c r="K11" s="12"/>
      <c r="L11" s="12" t="s">
        <v>27</v>
      </c>
    </row>
  </sheetData>
  <mergeCells count="17">
    <mergeCell ref="A1:O1"/>
    <mergeCell ref="A2:A3"/>
    <mergeCell ref="B2:B3"/>
    <mergeCell ref="C2:C3"/>
    <mergeCell ref="D2:D3"/>
    <mergeCell ref="E2:I2"/>
    <mergeCell ref="O2:O3"/>
    <mergeCell ref="N2:N3"/>
    <mergeCell ref="J2:M2"/>
    <mergeCell ref="O4:O5"/>
    <mergeCell ref="O7:O9"/>
    <mergeCell ref="A6:A7"/>
    <mergeCell ref="B6:B7"/>
    <mergeCell ref="C6:C7"/>
    <mergeCell ref="D6:D7"/>
    <mergeCell ref="E6:I6"/>
    <mergeCell ref="J6:M6"/>
  </mergeCells>
  <phoneticPr fontId="4" type="noConversion"/>
  <conditionalFormatting sqref="B4:B5 B8:B9">
    <cfRule type="duplicateValues" dxfId="3" priority="7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9"/>
  <sheetViews>
    <sheetView workbookViewId="0">
      <selection activeCell="G17" sqref="G17"/>
    </sheetView>
  </sheetViews>
  <sheetFormatPr defaultRowHeight="13.5"/>
  <cols>
    <col min="1" max="1" width="4.75" bestFit="1" customWidth="1"/>
    <col min="2" max="2" width="13.875" bestFit="1" customWidth="1"/>
    <col min="3" max="3" width="20.375" customWidth="1"/>
    <col min="4" max="4" width="7.5" customWidth="1"/>
    <col min="5" max="5" width="8.5" bestFit="1" customWidth="1"/>
    <col min="6" max="7" width="10" customWidth="1"/>
    <col min="8" max="8" width="19.625" customWidth="1"/>
    <col min="9" max="9" width="8.5" bestFit="1" customWidth="1"/>
    <col min="10" max="10" width="10" customWidth="1"/>
    <col min="11" max="11" width="19" customWidth="1"/>
    <col min="12" max="12" width="10.625" customWidth="1"/>
    <col min="13" max="13" width="28.75" customWidth="1"/>
  </cols>
  <sheetData>
    <row r="1" spans="1:13" ht="42" customHeight="1">
      <c r="A1" s="145" t="s">
        <v>35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50.25" customHeight="1">
      <c r="A2" s="150" t="s">
        <v>0</v>
      </c>
      <c r="B2" s="140" t="s">
        <v>3</v>
      </c>
      <c r="C2" s="140" t="s">
        <v>1</v>
      </c>
      <c r="D2" s="140" t="s">
        <v>6</v>
      </c>
      <c r="E2" s="142" t="s">
        <v>41</v>
      </c>
      <c r="F2" s="142"/>
      <c r="G2" s="142"/>
      <c r="H2" s="142"/>
      <c r="I2" s="142" t="s">
        <v>43</v>
      </c>
      <c r="J2" s="142"/>
      <c r="K2" s="142"/>
      <c r="L2" s="143" t="s">
        <v>23</v>
      </c>
      <c r="M2" s="149" t="s">
        <v>2</v>
      </c>
    </row>
    <row r="3" spans="1:13" ht="42" customHeight="1">
      <c r="A3" s="150"/>
      <c r="B3" s="141"/>
      <c r="C3" s="141"/>
      <c r="D3" s="141"/>
      <c r="E3" s="2" t="s">
        <v>54</v>
      </c>
      <c r="F3" s="3" t="s">
        <v>56</v>
      </c>
      <c r="G3" s="3" t="s">
        <v>55</v>
      </c>
      <c r="H3" s="3" t="s">
        <v>18</v>
      </c>
      <c r="I3" s="2" t="s">
        <v>50</v>
      </c>
      <c r="J3" s="3" t="s">
        <v>51</v>
      </c>
      <c r="K3" s="3" t="s">
        <v>18</v>
      </c>
      <c r="L3" s="144"/>
      <c r="M3" s="149"/>
    </row>
    <row r="4" spans="1:13" s="7" customFormat="1" ht="52.5" customHeight="1">
      <c r="A4" s="10">
        <v>1</v>
      </c>
      <c r="B4" s="19" t="s">
        <v>40</v>
      </c>
      <c r="C4" s="5" t="s">
        <v>39</v>
      </c>
      <c r="D4" s="4">
        <v>1</v>
      </c>
      <c r="E4" s="5">
        <v>58.58</v>
      </c>
      <c r="F4" s="10">
        <v>150442</v>
      </c>
      <c r="G4" s="7">
        <v>170000</v>
      </c>
      <c r="H4" s="14" t="s">
        <v>42</v>
      </c>
      <c r="I4" s="9">
        <v>65.56</v>
      </c>
      <c r="J4" s="10">
        <v>200000</v>
      </c>
      <c r="K4" s="14" t="s">
        <v>44</v>
      </c>
      <c r="L4" s="10">
        <v>45</v>
      </c>
      <c r="M4" s="13" t="s">
        <v>45</v>
      </c>
    </row>
    <row r="5" spans="1:13" s="7" customFormat="1" ht="40.5" customHeight="1">
      <c r="A5" s="139" t="s">
        <v>0</v>
      </c>
      <c r="B5" s="140" t="s">
        <v>3</v>
      </c>
      <c r="C5" s="140" t="s">
        <v>1</v>
      </c>
      <c r="D5" s="140" t="s">
        <v>6</v>
      </c>
      <c r="E5" s="128" t="s">
        <v>48</v>
      </c>
      <c r="F5" s="129"/>
      <c r="G5" s="129"/>
      <c r="H5" s="130"/>
      <c r="I5" s="142" t="s">
        <v>49</v>
      </c>
      <c r="J5" s="142"/>
      <c r="K5" s="142"/>
      <c r="L5" s="3" t="s">
        <v>15</v>
      </c>
      <c r="M5" s="3" t="s">
        <v>15</v>
      </c>
    </row>
    <row r="6" spans="1:13" s="7" customFormat="1" ht="50.25" customHeight="1">
      <c r="A6" s="139"/>
      <c r="B6" s="141"/>
      <c r="C6" s="141"/>
      <c r="D6" s="141"/>
      <c r="E6" s="2" t="s">
        <v>4</v>
      </c>
      <c r="F6" s="3" t="s">
        <v>31</v>
      </c>
      <c r="G6" s="3" t="s">
        <v>32</v>
      </c>
      <c r="H6" s="3" t="s">
        <v>18</v>
      </c>
      <c r="I6" s="2" t="s">
        <v>4</v>
      </c>
      <c r="J6" s="3" t="s">
        <v>17</v>
      </c>
      <c r="K6" s="3" t="s">
        <v>18</v>
      </c>
      <c r="L6" s="3" t="s">
        <v>15</v>
      </c>
      <c r="M6" s="148" t="s">
        <v>53</v>
      </c>
    </row>
    <row r="7" spans="1:13" s="17" customFormat="1" ht="44.25" customHeight="1">
      <c r="A7" s="9">
        <v>3</v>
      </c>
      <c r="B7" s="20" t="s">
        <v>46</v>
      </c>
      <c r="C7" s="9" t="s">
        <v>47</v>
      </c>
      <c r="D7" s="15">
        <v>1</v>
      </c>
      <c r="E7" s="16">
        <v>19</v>
      </c>
      <c r="F7" s="9">
        <v>10000</v>
      </c>
      <c r="G7" s="9">
        <v>10000</v>
      </c>
      <c r="H7" s="15" t="s">
        <v>89</v>
      </c>
      <c r="I7" s="9">
        <v>19</v>
      </c>
      <c r="J7" s="9">
        <v>4800</v>
      </c>
      <c r="K7" s="15" t="s">
        <v>52</v>
      </c>
      <c r="L7" s="9">
        <v>20</v>
      </c>
      <c r="M7" s="148"/>
    </row>
    <row r="9" spans="1:13" s="11" customFormat="1" ht="33.75" customHeight="1">
      <c r="B9" s="12" t="s">
        <v>25</v>
      </c>
      <c r="C9" s="12"/>
      <c r="D9" s="12"/>
      <c r="E9" s="12"/>
      <c r="F9" s="12" t="s">
        <v>26</v>
      </c>
      <c r="G9" s="12"/>
      <c r="H9" s="12"/>
      <c r="I9" s="12"/>
      <c r="J9" s="12" t="s">
        <v>27</v>
      </c>
    </row>
  </sheetData>
  <mergeCells count="16">
    <mergeCell ref="I5:K5"/>
    <mergeCell ref="M6:M7"/>
    <mergeCell ref="A1:M1"/>
    <mergeCell ref="A2:A3"/>
    <mergeCell ref="B2:B3"/>
    <mergeCell ref="C2:C3"/>
    <mergeCell ref="D2:D3"/>
    <mergeCell ref="E2:H2"/>
    <mergeCell ref="I2:K2"/>
    <mergeCell ref="L2:L3"/>
    <mergeCell ref="M2:M3"/>
    <mergeCell ref="A5:A6"/>
    <mergeCell ref="B5:B6"/>
    <mergeCell ref="C5:C6"/>
    <mergeCell ref="D5:D6"/>
    <mergeCell ref="E5:H5"/>
  </mergeCells>
  <phoneticPr fontId="4" type="noConversion"/>
  <conditionalFormatting sqref="B4">
    <cfRule type="duplicateValues" dxfId="2" priority="9"/>
  </conditionalFormatting>
  <conditionalFormatting sqref="B7">
    <cfRule type="duplicateValues" dxfId="1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"/>
  <sheetViews>
    <sheetView zoomScale="130" zoomScaleNormal="130" zoomScaleSheetLayoutView="85" workbookViewId="0">
      <pane xSplit="1" ySplit="2" topLeftCell="B3" activePane="bottomRight" state="frozen"/>
      <selection pane="topRight"/>
      <selection pane="bottomLeft"/>
      <selection pane="bottomRight" activeCell="E9" sqref="E9"/>
    </sheetView>
  </sheetViews>
  <sheetFormatPr defaultColWidth="9" defaultRowHeight="13.5"/>
  <cols>
    <col min="1" max="1" width="5.375" style="43" bestFit="1" customWidth="1"/>
    <col min="2" max="2" width="20.5" style="43" customWidth="1"/>
    <col min="3" max="3" width="6.375" style="43" bestFit="1" customWidth="1"/>
    <col min="4" max="4" width="5.625" style="43" customWidth="1"/>
    <col min="5" max="5" width="9.375" style="45" customWidth="1"/>
    <col min="6" max="6" width="11" style="45" customWidth="1"/>
    <col min="7" max="7" width="10.5" style="43" customWidth="1"/>
    <col min="8" max="8" width="11" style="43" customWidth="1"/>
    <col min="9" max="9" width="10.875" style="43" customWidth="1"/>
    <col min="10" max="10" width="35.5" style="25" customWidth="1"/>
    <col min="11" max="11" width="11.125" style="47" bestFit="1" customWidth="1"/>
    <col min="12" max="16384" width="9" style="25"/>
  </cols>
  <sheetData>
    <row r="1" spans="1:11" ht="42.75" customHeight="1">
      <c r="A1" s="184" t="s">
        <v>64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s="26" customFormat="1" ht="34.5" customHeight="1">
      <c r="A2" s="161" t="s">
        <v>65</v>
      </c>
      <c r="B2" s="161" t="s">
        <v>66</v>
      </c>
      <c r="C2" s="161" t="s">
        <v>67</v>
      </c>
      <c r="D2" s="161" t="s">
        <v>68</v>
      </c>
      <c r="E2" s="182" t="s">
        <v>69</v>
      </c>
      <c r="F2" s="182"/>
      <c r="G2" s="183" t="s">
        <v>70</v>
      </c>
      <c r="H2" s="183"/>
      <c r="I2" s="161" t="s">
        <v>71</v>
      </c>
      <c r="J2" s="161" t="s">
        <v>72</v>
      </c>
      <c r="K2" s="186" t="s">
        <v>73</v>
      </c>
    </row>
    <row r="3" spans="1:11" s="26" customFormat="1" ht="32.25" customHeight="1">
      <c r="A3" s="161"/>
      <c r="B3" s="161"/>
      <c r="C3" s="161"/>
      <c r="D3" s="161"/>
      <c r="E3" s="27" t="s">
        <v>4</v>
      </c>
      <c r="F3" s="27" t="s">
        <v>74</v>
      </c>
      <c r="G3" s="27" t="s">
        <v>75</v>
      </c>
      <c r="H3" s="27" t="s">
        <v>74</v>
      </c>
      <c r="I3" s="161"/>
      <c r="J3" s="161"/>
      <c r="K3" s="186"/>
    </row>
    <row r="4" spans="1:11" s="26" customFormat="1" ht="60" customHeight="1">
      <c r="A4" s="161"/>
      <c r="B4" s="161"/>
      <c r="C4" s="161"/>
      <c r="D4" s="161"/>
      <c r="E4" s="182" t="s">
        <v>76</v>
      </c>
      <c r="F4" s="182"/>
      <c r="G4" s="183" t="s">
        <v>77</v>
      </c>
      <c r="H4" s="183"/>
      <c r="I4" s="161"/>
      <c r="J4" s="161"/>
      <c r="K4" s="186"/>
    </row>
    <row r="5" spans="1:11" s="35" customFormat="1" ht="123.75" customHeight="1">
      <c r="A5" s="28">
        <v>1</v>
      </c>
      <c r="B5" s="29" t="s">
        <v>78</v>
      </c>
      <c r="C5" s="30" t="s">
        <v>79</v>
      </c>
      <c r="D5" s="31">
        <v>1</v>
      </c>
      <c r="E5" s="32">
        <v>13.74</v>
      </c>
      <c r="F5" s="32">
        <f>E5*D5</f>
        <v>13.74</v>
      </c>
      <c r="G5" s="31" t="s">
        <v>80</v>
      </c>
      <c r="H5" s="28" t="s">
        <v>81</v>
      </c>
      <c r="I5" s="30" t="s">
        <v>82</v>
      </c>
      <c r="J5" s="33" t="s">
        <v>83</v>
      </c>
      <c r="K5" s="34">
        <v>44515</v>
      </c>
    </row>
    <row r="6" spans="1:11" s="35" customFormat="1" ht="44.25" customHeight="1">
      <c r="A6" s="36"/>
      <c r="B6" s="37"/>
      <c r="C6" s="38"/>
      <c r="D6" s="39"/>
      <c r="E6" s="40"/>
      <c r="F6" s="40"/>
      <c r="G6" s="36"/>
      <c r="H6" s="36"/>
      <c r="I6" s="38"/>
      <c r="J6" s="41"/>
      <c r="K6" s="42"/>
    </row>
    <row r="7" spans="1:11" ht="29.25" customHeight="1">
      <c r="B7" s="44" t="s">
        <v>84</v>
      </c>
      <c r="H7" s="46" t="s">
        <v>85</v>
      </c>
      <c r="K7" s="44" t="s">
        <v>86</v>
      </c>
    </row>
    <row r="8" spans="1:11" s="43" customFormat="1" ht="22.5" customHeight="1">
      <c r="E8" s="45"/>
      <c r="F8" s="45"/>
      <c r="J8" s="25"/>
      <c r="K8" s="47"/>
    </row>
  </sheetData>
  <mergeCells count="12">
    <mergeCell ref="E4:F4"/>
    <mergeCell ref="G4:H4"/>
    <mergeCell ref="A1:K1"/>
    <mergeCell ref="A2:A4"/>
    <mergeCell ref="B2:B4"/>
    <mergeCell ref="C2:C4"/>
    <mergeCell ref="D2:D4"/>
    <mergeCell ref="E2:F2"/>
    <mergeCell ref="G2:H2"/>
    <mergeCell ref="I2:I4"/>
    <mergeCell ref="J2:J4"/>
    <mergeCell ref="K2:K4"/>
  </mergeCells>
  <phoneticPr fontId="4" type="noConversion"/>
  <conditionalFormatting sqref="B5:B6">
    <cfRule type="duplicateValues" dxfId="0" priority="1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5</vt:i4>
      </vt:variant>
    </vt:vector>
  </HeadingPairs>
  <TitlesOfParts>
    <vt:vector size="15" baseType="lpstr">
      <vt:lpstr>扶手包覆价格审批 (2)</vt:lpstr>
      <vt:lpstr>标准件价格审批</vt:lpstr>
      <vt:lpstr>扶手低支架2 (2)</vt:lpstr>
      <vt:lpstr>安装支架焊接总成</vt:lpstr>
      <vt:lpstr>扶手低支架2</vt:lpstr>
      <vt:lpstr>阻尼橡胶块</vt:lpstr>
      <vt:lpstr>外棘轮支撑圈</vt:lpstr>
      <vt:lpstr>扶手低支架</vt:lpstr>
      <vt:lpstr>扶手包覆价格审批</vt:lpstr>
      <vt:lpstr>天津远创价格对比</vt:lpstr>
      <vt:lpstr>标准件价格审批!Print_Area</vt:lpstr>
      <vt:lpstr>扶手包覆价格审批!Print_Area</vt:lpstr>
      <vt:lpstr>'扶手包覆价格审批 (2)'!Print_Area</vt:lpstr>
      <vt:lpstr>扶手包覆价格审批!Print_Titles</vt:lpstr>
      <vt:lpstr>'扶手包覆价格审批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2022-05-11T01:53:19Z</dcterms:modified>
</cp:coreProperties>
</file>