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海兴中盛\2022.5.17\"/>
    </mc:Choice>
  </mc:AlternateContent>
  <bookViews>
    <workbookView xWindow="0" yWindow="0" windowWidth="24000" windowHeight="9840"/>
  </bookViews>
  <sheets>
    <sheet name="价值工程部" sheetId="2" r:id="rId1"/>
  </sheets>
  <calcPr calcId="162913"/>
</workbook>
</file>

<file path=xl/calcChain.xml><?xml version="1.0" encoding="utf-8"?>
<calcChain xmlns="http://schemas.openxmlformats.org/spreadsheetml/2006/main">
  <c r="K16" i="2" l="1"/>
  <c r="K28" i="2"/>
  <c r="I29" i="2" l="1"/>
  <c r="H29" i="2"/>
  <c r="I28" i="2"/>
  <c r="J28" i="2" s="1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J17" i="2" s="1"/>
  <c r="K17" i="2" s="1"/>
  <c r="H17" i="2"/>
  <c r="I16" i="2"/>
  <c r="J16" i="2" s="1"/>
  <c r="H16" i="2"/>
  <c r="I15" i="2"/>
  <c r="H15" i="2"/>
  <c r="I14" i="2"/>
  <c r="J14" i="2" s="1"/>
  <c r="K14" i="2" s="1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J4" i="2" s="1"/>
  <c r="K4" i="2" s="1"/>
  <c r="H4" i="2"/>
  <c r="I3" i="2"/>
  <c r="H3" i="2"/>
  <c r="J3" i="2" s="1"/>
  <c r="K3" i="2" s="1"/>
  <c r="J18" i="2" l="1"/>
  <c r="K18" i="2" s="1"/>
  <c r="J29" i="2"/>
  <c r="K29" i="2" s="1"/>
  <c r="J23" i="2"/>
  <c r="K23" i="2" s="1"/>
  <c r="J26" i="2"/>
  <c r="K26" i="2" s="1"/>
  <c r="J12" i="2"/>
  <c r="K12" i="2" s="1"/>
  <c r="J15" i="2"/>
  <c r="K15" i="2" s="1"/>
  <c r="J19" i="2"/>
  <c r="K19" i="2" s="1"/>
  <c r="J25" i="2"/>
  <c r="K25" i="2" s="1"/>
  <c r="J24" i="2"/>
  <c r="K24" i="2" s="1"/>
  <c r="J22" i="2"/>
  <c r="K22" i="2" s="1"/>
  <c r="J21" i="2"/>
  <c r="K21" i="2" s="1"/>
  <c r="J20" i="2"/>
  <c r="K20" i="2" s="1"/>
  <c r="J8" i="2"/>
  <c r="K8" i="2" s="1"/>
  <c r="J7" i="2"/>
  <c r="K7" i="2" s="1"/>
  <c r="J27" i="2"/>
  <c r="K27" i="2" s="1"/>
  <c r="J13" i="2"/>
  <c r="K13" i="2" s="1"/>
  <c r="J11" i="2"/>
  <c r="K11" i="2" s="1"/>
  <c r="J9" i="2"/>
  <c r="K9" i="2" s="1"/>
  <c r="J6" i="2"/>
  <c r="K6" i="2" s="1"/>
  <c r="H30" i="2"/>
  <c r="J5" i="2"/>
  <c r="K5" i="2" s="1"/>
  <c r="J10" i="2"/>
  <c r="K10" i="2" s="1"/>
  <c r="I30" i="2"/>
  <c r="J30" i="2" l="1"/>
  <c r="K30" i="2" s="1"/>
</calcChain>
</file>

<file path=xl/comments1.xml><?xml version="1.0" encoding="utf-8"?>
<comments xmlns="http://schemas.openxmlformats.org/spreadsheetml/2006/main">
  <authors>
    <author>zzf</author>
  </authors>
  <commentList>
    <comment ref="F2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红色的目标价有变动</t>
        </r>
      </text>
    </commen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含电泳</t>
        </r>
      </text>
    </comment>
    <comment ref="B8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含电泳</t>
        </r>
      </text>
    </comment>
  </commentList>
</comments>
</file>

<file path=xl/sharedStrings.xml><?xml version="1.0" encoding="utf-8"?>
<sst xmlns="http://schemas.openxmlformats.org/spreadsheetml/2006/main" count="122" uniqueCount="76">
  <si>
    <t>欧马可座椅外协线材报价与目标价对比明细表</t>
  </si>
  <si>
    <t>序号</t>
  </si>
  <si>
    <t>QAD</t>
  </si>
  <si>
    <t>零件号</t>
  </si>
  <si>
    <t>中文名称</t>
  </si>
  <si>
    <t>单台
使用量</t>
  </si>
  <si>
    <t>未税报价</t>
  </si>
  <si>
    <t>成本差</t>
  </si>
  <si>
    <t>超出比</t>
  </si>
  <si>
    <t>SLT0010929</t>
  </si>
  <si>
    <t>驾驶员大护板固定钢丝A</t>
  </si>
  <si>
    <t>SLT0010930</t>
  </si>
  <si>
    <t>驾驶员大护板固定钢丝B</t>
  </si>
  <si>
    <t>SLT0010949</t>
  </si>
  <si>
    <t>座垫骨架电泳总成</t>
  </si>
  <si>
    <t>SLT0011219</t>
  </si>
  <si>
    <t>SLT0011223</t>
  </si>
  <si>
    <t>座垫支撑电泳总成</t>
  </si>
  <si>
    <t>SLT0011225</t>
  </si>
  <si>
    <t>SLT0010880</t>
  </si>
  <si>
    <t>靠背下横管焊接总成</t>
  </si>
  <si>
    <t>SLT0010920</t>
  </si>
  <si>
    <t>肩部前支撑钢丝</t>
  </si>
  <si>
    <t>SLT0010882</t>
  </si>
  <si>
    <t>主驾靠背侧翼支撑钢丝</t>
  </si>
  <si>
    <t>SLT0010885</t>
  </si>
  <si>
    <t>主驾背板支撑钢丝A</t>
  </si>
  <si>
    <t>SLT0010921</t>
  </si>
  <si>
    <t>肩部后支撑钢丝</t>
  </si>
  <si>
    <t>SLT0010997</t>
  </si>
  <si>
    <t>风机固定钢丝A</t>
  </si>
  <si>
    <t>SLT0010998</t>
  </si>
  <si>
    <t>风机固定钢丝B</t>
  </si>
  <si>
    <t>SLT0010887</t>
  </si>
  <si>
    <t>面套卡接钢丝</t>
  </si>
  <si>
    <t>SLT0011258</t>
  </si>
  <si>
    <t>侧翼支撑钢丝焊接总成</t>
  </si>
  <si>
    <t>SLT0011259</t>
  </si>
  <si>
    <t>腰托支撑钢丝</t>
  </si>
  <si>
    <t>SLT0011289</t>
  </si>
  <si>
    <t>SLT0011049</t>
  </si>
  <si>
    <t>背板支撑钢丝A</t>
  </si>
  <si>
    <t>SLT0011050</t>
  </si>
  <si>
    <t>背板支撑钢丝B</t>
  </si>
  <si>
    <t>SLT0011039</t>
  </si>
  <si>
    <t>侧翼支撑钢丝</t>
  </si>
  <si>
    <t>SLT0011078</t>
  </si>
  <si>
    <t>小背背板后支撑钢丝A</t>
  </si>
  <si>
    <t>SLT0011093</t>
  </si>
  <si>
    <t>小背下支撑钢丝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</si>
  <si>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</si>
  <si>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</si>
  <si>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</si>
  <si>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</si>
  <si>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</si>
  <si>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</si>
  <si>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SLT0011083</t>
  </si>
  <si>
    <t>SLT0011114</t>
  </si>
  <si>
    <t>扭簧</t>
  </si>
  <si>
    <t>一辆份合计：</t>
  </si>
  <si>
    <t>价值工程部意见</t>
    <phoneticPr fontId="3" type="noConversion"/>
  </si>
  <si>
    <t>必须按目标价</t>
    <phoneticPr fontId="3" type="noConversion"/>
  </si>
  <si>
    <t>测算成本时按外购钢丝自制预计原材料成本11.59元，不含电泳</t>
    <phoneticPr fontId="3" type="noConversion"/>
  </si>
  <si>
    <t>测算成本时按外购钢丝自制预计原材料成本3.53元</t>
    <phoneticPr fontId="3" type="noConversion"/>
  </si>
  <si>
    <t>必须按目标价，目标价含电泳</t>
    <phoneticPr fontId="3" type="noConversion"/>
  </si>
  <si>
    <t>必须按目标价，前期小批可临时价格超出目标价</t>
    <phoneticPr fontId="3" type="noConversion"/>
  </si>
  <si>
    <t>目标单台成本金额</t>
    <phoneticPr fontId="3" type="noConversion"/>
  </si>
  <si>
    <t>采购单台成本金额</t>
    <phoneticPr fontId="3" type="noConversion"/>
  </si>
  <si>
    <t>测算成本时按外购钢丝自制预计原材料成本10.89元，不含电泳</t>
    <phoneticPr fontId="3" type="noConversion"/>
  </si>
  <si>
    <t>目标价按外购钢丝自制，不含焊接</t>
    <phoneticPr fontId="3" type="noConversion"/>
  </si>
  <si>
    <t>孙沛霖重新核算（有冲压、冲孔）</t>
    <phoneticPr fontId="3" type="noConversion"/>
  </si>
  <si>
    <t>目标价按外购钢丝自制，不含焊接（减震款）</t>
    <phoneticPr fontId="3" type="noConversion"/>
  </si>
  <si>
    <t>必须按目标价（工艺重量变动）</t>
    <phoneticPr fontId="3" type="noConversion"/>
  </si>
  <si>
    <t>新目标价</t>
    <phoneticPr fontId="3" type="noConversion"/>
  </si>
  <si>
    <t>必须按目标价（减震款）</t>
    <phoneticPr fontId="3" type="noConversion"/>
  </si>
  <si>
    <t>测算成本时按外购钢丝自制预计原材料成本12.5861元（减震款）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</si>
</sst>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%"/>
  </numFmts>
  <fonts count="11" x14ac:knownFonts="1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"/>
  <sheetViews>
    <sheetView tabSelected="1" workbookViewId="0">
      <pane xSplit="6" ySplit="2" topLeftCell="G15" activePane="bottomRight" state="frozen"/>
      <selection pane="topRight" activeCell="G1" sqref="G1"/>
      <selection pane="bottomLeft" activeCell="A3" sqref="A3"/>
      <selection pane="bottomRight" activeCell="L22" sqref="L22"/>
    </sheetView>
  </sheetViews>
  <sheetFormatPr defaultColWidth="9" defaultRowHeight="13.5" x14ac:dyDescent="0.15"/>
  <cols>
    <col min="1" max="1" width="4.125" customWidth="1"/>
    <col min="2" max="3" width="10.125" style="1" customWidth="1"/>
    <col min="4" max="4" width="20.625" style="1" customWidth="1"/>
    <col min="5" max="5" width="7.25" customWidth="1"/>
    <col min="8" max="9" width="9.625" style="2" bestFit="1" customWidth="1"/>
    <col min="10" max="10" width="9.125" style="2" bestFit="1" customWidth="1"/>
    <col min="11" max="11" width="8.5" style="3" customWidth="1"/>
    <col min="12" max="12" width="36.25" style="9" customWidth="1"/>
  </cols>
  <sheetData>
    <row r="1" spans="1:12" ht="24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s="25" customFormat="1" ht="28.5" x14ac:dyDescent="0.15">
      <c r="A2" s="21" t="s">
        <v>1</v>
      </c>
      <c r="B2" s="22" t="s">
        <v>2</v>
      </c>
      <c r="C2" s="22" t="s">
        <v>3</v>
      </c>
      <c r="D2" s="22" t="s">
        <v>4</v>
      </c>
      <c r="E2" s="21" t="s">
        <v>5</v>
      </c>
      <c r="F2" s="23" t="s">
        <v>73</v>
      </c>
      <c r="G2" s="21" t="s">
        <v>6</v>
      </c>
      <c r="H2" s="24" t="s">
        <v>66</v>
      </c>
      <c r="I2" s="24" t="s">
        <v>67</v>
      </c>
      <c r="J2" s="24" t="s">
        <v>7</v>
      </c>
      <c r="K2" s="24" t="s">
        <v>8</v>
      </c>
      <c r="L2" s="17" t="s">
        <v>60</v>
      </c>
    </row>
    <row r="3" spans="1:12" x14ac:dyDescent="0.15">
      <c r="A3" s="4">
        <v>1</v>
      </c>
      <c r="B3" s="5" t="s">
        <v>9</v>
      </c>
      <c r="C3" s="5" t="s">
        <v>9</v>
      </c>
      <c r="D3" s="6" t="s">
        <v>10</v>
      </c>
      <c r="E3" s="4">
        <v>1</v>
      </c>
      <c r="F3" s="26">
        <v>0.68</v>
      </c>
      <c r="G3" s="4">
        <v>0.95</v>
      </c>
      <c r="H3" s="8">
        <f>E3*F3</f>
        <v>0.68</v>
      </c>
      <c r="I3" s="8">
        <f>E3*G3</f>
        <v>0.95</v>
      </c>
      <c r="J3" s="8">
        <f>I3-H3</f>
        <v>0.26999999999999991</v>
      </c>
      <c r="K3" s="12">
        <f>J3/H3</f>
        <v>0.39705882352941158</v>
      </c>
      <c r="L3" s="10" t="s">
        <v>70</v>
      </c>
    </row>
    <row r="4" spans="1:12" x14ac:dyDescent="0.15">
      <c r="A4" s="4">
        <v>2</v>
      </c>
      <c r="B4" s="5" t="s">
        <v>11</v>
      </c>
      <c r="C4" s="5" t="s">
        <v>11</v>
      </c>
      <c r="D4" s="6" t="s">
        <v>12</v>
      </c>
      <c r="E4" s="4">
        <v>1</v>
      </c>
      <c r="F4" s="26">
        <v>0.65</v>
      </c>
      <c r="G4" s="4">
        <v>0.93</v>
      </c>
      <c r="H4" s="8">
        <f t="shared" ref="H4:H29" si="0">E4*F4</f>
        <v>0.65</v>
      </c>
      <c r="I4" s="8">
        <f t="shared" ref="I4:I29" si="1">E4*G4</f>
        <v>0.93</v>
      </c>
      <c r="J4" s="8">
        <f t="shared" ref="J4:J29" si="2">I4-H4</f>
        <v>0.28000000000000003</v>
      </c>
      <c r="K4" s="12">
        <f t="shared" ref="K4:K29" si="3">J4/H4</f>
        <v>0.43076923076923079</v>
      </c>
      <c r="L4" s="10" t="s">
        <v>70</v>
      </c>
    </row>
    <row r="5" spans="1:12" ht="27" x14ac:dyDescent="0.15">
      <c r="A5" s="4">
        <v>3</v>
      </c>
      <c r="B5" s="5" t="s">
        <v>13</v>
      </c>
      <c r="C5" s="5" t="s">
        <v>13</v>
      </c>
      <c r="D5" s="5" t="s">
        <v>14</v>
      </c>
      <c r="E5" s="4">
        <v>1</v>
      </c>
      <c r="F5" s="7">
        <v>10.89</v>
      </c>
      <c r="G5" s="4">
        <v>26.3</v>
      </c>
      <c r="H5" s="8">
        <f t="shared" si="0"/>
        <v>10.89</v>
      </c>
      <c r="I5" s="8">
        <f t="shared" si="1"/>
        <v>26.3</v>
      </c>
      <c r="J5" s="8">
        <f t="shared" si="2"/>
        <v>15.41</v>
      </c>
      <c r="K5" s="12">
        <f t="shared" si="3"/>
        <v>1.4150596877869606</v>
      </c>
      <c r="L5" s="11" t="s">
        <v>68</v>
      </c>
    </row>
    <row r="6" spans="1:12" ht="27" x14ac:dyDescent="0.15">
      <c r="A6" s="4">
        <v>4</v>
      </c>
      <c r="B6" s="6" t="s">
        <v>15</v>
      </c>
      <c r="C6" s="6" t="s">
        <v>15</v>
      </c>
      <c r="D6" s="6" t="s">
        <v>14</v>
      </c>
      <c r="E6" s="4">
        <v>1</v>
      </c>
      <c r="F6" s="7">
        <v>11.59</v>
      </c>
      <c r="G6" s="4">
        <v>29.6</v>
      </c>
      <c r="H6" s="8">
        <f t="shared" si="0"/>
        <v>11.59</v>
      </c>
      <c r="I6" s="8">
        <f t="shared" si="1"/>
        <v>29.6</v>
      </c>
      <c r="J6" s="8">
        <f t="shared" si="2"/>
        <v>18.010000000000002</v>
      </c>
      <c r="K6" s="12">
        <f t="shared" si="3"/>
        <v>1.553925798101812</v>
      </c>
      <c r="L6" s="11" t="s">
        <v>62</v>
      </c>
    </row>
    <row r="7" spans="1:12" x14ac:dyDescent="0.15">
      <c r="A7" s="4">
        <v>5</v>
      </c>
      <c r="B7" s="5" t="s">
        <v>16</v>
      </c>
      <c r="C7" s="5" t="s">
        <v>16</v>
      </c>
      <c r="D7" s="6" t="s">
        <v>17</v>
      </c>
      <c r="E7" s="4">
        <v>1</v>
      </c>
      <c r="F7" s="7">
        <v>17.8552</v>
      </c>
      <c r="G7" s="4">
        <v>27.68</v>
      </c>
      <c r="H7" s="8">
        <f t="shared" si="0"/>
        <v>17.8552</v>
      </c>
      <c r="I7" s="8">
        <f t="shared" si="1"/>
        <v>27.68</v>
      </c>
      <c r="J7" s="8">
        <f t="shared" si="2"/>
        <v>9.8247999999999998</v>
      </c>
      <c r="K7" s="12">
        <f t="shared" si="3"/>
        <v>0.55024866705497555</v>
      </c>
      <c r="L7" s="10" t="s">
        <v>64</v>
      </c>
    </row>
    <row r="8" spans="1:12" x14ac:dyDescent="0.15">
      <c r="A8" s="4">
        <v>6</v>
      </c>
      <c r="B8" s="5" t="s">
        <v>18</v>
      </c>
      <c r="C8" s="5" t="s">
        <v>18</v>
      </c>
      <c r="D8" s="6" t="s">
        <v>17</v>
      </c>
      <c r="E8" s="4">
        <v>1</v>
      </c>
      <c r="F8" s="7">
        <v>16.766999999999999</v>
      </c>
      <c r="G8" s="4">
        <v>25.83</v>
      </c>
      <c r="H8" s="8">
        <f t="shared" si="0"/>
        <v>16.766999999999999</v>
      </c>
      <c r="I8" s="8">
        <f t="shared" si="1"/>
        <v>25.83</v>
      </c>
      <c r="J8" s="8">
        <f t="shared" si="2"/>
        <v>9.0629999999999988</v>
      </c>
      <c r="K8" s="12">
        <f t="shared" si="3"/>
        <v>0.54052603327965643</v>
      </c>
      <c r="L8" s="10" t="s">
        <v>64</v>
      </c>
    </row>
    <row r="9" spans="1:12" ht="27" x14ac:dyDescent="0.15">
      <c r="A9" s="4">
        <v>7</v>
      </c>
      <c r="B9" s="5" t="s">
        <v>19</v>
      </c>
      <c r="C9" s="5" t="s">
        <v>19</v>
      </c>
      <c r="D9" s="6" t="s">
        <v>20</v>
      </c>
      <c r="E9" s="4">
        <v>1</v>
      </c>
      <c r="F9" s="7">
        <v>3.53</v>
      </c>
      <c r="G9" s="4">
        <v>8.11</v>
      </c>
      <c r="H9" s="8">
        <f t="shared" si="0"/>
        <v>3.53</v>
      </c>
      <c r="I9" s="8">
        <f t="shared" si="1"/>
        <v>8.11</v>
      </c>
      <c r="J9" s="8">
        <f t="shared" si="2"/>
        <v>4.58</v>
      </c>
      <c r="K9" s="12">
        <f t="shared" si="3"/>
        <v>1.2974504249291785</v>
      </c>
      <c r="L9" s="11" t="s">
        <v>63</v>
      </c>
    </row>
    <row r="10" spans="1:12" x14ac:dyDescent="0.15">
      <c r="A10" s="4">
        <v>8</v>
      </c>
      <c r="B10" s="5" t="s">
        <v>21</v>
      </c>
      <c r="C10" s="5" t="s">
        <v>21</v>
      </c>
      <c r="D10" s="6" t="s">
        <v>22</v>
      </c>
      <c r="E10" s="4">
        <v>2</v>
      </c>
      <c r="F10" s="7">
        <v>0.36</v>
      </c>
      <c r="G10" s="4">
        <v>0.68</v>
      </c>
      <c r="H10" s="8">
        <f t="shared" si="0"/>
        <v>0.72</v>
      </c>
      <c r="I10" s="8">
        <f t="shared" si="1"/>
        <v>1.36</v>
      </c>
      <c r="J10" s="8">
        <f t="shared" si="2"/>
        <v>0.64000000000000012</v>
      </c>
      <c r="K10" s="12">
        <f t="shared" si="3"/>
        <v>0.88888888888888906</v>
      </c>
      <c r="L10" s="10" t="s">
        <v>61</v>
      </c>
    </row>
    <row r="11" spans="1:12" x14ac:dyDescent="0.15">
      <c r="A11" s="4">
        <v>9</v>
      </c>
      <c r="B11" s="5" t="s">
        <v>23</v>
      </c>
      <c r="C11" s="5" t="s">
        <v>23</v>
      </c>
      <c r="D11" s="6" t="s">
        <v>24</v>
      </c>
      <c r="E11" s="4">
        <v>2</v>
      </c>
      <c r="F11" s="7">
        <v>0.59199999999999997</v>
      </c>
      <c r="G11" s="4">
        <v>1.05</v>
      </c>
      <c r="H11" s="8">
        <f t="shared" si="0"/>
        <v>1.1839999999999999</v>
      </c>
      <c r="I11" s="8">
        <f t="shared" si="1"/>
        <v>2.1</v>
      </c>
      <c r="J11" s="8">
        <f t="shared" si="2"/>
        <v>0.91600000000000015</v>
      </c>
      <c r="K11" s="12">
        <f t="shared" si="3"/>
        <v>0.7736486486486488</v>
      </c>
      <c r="L11" s="10" t="s">
        <v>61</v>
      </c>
    </row>
    <row r="12" spans="1:12" x14ac:dyDescent="0.15">
      <c r="A12" s="4">
        <v>10</v>
      </c>
      <c r="B12" s="5" t="s">
        <v>25</v>
      </c>
      <c r="C12" s="5" t="s">
        <v>25</v>
      </c>
      <c r="D12" s="6" t="s">
        <v>26</v>
      </c>
      <c r="E12" s="4">
        <v>3</v>
      </c>
      <c r="F12" s="7">
        <v>0.504</v>
      </c>
      <c r="G12" s="4">
        <v>0.65</v>
      </c>
      <c r="H12" s="8">
        <f t="shared" si="0"/>
        <v>1.512</v>
      </c>
      <c r="I12" s="8">
        <f t="shared" si="1"/>
        <v>1.9500000000000002</v>
      </c>
      <c r="J12" s="8">
        <f t="shared" si="2"/>
        <v>0.43800000000000017</v>
      </c>
      <c r="K12" s="12">
        <f t="shared" si="3"/>
        <v>0.28968253968253976</v>
      </c>
      <c r="L12" s="10" t="s">
        <v>61</v>
      </c>
    </row>
    <row r="13" spans="1:12" x14ac:dyDescent="0.15">
      <c r="A13" s="4">
        <v>11</v>
      </c>
      <c r="B13" s="5" t="s">
        <v>27</v>
      </c>
      <c r="C13" s="5" t="s">
        <v>27</v>
      </c>
      <c r="D13" s="6" t="s">
        <v>28</v>
      </c>
      <c r="E13" s="4">
        <v>2</v>
      </c>
      <c r="F13" s="26">
        <v>0.432</v>
      </c>
      <c r="G13" s="4">
        <v>0.5</v>
      </c>
      <c r="H13" s="8">
        <f t="shared" si="0"/>
        <v>0.86399999999999999</v>
      </c>
      <c r="I13" s="8">
        <f t="shared" si="1"/>
        <v>1</v>
      </c>
      <c r="J13" s="8">
        <f t="shared" si="2"/>
        <v>0.13600000000000001</v>
      </c>
      <c r="K13" s="12">
        <f t="shared" si="3"/>
        <v>0.15740740740740741</v>
      </c>
      <c r="L13" s="10" t="s">
        <v>72</v>
      </c>
    </row>
    <row r="14" spans="1:12" x14ac:dyDescent="0.15">
      <c r="A14" s="4">
        <v>12</v>
      </c>
      <c r="B14" s="5" t="s">
        <v>29</v>
      </c>
      <c r="C14" s="5" t="s">
        <v>29</v>
      </c>
      <c r="D14" s="6" t="s">
        <v>30</v>
      </c>
      <c r="E14" s="4">
        <v>1</v>
      </c>
      <c r="F14" s="7">
        <v>0.315</v>
      </c>
      <c r="G14" s="4">
        <v>0.37</v>
      </c>
      <c r="H14" s="8">
        <f t="shared" si="0"/>
        <v>0.315</v>
      </c>
      <c r="I14" s="8">
        <f t="shared" si="1"/>
        <v>0.37</v>
      </c>
      <c r="J14" s="8">
        <f t="shared" si="2"/>
        <v>5.4999999999999993E-2</v>
      </c>
      <c r="K14" s="12">
        <f t="shared" si="3"/>
        <v>0.17460317460317459</v>
      </c>
      <c r="L14" s="10" t="s">
        <v>61</v>
      </c>
    </row>
    <row r="15" spans="1:12" x14ac:dyDescent="0.15">
      <c r="A15" s="4">
        <v>13</v>
      </c>
      <c r="B15" s="5" t="s">
        <v>31</v>
      </c>
      <c r="C15" s="5" t="s">
        <v>31</v>
      </c>
      <c r="D15" s="6" t="s">
        <v>32</v>
      </c>
      <c r="E15" s="4">
        <v>1</v>
      </c>
      <c r="F15" s="7">
        <v>0.315</v>
      </c>
      <c r="G15" s="4">
        <v>0.37</v>
      </c>
      <c r="H15" s="8">
        <f t="shared" si="0"/>
        <v>0.315</v>
      </c>
      <c r="I15" s="8">
        <f t="shared" si="1"/>
        <v>0.37</v>
      </c>
      <c r="J15" s="8">
        <f t="shared" si="2"/>
        <v>5.4999999999999993E-2</v>
      </c>
      <c r="K15" s="12">
        <f t="shared" si="3"/>
        <v>0.17460317460317459</v>
      </c>
      <c r="L15" s="10" t="s">
        <v>61</v>
      </c>
    </row>
    <row r="16" spans="1:12" x14ac:dyDescent="0.15">
      <c r="A16" s="4">
        <v>14</v>
      </c>
      <c r="B16" s="5" t="s">
        <v>33</v>
      </c>
      <c r="C16" s="5" t="s">
        <v>33</v>
      </c>
      <c r="D16" s="6" t="s">
        <v>34</v>
      </c>
      <c r="E16" s="4">
        <v>1</v>
      </c>
      <c r="F16" s="7">
        <v>0.44800000000000001</v>
      </c>
      <c r="G16" s="4">
        <v>0.55000000000000004</v>
      </c>
      <c r="H16" s="8">
        <f t="shared" si="0"/>
        <v>0.44800000000000001</v>
      </c>
      <c r="I16" s="8">
        <f t="shared" si="1"/>
        <v>0.55000000000000004</v>
      </c>
      <c r="J16" s="8">
        <f t="shared" si="2"/>
        <v>0.10200000000000004</v>
      </c>
      <c r="K16" s="12">
        <f t="shared" si="3"/>
        <v>0.22767857142857151</v>
      </c>
      <c r="L16" s="10" t="s">
        <v>61</v>
      </c>
    </row>
    <row r="17" spans="1:12" ht="27" x14ac:dyDescent="0.15">
      <c r="A17" s="4">
        <v>15</v>
      </c>
      <c r="B17" s="5" t="s">
        <v>35</v>
      </c>
      <c r="C17" s="5" t="s">
        <v>35</v>
      </c>
      <c r="D17" s="6" t="s">
        <v>36</v>
      </c>
      <c r="E17" s="4">
        <v>2</v>
      </c>
      <c r="F17" s="4">
        <v>0.754</v>
      </c>
      <c r="G17" s="4">
        <v>1.62</v>
      </c>
      <c r="H17" s="8">
        <f t="shared" si="0"/>
        <v>1.508</v>
      </c>
      <c r="I17" s="8">
        <f t="shared" si="1"/>
        <v>3.24</v>
      </c>
      <c r="J17" s="8">
        <f t="shared" si="2"/>
        <v>1.7320000000000002</v>
      </c>
      <c r="K17" s="12">
        <f t="shared" si="3"/>
        <v>1.1485411140583555</v>
      </c>
      <c r="L17" s="11" t="s">
        <v>71</v>
      </c>
    </row>
    <row r="18" spans="1:12" s="28" customFormat="1" x14ac:dyDescent="0.15">
      <c r="A18" s="4">
        <v>16</v>
      </c>
      <c r="B18" s="5" t="s">
        <v>37</v>
      </c>
      <c r="C18" s="5" t="s">
        <v>37</v>
      </c>
      <c r="D18" s="6" t="s">
        <v>38</v>
      </c>
      <c r="E18" s="4">
        <v>2</v>
      </c>
      <c r="F18" s="4">
        <v>0.64800000000000002</v>
      </c>
      <c r="G18" s="4">
        <v>0.91</v>
      </c>
      <c r="H18" s="8">
        <f t="shared" si="0"/>
        <v>1.296</v>
      </c>
      <c r="I18" s="8">
        <f t="shared" si="1"/>
        <v>1.82</v>
      </c>
      <c r="J18" s="8">
        <f t="shared" si="2"/>
        <v>0.52400000000000002</v>
      </c>
      <c r="K18" s="12">
        <f t="shared" si="3"/>
        <v>0.40432098765432101</v>
      </c>
      <c r="L18" s="27" t="s">
        <v>74</v>
      </c>
    </row>
    <row r="19" spans="1:12" ht="27" x14ac:dyDescent="0.15">
      <c r="A19" s="4">
        <v>17</v>
      </c>
      <c r="B19" s="5" t="s">
        <v>39</v>
      </c>
      <c r="C19" s="5" t="s">
        <v>39</v>
      </c>
      <c r="D19" s="6" t="s">
        <v>14</v>
      </c>
      <c r="E19" s="4">
        <v>1</v>
      </c>
      <c r="F19" s="4">
        <v>12.5861</v>
      </c>
      <c r="G19" s="4">
        <v>28.8</v>
      </c>
      <c r="H19" s="8">
        <f t="shared" si="0"/>
        <v>12.5861</v>
      </c>
      <c r="I19" s="8">
        <f t="shared" si="1"/>
        <v>28.8</v>
      </c>
      <c r="J19" s="8">
        <f t="shared" si="2"/>
        <v>16.213900000000002</v>
      </c>
      <c r="K19" s="12">
        <f t="shared" si="3"/>
        <v>1.2882386124375305</v>
      </c>
      <c r="L19" s="11" t="s">
        <v>75</v>
      </c>
    </row>
    <row r="20" spans="1:12" x14ac:dyDescent="0.15">
      <c r="A20" s="4">
        <v>18</v>
      </c>
      <c r="B20" s="5" t="s">
        <v>40</v>
      </c>
      <c r="C20" s="5" t="s">
        <v>40</v>
      </c>
      <c r="D20" s="6" t="s">
        <v>41</v>
      </c>
      <c r="E20" s="4">
        <v>2</v>
      </c>
      <c r="F20" s="7">
        <v>0.52800000000000002</v>
      </c>
      <c r="G20" s="4">
        <v>0.67</v>
      </c>
      <c r="H20" s="8">
        <f t="shared" si="0"/>
        <v>1.056</v>
      </c>
      <c r="I20" s="8">
        <f t="shared" si="1"/>
        <v>1.34</v>
      </c>
      <c r="J20" s="8">
        <f t="shared" si="2"/>
        <v>0.28400000000000003</v>
      </c>
      <c r="K20" s="12">
        <f t="shared" si="3"/>
        <v>0.26893939393939398</v>
      </c>
      <c r="L20" s="10" t="s">
        <v>61</v>
      </c>
    </row>
    <row r="21" spans="1:12" x14ac:dyDescent="0.15">
      <c r="A21" s="4">
        <v>19</v>
      </c>
      <c r="B21" s="5" t="s">
        <v>42</v>
      </c>
      <c r="C21" s="5" t="s">
        <v>42</v>
      </c>
      <c r="D21" s="6" t="s">
        <v>43</v>
      </c>
      <c r="E21" s="4">
        <v>1</v>
      </c>
      <c r="F21" s="7">
        <v>0.39760000000000001</v>
      </c>
      <c r="G21" s="4">
        <v>0.53</v>
      </c>
      <c r="H21" s="8">
        <f t="shared" si="0"/>
        <v>0.39760000000000001</v>
      </c>
      <c r="I21" s="8">
        <f t="shared" si="1"/>
        <v>0.53</v>
      </c>
      <c r="J21" s="8">
        <f t="shared" si="2"/>
        <v>0.13240000000000002</v>
      </c>
      <c r="K21" s="12">
        <f t="shared" si="3"/>
        <v>0.33299798792756541</v>
      </c>
      <c r="L21" s="10" t="s">
        <v>61</v>
      </c>
    </row>
    <row r="22" spans="1:12" x14ac:dyDescent="0.15">
      <c r="A22" s="4">
        <v>20</v>
      </c>
      <c r="B22" s="5" t="s">
        <v>44</v>
      </c>
      <c r="C22" s="5" t="s">
        <v>44</v>
      </c>
      <c r="D22" s="6" t="s">
        <v>45</v>
      </c>
      <c r="E22" s="4">
        <v>2</v>
      </c>
      <c r="F22" s="7">
        <v>0.44800000000000001</v>
      </c>
      <c r="G22" s="4">
        <v>0.79</v>
      </c>
      <c r="H22" s="8">
        <f t="shared" si="0"/>
        <v>0.89600000000000002</v>
      </c>
      <c r="I22" s="8">
        <f t="shared" si="1"/>
        <v>1.58</v>
      </c>
      <c r="J22" s="8">
        <f t="shared" si="2"/>
        <v>0.68400000000000005</v>
      </c>
      <c r="K22" s="12">
        <f t="shared" si="3"/>
        <v>0.76339285714285721</v>
      </c>
      <c r="L22" s="10" t="s">
        <v>61</v>
      </c>
    </row>
    <row r="23" spans="1:12" x14ac:dyDescent="0.15">
      <c r="A23" s="4">
        <v>21</v>
      </c>
      <c r="B23" s="5" t="s">
        <v>46</v>
      </c>
      <c r="C23" s="5" t="s">
        <v>46</v>
      </c>
      <c r="D23" s="6" t="s">
        <v>47</v>
      </c>
      <c r="E23" s="4">
        <v>2</v>
      </c>
      <c r="F23" s="7">
        <v>0.52080000000000004</v>
      </c>
      <c r="G23" s="4">
        <v>0.59</v>
      </c>
      <c r="H23" s="8">
        <f t="shared" si="0"/>
        <v>1.0416000000000001</v>
      </c>
      <c r="I23" s="8">
        <f t="shared" si="1"/>
        <v>1.18</v>
      </c>
      <c r="J23" s="8">
        <f t="shared" si="2"/>
        <v>0.13839999999999986</v>
      </c>
      <c r="K23" s="12">
        <f t="shared" si="3"/>
        <v>0.13287250384024563</v>
      </c>
      <c r="L23" s="10" t="s">
        <v>61</v>
      </c>
    </row>
    <row r="24" spans="1:12" x14ac:dyDescent="0.15">
      <c r="A24" s="4">
        <v>22</v>
      </c>
      <c r="B24" s="5" t="s">
        <v>48</v>
      </c>
      <c r="C24" s="5" t="s">
        <v>48</v>
      </c>
      <c r="D24" s="6" t="s">
        <v>49</v>
      </c>
      <c r="E24" s="4">
        <v>1</v>
      </c>
      <c r="F24" s="7">
        <v>0.432</v>
      </c>
      <c r="G24" s="4">
        <v>0.54</v>
      </c>
      <c r="H24" s="8">
        <f t="shared" si="0"/>
        <v>0.432</v>
      </c>
      <c r="I24" s="8">
        <f t="shared" si="1"/>
        <v>0.54</v>
      </c>
      <c r="J24" s="8">
        <f t="shared" si="2"/>
        <v>0.10800000000000004</v>
      </c>
      <c r="K24" s="12">
        <f t="shared" si="3"/>
        <v>0.25000000000000011</v>
      </c>
      <c r="L24" s="10" t="s">
        <v>61</v>
      </c>
    </row>
    <row r="25" spans="1:12" x14ac:dyDescent="0.15">
      <c r="A25" s="4">
        <v>23</v>
      </c>
      <c r="B25" s="5" t="s">
        <v>50</v>
      </c>
      <c r="C25" s="5" t="s">
        <v>50</v>
      </c>
      <c r="D25" s="6" t="s">
        <v>51</v>
      </c>
      <c r="E25" s="4">
        <v>1</v>
      </c>
      <c r="F25" s="7">
        <v>0.53600000000000003</v>
      </c>
      <c r="G25" s="4">
        <v>0.96</v>
      </c>
      <c r="H25" s="8">
        <f t="shared" si="0"/>
        <v>0.53600000000000003</v>
      </c>
      <c r="I25" s="8">
        <f t="shared" si="1"/>
        <v>0.96</v>
      </c>
      <c r="J25" s="8">
        <f t="shared" si="2"/>
        <v>0.42399999999999993</v>
      </c>
      <c r="K25" s="12">
        <f t="shared" si="3"/>
        <v>0.79104477611940283</v>
      </c>
      <c r="L25" s="10" t="s">
        <v>61</v>
      </c>
    </row>
    <row r="26" spans="1:12" x14ac:dyDescent="0.15">
      <c r="A26" s="4">
        <v>24</v>
      </c>
      <c r="B26" s="5" t="s">
        <v>52</v>
      </c>
      <c r="C26" s="5" t="s">
        <v>52</v>
      </c>
      <c r="D26" s="6" t="s">
        <v>53</v>
      </c>
      <c r="E26" s="4">
        <v>1</v>
      </c>
      <c r="F26" s="7">
        <v>2.71</v>
      </c>
      <c r="G26" s="4">
        <v>5</v>
      </c>
      <c r="H26" s="8">
        <f t="shared" si="0"/>
        <v>2.71</v>
      </c>
      <c r="I26" s="8">
        <f t="shared" si="1"/>
        <v>5</v>
      </c>
      <c r="J26" s="8">
        <f t="shared" si="2"/>
        <v>2.29</v>
      </c>
      <c r="K26" s="12">
        <f t="shared" si="3"/>
        <v>0.84501845018450183</v>
      </c>
      <c r="L26" s="11" t="s">
        <v>69</v>
      </c>
    </row>
    <row r="27" spans="1:12" x14ac:dyDescent="0.15">
      <c r="A27" s="4">
        <v>25</v>
      </c>
      <c r="B27" s="5" t="s">
        <v>54</v>
      </c>
      <c r="C27" s="5" t="s">
        <v>54</v>
      </c>
      <c r="D27" s="6" t="s">
        <v>55</v>
      </c>
      <c r="E27" s="4">
        <v>1</v>
      </c>
      <c r="F27" s="7">
        <v>0.32040000000000002</v>
      </c>
      <c r="G27" s="4">
        <v>0.38</v>
      </c>
      <c r="H27" s="8">
        <f t="shared" si="0"/>
        <v>0.32040000000000002</v>
      </c>
      <c r="I27" s="8">
        <f t="shared" si="1"/>
        <v>0.38</v>
      </c>
      <c r="J27" s="8">
        <f t="shared" si="2"/>
        <v>5.9599999999999986E-2</v>
      </c>
      <c r="K27" s="12">
        <f t="shared" si="3"/>
        <v>0.18601747815230957</v>
      </c>
      <c r="L27" s="10" t="s">
        <v>61</v>
      </c>
    </row>
    <row r="28" spans="1:12" x14ac:dyDescent="0.15">
      <c r="A28" s="4">
        <v>26</v>
      </c>
      <c r="B28" s="5" t="s">
        <v>56</v>
      </c>
      <c r="C28" s="5" t="s">
        <v>56</v>
      </c>
      <c r="D28" s="6" t="s">
        <v>47</v>
      </c>
      <c r="E28" s="4">
        <v>2</v>
      </c>
      <c r="F28" s="7">
        <v>0.52080000000000004</v>
      </c>
      <c r="G28" s="4">
        <v>0.63</v>
      </c>
      <c r="H28" s="8">
        <f t="shared" si="0"/>
        <v>1.0416000000000001</v>
      </c>
      <c r="I28" s="8">
        <f t="shared" si="1"/>
        <v>1.26</v>
      </c>
      <c r="J28" s="8">
        <f t="shared" si="2"/>
        <v>0.21839999999999993</v>
      </c>
      <c r="K28" s="12">
        <f t="shared" si="3"/>
        <v>0.20967741935483863</v>
      </c>
      <c r="L28" s="10" t="s">
        <v>61</v>
      </c>
    </row>
    <row r="29" spans="1:12" ht="27" x14ac:dyDescent="0.15">
      <c r="A29" s="4">
        <v>27</v>
      </c>
      <c r="B29" s="5" t="s">
        <v>57</v>
      </c>
      <c r="C29" s="5" t="s">
        <v>57</v>
      </c>
      <c r="D29" s="6" t="s">
        <v>58</v>
      </c>
      <c r="E29" s="4">
        <v>1</v>
      </c>
      <c r="F29" s="7">
        <v>0.1</v>
      </c>
      <c r="G29" s="4">
        <v>0.28000000000000003</v>
      </c>
      <c r="H29" s="8">
        <f t="shared" si="0"/>
        <v>0.1</v>
      </c>
      <c r="I29" s="8">
        <f t="shared" si="1"/>
        <v>0.28000000000000003</v>
      </c>
      <c r="J29" s="8">
        <f t="shared" si="2"/>
        <v>0.18000000000000002</v>
      </c>
      <c r="K29" s="12">
        <f t="shared" si="3"/>
        <v>1.8</v>
      </c>
      <c r="L29" s="10" t="s">
        <v>65</v>
      </c>
    </row>
    <row r="30" spans="1:12" s="20" customFormat="1" ht="27.75" customHeight="1" x14ac:dyDescent="0.15">
      <c r="A30" s="13"/>
      <c r="B30" s="14"/>
      <c r="C30" s="14"/>
      <c r="D30" s="15" t="s">
        <v>59</v>
      </c>
      <c r="E30" s="13"/>
      <c r="F30" s="13"/>
      <c r="G30" s="16"/>
      <c r="H30" s="17">
        <f>SUM(H3:H29)</f>
        <v>91.241499999999988</v>
      </c>
      <c r="I30" s="17">
        <f>SUM(I3:I29)</f>
        <v>174.01000000000002</v>
      </c>
      <c r="J30" s="17">
        <f>SUM(J3:J29)</f>
        <v>82.768500000000031</v>
      </c>
      <c r="K30" s="18">
        <f>J30/H30</f>
        <v>0.90713655518596303</v>
      </c>
      <c r="L30" s="19"/>
    </row>
  </sheetData>
  <mergeCells count="1">
    <mergeCell ref="A1:K1"/>
  </mergeCells>
  <phoneticPr fontId="3" type="noConversion"/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价值工程部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2022-05-16T05:25:41Z</dcterms:created>
  <dcterms:modified xsi:type="dcterms:W3CDTF">2022-05-18T01:22:01Z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B9FC0EE52D8342BC86CD64B48EF7C2F3</vt:lpwstr>
  </property>
  <property fmtid="{D5CDD505-2E9C-101B-9397-08002B2CF9AE}" pid="3" name="KSOProductBuildVer">
    <vt:lpwstr>2052-11.1.0.11636</vt:lpwstr>
  </property>
</Properties>
</file>