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65979777-3E03-4810-9160-7C62DCE6CE40}" xr6:coauthVersionLast="47" xr6:coauthVersionMax="47" xr10:uidLastSave="{00000000-0000-0000-0000-000000000000}"/>
  <bookViews>
    <workbookView xWindow="-108" yWindow="-108" windowWidth="23256" windowHeight="12720" firstSheet="1" activeTab="2" xr2:uid="{00000000-000D-0000-FFFF-FFFF00000000}"/>
  </bookViews>
  <sheets>
    <sheet name="黄骅汇铭2020年" sheetId="6" state="hidden" r:id="rId1"/>
    <sheet name="黄骅汇铭 1" sheetId="7" r:id="rId2"/>
    <sheet name="黄骅汇铭2" sheetId="9" r:id="rId3"/>
    <sheet name="黄骅汇铭3" sheetId="4" r:id="rId4"/>
    <sheet name="汇铭1ZY" sheetId="5" state="hidden" r:id="rId5"/>
    <sheet name="黄骅汇铭 4" sheetId="8" r:id="rId6"/>
    <sheet name="Sheet1" sheetId="1" r:id="rId7"/>
    <sheet name="Sheet2" sheetId="2" r:id="rId8"/>
    <sheet name="Sheet3" sheetId="3" r:id="rId9"/>
  </sheets>
  <externalReferences>
    <externalReference r:id="rId10"/>
  </externalReferences>
  <definedNames>
    <definedName name="_xlnm.Print_Area" localSheetId="1">'黄骅汇铭 1'!$A$1:$K$35</definedName>
    <definedName name="_xlnm.Print_Area" localSheetId="5">'黄骅汇铭 4'!$A$1:$K$18</definedName>
    <definedName name="_xlnm.Print_Area" localSheetId="2">黄骅汇铭2!$A$1:$K$33</definedName>
    <definedName name="_xlnm.Print_Area" localSheetId="0">黄骅汇铭2020年!$A$1:$K$31</definedName>
    <definedName name="_xlnm.Print_Area" localSheetId="3">黄骅汇铭3!$A$1:$H$165</definedName>
    <definedName name="_xlnm.Print_Titles" localSheetId="4">汇铭1ZY!$A$7:$IV$8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9" l="1"/>
  <c r="J10" i="9"/>
  <c r="F12" i="9"/>
  <c r="J12" i="9" s="1"/>
  <c r="J13" i="9"/>
  <c r="F15" i="9"/>
  <c r="J15" i="9" s="1"/>
  <c r="F16" i="9"/>
  <c r="F17" i="9"/>
  <c r="J17" i="9" s="1"/>
  <c r="F18" i="9"/>
  <c r="J18" i="9" s="1"/>
  <c r="F19" i="9"/>
  <c r="J19" i="9" s="1"/>
  <c r="F20" i="9"/>
  <c r="J20" i="9" s="1"/>
  <c r="F21" i="9"/>
  <c r="J21" i="9" s="1"/>
  <c r="F22" i="9"/>
  <c r="F23" i="9"/>
  <c r="F11" i="9"/>
  <c r="J11" i="9" s="1"/>
  <c r="J22" i="9"/>
  <c r="J14" i="9"/>
  <c r="J24" i="9"/>
  <c r="J25" i="9"/>
  <c r="F10" i="6"/>
  <c r="F11" i="6"/>
  <c r="F12" i="6"/>
  <c r="F13" i="6"/>
  <c r="J13" i="6" s="1"/>
  <c r="F14" i="6"/>
  <c r="F15" i="6"/>
  <c r="J15" i="6" s="1"/>
  <c r="F16" i="6"/>
  <c r="J16" i="6" s="1"/>
  <c r="F17" i="6"/>
  <c r="J17" i="6" s="1"/>
  <c r="F18" i="6"/>
  <c r="J18" i="6" s="1"/>
  <c r="F19" i="6"/>
  <c r="J19" i="6" s="1"/>
  <c r="F20" i="6"/>
  <c r="F21" i="6"/>
  <c r="J21" i="6" s="1"/>
  <c r="F9" i="6"/>
  <c r="J9" i="6" s="1"/>
  <c r="H25" i="9"/>
  <c r="H24" i="9"/>
  <c r="H23" i="6"/>
  <c r="J23" i="6"/>
  <c r="H22" i="6"/>
  <c r="J22" i="6"/>
  <c r="J23" i="9"/>
  <c r="J16" i="9"/>
  <c r="H9" i="9"/>
  <c r="J9" i="9"/>
  <c r="G10" i="8"/>
  <c r="H10" i="8"/>
  <c r="J10" i="8"/>
  <c r="J9" i="8"/>
  <c r="L9" i="7"/>
  <c r="J9" i="7"/>
  <c r="J10" i="6"/>
  <c r="J11" i="6"/>
  <c r="J12" i="6"/>
  <c r="J14" i="6"/>
  <c r="J20" i="6"/>
</calcChain>
</file>

<file path=xl/sharedStrings.xml><?xml version="1.0" encoding="utf-8"?>
<sst xmlns="http://schemas.openxmlformats.org/spreadsheetml/2006/main" count="1059" uniqueCount="532">
  <si>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</si>
  <si>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</si>
  <si>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</si>
  <si>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</si>
  <si>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</si>
  <si>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</si>
  <si>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</si>
  <si>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</si>
  <si>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</si>
  <si>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</si>
  <si>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</si>
  <si>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</si>
  <si>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SHT0000580</t>
  </si>
  <si>
    <t>座椅升降器左前手柄</t>
  </si>
  <si>
    <t>01.03.19.001</t>
  </si>
  <si>
    <t>只</t>
  </si>
  <si>
    <t>SHT0000520</t>
  </si>
  <si>
    <t>座椅升降器左后手柄</t>
  </si>
  <si>
    <t>01.03.19.002</t>
  </si>
  <si>
    <t>SHT0000406</t>
  </si>
  <si>
    <t>座椅副升降器右前手柄</t>
  </si>
  <si>
    <t>01.03.19.003</t>
  </si>
  <si>
    <t>SHT0000407</t>
  </si>
  <si>
    <t>座椅副升降器右后手柄</t>
  </si>
  <si>
    <t>01.03.19.004</t>
  </si>
  <si>
    <t>SHT0000519</t>
  </si>
  <si>
    <t>座椅升降器左手柄</t>
  </si>
  <si>
    <t>01.03.19.005</t>
  </si>
  <si>
    <t>SHT0000405</t>
  </si>
  <si>
    <t>座椅升降器右手柄</t>
  </si>
  <si>
    <t>01.03.19.006</t>
  </si>
  <si>
    <t>SHT0000175</t>
  </si>
  <si>
    <t>座椅调角器罩壳主动</t>
  </si>
  <si>
    <t>01.03.19.007</t>
  </si>
  <si>
    <t>SHT0000176</t>
  </si>
  <si>
    <t>座椅调角器罩壳从动</t>
  </si>
  <si>
    <t>01.03.19.008</t>
  </si>
  <si>
    <t>SHT0000162</t>
  </si>
  <si>
    <t>座椅调角器罩壳堵盖</t>
  </si>
  <si>
    <t>01.03.19.009</t>
  </si>
  <si>
    <t>豪泺左下镜座盖</t>
  </si>
  <si>
    <t>01.03.19.018</t>
  </si>
  <si>
    <t>豪泺右下镜座盖</t>
  </si>
  <si>
    <t>01.03.19.019</t>
  </si>
  <si>
    <t>豪泺防水帽</t>
  </si>
  <si>
    <t>01.03.19.020</t>
  </si>
  <si>
    <t>豪泺左上镜座盖</t>
  </si>
  <si>
    <t>01.03.19.021</t>
  </si>
  <si>
    <t>豪泺右上镜座盖</t>
  </si>
  <si>
    <t>01.03.19.022</t>
  </si>
  <si>
    <t>SHT0000482</t>
  </si>
  <si>
    <t>H4上卧铺拉带扣罩壳</t>
  </si>
  <si>
    <t>01.03.19.025</t>
  </si>
  <si>
    <t>H4安全带导向板卡子</t>
  </si>
  <si>
    <t>01.03.19.026</t>
  </si>
  <si>
    <t>SHT0000487</t>
  </si>
  <si>
    <t>H4上卧铺拉带总成</t>
  </si>
  <si>
    <t>01.03.19.027</t>
  </si>
  <si>
    <t>H4上卧铺转轴左</t>
  </si>
  <si>
    <t>01.03.19.028</t>
  </si>
  <si>
    <t>H4上卧铺转轴右</t>
  </si>
  <si>
    <t>01.03.19.029</t>
  </si>
  <si>
    <t>SHT0000583</t>
  </si>
  <si>
    <t>H3正司机罩壳</t>
  </si>
  <si>
    <t>01.03.19.030</t>
  </si>
  <si>
    <t>件</t>
  </si>
  <si>
    <t>SHT0000729</t>
  </si>
  <si>
    <t>H3副司机罩壳</t>
  </si>
  <si>
    <t>01.03.19.031</t>
  </si>
  <si>
    <t>SHT0000571</t>
  </si>
  <si>
    <t>H3正司机调角器手柄</t>
  </si>
  <si>
    <t>01.03.19.032</t>
  </si>
  <si>
    <t>SHT0000641</t>
  </si>
  <si>
    <t>H3副司机调角器手柄</t>
  </si>
  <si>
    <t>01.03.19.033</t>
  </si>
  <si>
    <t>H4A升级仰角调角器手柄</t>
  </si>
  <si>
    <t>SHT0000537</t>
  </si>
  <si>
    <t>H4A升级副司机调角器手柄</t>
  </si>
  <si>
    <t>01.03.19.035</t>
  </si>
  <si>
    <t>SHT0000449</t>
  </si>
  <si>
    <t>H4A升级正司机调角器手柄</t>
  </si>
  <si>
    <t>01.03.19.036</t>
  </si>
  <si>
    <t>SCS0003190</t>
  </si>
  <si>
    <t>C50弹簧盖（大）</t>
  </si>
  <si>
    <t>01.03.19.050</t>
  </si>
  <si>
    <t>SCS0003191</t>
  </si>
  <si>
    <t>C50弹簧盖（小）</t>
  </si>
  <si>
    <t>01.03.19.051</t>
  </si>
  <si>
    <t>REM0002872</t>
  </si>
  <si>
    <t>1540左镜座</t>
  </si>
  <si>
    <t>02.01.03.122</t>
  </si>
  <si>
    <t>REM0002874</t>
  </si>
  <si>
    <t>1540右镜座</t>
  </si>
  <si>
    <t>02.01.03.123</t>
  </si>
  <si>
    <t>2200左镜座装饰盖</t>
  </si>
  <si>
    <t>02.01.04.100</t>
  </si>
  <si>
    <t>2200右镜座装饰盖</t>
  </si>
  <si>
    <t>02.01.04.101</t>
  </si>
  <si>
    <t>REM0001803</t>
  </si>
  <si>
    <t>02.01.04.132</t>
  </si>
  <si>
    <t>REM0001804</t>
  </si>
  <si>
    <t>02.01.04.133</t>
  </si>
  <si>
    <t>REM0001814</t>
  </si>
  <si>
    <t>02.01.04.134</t>
  </si>
  <si>
    <t>REM0001815</t>
  </si>
  <si>
    <t>02.01.04.135</t>
  </si>
  <si>
    <t>REM0001807</t>
  </si>
  <si>
    <t>02.01.04.136</t>
  </si>
  <si>
    <t>REM0002873</t>
  </si>
  <si>
    <t>1540左镜座装饰盖</t>
  </si>
  <si>
    <t>02.01.04.151</t>
  </si>
  <si>
    <t>REM0002875</t>
  </si>
  <si>
    <t>1540右镜座装饰盖</t>
  </si>
  <si>
    <t>02.01.04.152</t>
  </si>
  <si>
    <t>REM0001863</t>
  </si>
  <si>
    <t>时代S防水帽</t>
  </si>
  <si>
    <t>02.01.04.161</t>
  </si>
  <si>
    <t>REM0001721</t>
  </si>
  <si>
    <t>奥驰防水帽</t>
  </si>
  <si>
    <t>02.01.04.244</t>
  </si>
  <si>
    <t>REM0001677</t>
  </si>
  <si>
    <t>H3夹板</t>
  </si>
  <si>
    <t>02.01.04.256</t>
  </si>
  <si>
    <t>REM0001685</t>
  </si>
  <si>
    <t>H3下镜座胶垫</t>
  </si>
  <si>
    <t>02.01.04.315</t>
  </si>
  <si>
    <t>SHT0001187</t>
  </si>
  <si>
    <t>尼龙滑套（新型）</t>
  </si>
  <si>
    <t>02.03.03.008B</t>
  </si>
  <si>
    <t>SHT0001180</t>
  </si>
  <si>
    <t>机械减震器手轮支架</t>
  </si>
  <si>
    <t>02.03.03.059</t>
  </si>
  <si>
    <t>BAS0000042</t>
  </si>
  <si>
    <t>尼龙套（新型）</t>
  </si>
  <si>
    <t>02.03.03.071</t>
  </si>
  <si>
    <t>BAS0000038</t>
  </si>
  <si>
    <t>升降器滑块固定板轴套</t>
  </si>
  <si>
    <t>02.03.07.006</t>
  </si>
  <si>
    <t>BAS0000037</t>
  </si>
  <si>
    <t>升降器后安装板轴套</t>
  </si>
  <si>
    <t>02.03.07.010</t>
  </si>
  <si>
    <t>SHT0001150</t>
  </si>
  <si>
    <t>升降器尼龙滑块</t>
  </si>
  <si>
    <t>02.03.07.013</t>
  </si>
  <si>
    <t>升降器尼龙衬套</t>
  </si>
  <si>
    <t>02.03.07.014</t>
  </si>
  <si>
    <t>SHT0001143</t>
  </si>
  <si>
    <t>升降塑罩</t>
  </si>
  <si>
    <t>02.03.07.047</t>
  </si>
  <si>
    <t>SHT0002113</t>
  </si>
  <si>
    <t>铅支架重卡垫片</t>
  </si>
  <si>
    <t>02.03.07.157</t>
  </si>
  <si>
    <t>181标牌</t>
  </si>
  <si>
    <t>02.03.08.016</t>
  </si>
  <si>
    <t>183标牌</t>
  </si>
  <si>
    <t>02.03.08.017</t>
  </si>
  <si>
    <t>SHT0001102</t>
  </si>
  <si>
    <t>H4升降器衬套</t>
  </si>
  <si>
    <t>02.03.11.044</t>
  </si>
  <si>
    <t>SHT0001101</t>
  </si>
  <si>
    <t>H4A减震器拉带</t>
  </si>
  <si>
    <t>02.03.11.048</t>
  </si>
  <si>
    <t>SHT0001093</t>
  </si>
  <si>
    <t>H4升级拉带</t>
  </si>
  <si>
    <t>02.03.11.089</t>
  </si>
  <si>
    <t>SHT0001067</t>
  </si>
  <si>
    <t>H3尼龙拉带</t>
  </si>
  <si>
    <t>02.03.19.062</t>
  </si>
  <si>
    <t>BAS0000023</t>
  </si>
  <si>
    <t>销轴衬套</t>
  </si>
  <si>
    <t>02.03.24.037</t>
  </si>
  <si>
    <t>SCS0005605</t>
  </si>
  <si>
    <t>C50背铰链大罩盖</t>
  </si>
  <si>
    <t>02.03.25.005</t>
  </si>
  <si>
    <t>SCS0005606</t>
  </si>
  <si>
    <t>C50背铰链小罩盖</t>
  </si>
  <si>
    <t>02.03.25.006</t>
  </si>
  <si>
    <t>C50中间扶手内轴套</t>
  </si>
  <si>
    <t>02.03.25.045</t>
  </si>
  <si>
    <t>SCS0004927</t>
  </si>
  <si>
    <t>C32B后排靠背中间连接衬套</t>
  </si>
  <si>
    <t>02.03.29.111</t>
  </si>
  <si>
    <t>SCS0004530</t>
  </si>
  <si>
    <t>C32B正司机座框后旋管堵盖</t>
  </si>
  <si>
    <t>02.03.29.112</t>
  </si>
  <si>
    <t>座椅轴套</t>
  </si>
  <si>
    <t>02.12.02.055</t>
  </si>
  <si>
    <t>座椅销轴</t>
  </si>
  <si>
    <t>02.12.02.056</t>
  </si>
  <si>
    <t>座椅拉簧</t>
  </si>
  <si>
    <t>02.12.02.057</t>
  </si>
  <si>
    <t>重卡司机升降右前手柄</t>
  </si>
  <si>
    <t>02.12.10.019</t>
  </si>
  <si>
    <t>重卡司机升降右后手柄</t>
  </si>
  <si>
    <t>02.12.10.020</t>
  </si>
  <si>
    <t>SLT0000829</t>
  </si>
  <si>
    <t>02.12.10.021</t>
  </si>
  <si>
    <t>重卡司机被动调角器护罩</t>
  </si>
  <si>
    <t>02.12.10.027</t>
  </si>
  <si>
    <t>重卡司机主动调角器手柄</t>
  </si>
  <si>
    <t>02.12.10.028</t>
  </si>
  <si>
    <t>重卡司机主动调角器护罩</t>
  </si>
  <si>
    <t>02.12.10.033</t>
  </si>
  <si>
    <t>重卡副司机升降前手柄</t>
  </si>
  <si>
    <t>02.12.10.034</t>
  </si>
  <si>
    <t>重卡副司机升降后手柄</t>
  </si>
  <si>
    <t>02.12.10.035</t>
  </si>
  <si>
    <t>重卡副司机被动调角器手柄</t>
  </si>
  <si>
    <t>02.12.10.037</t>
  </si>
  <si>
    <t>A2重卡司机调角器手柄</t>
  </si>
  <si>
    <t>02.12.12.018</t>
  </si>
  <si>
    <t>A2重卡副司机调角器手柄</t>
  </si>
  <si>
    <t>02.12.12.019</t>
  </si>
  <si>
    <t>A2重卡司机前升降手柄</t>
  </si>
  <si>
    <t>02.12.12.020</t>
  </si>
  <si>
    <t>A2重卡司机后升降手柄</t>
  </si>
  <si>
    <t>02.12.12.021</t>
  </si>
  <si>
    <t>A2重卡副司机升降前手柄</t>
  </si>
  <si>
    <t>02.12.12.031</t>
  </si>
  <si>
    <t>A2重卡副司机升降后手柄</t>
  </si>
  <si>
    <t>02.12.12.032</t>
  </si>
  <si>
    <t>02.12.16.014</t>
  </si>
  <si>
    <t>6486座椅拉簧</t>
  </si>
  <si>
    <t>02.14.02.036</t>
  </si>
  <si>
    <t>6486座椅轴套</t>
  </si>
  <si>
    <t>02.14.02.037</t>
  </si>
  <si>
    <t>6486座椅销轴</t>
  </si>
  <si>
    <t>02.14.02.038</t>
  </si>
  <si>
    <t>SHT0002108</t>
  </si>
  <si>
    <t>拉带总成1B18054100010</t>
  </si>
  <si>
    <t>01.03.19.023</t>
  </si>
  <si>
    <t>H4上卧铺拉带锁上止盒</t>
  </si>
  <si>
    <t>01.03.19.040</t>
  </si>
  <si>
    <t>H4上卧铺拉带锁下止盒</t>
  </si>
  <si>
    <t>01.03.19.041</t>
  </si>
  <si>
    <t>SHT0000217</t>
  </si>
  <si>
    <t>H3改型小铰链护罩</t>
  </si>
  <si>
    <t>01.03.19.046</t>
  </si>
  <si>
    <t>H4拉带罩壳</t>
  </si>
  <si>
    <t>01.03.19.049</t>
  </si>
  <si>
    <t>RSM0000027</t>
  </si>
  <si>
    <t>奥驰螺栓补盲护套</t>
  </si>
  <si>
    <t>02.01.04.270</t>
  </si>
  <si>
    <t>REM0001752</t>
  </si>
  <si>
    <t>捷运左上镜座</t>
  </si>
  <si>
    <t>02.01.03.198</t>
  </si>
  <si>
    <t>REM0001766</t>
  </si>
  <si>
    <t>捷运右上镜座</t>
  </si>
  <si>
    <t>02.01.03.199</t>
  </si>
  <si>
    <t>REM0001674</t>
  </si>
  <si>
    <t>A2前下视镜脚垫</t>
  </si>
  <si>
    <t>02.01.04.318</t>
  </si>
  <si>
    <t>SHT0002110</t>
  </si>
  <si>
    <t>一汽行程开关支撑板</t>
  </si>
  <si>
    <t>02.03.27.055</t>
  </si>
  <si>
    <t>BCL0000025</t>
  </si>
  <si>
    <t>B40中期改款背板卡扣</t>
  </si>
  <si>
    <t>01.03.19.057</t>
  </si>
  <si>
    <t>背板卡扣</t>
  </si>
  <si>
    <t>02.01.10.348</t>
  </si>
  <si>
    <t>EA</t>
  </si>
  <si>
    <t>RCA0000084</t>
  </si>
  <si>
    <t>铰链扶手本体</t>
  </si>
  <si>
    <t>02.01.04.388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</si>
  <si>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</si>
  <si>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</si>
  <si>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</si>
  <si>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</si>
  <si>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</si>
  <si>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</si>
  <si>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</si>
  <si>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楷体_GB2312"/>
        <family val="3"/>
        <charset val="134"/>
      </rPr>
      <t xml:space="preserve">         </t>
    </r>
    <r>
      <rPr>
        <b/>
        <sz val="9"/>
        <rFont val="楷体_GB2312"/>
        <family val="3"/>
        <charset val="134"/>
      </rPr>
      <t>）</t>
    </r>
    <phoneticPr fontId="10" type="noConversion"/>
  </si>
  <si>
    <t>REM0001776</t>
  </si>
  <si>
    <t>调整座（大）</t>
  </si>
  <si>
    <t>02.01.04.032</t>
  </si>
  <si>
    <t>RSM0000082</t>
  </si>
  <si>
    <t>曼项目前下视镜弹簧底座</t>
  </si>
  <si>
    <t>02.01.04.706</t>
  </si>
  <si>
    <t>RSM0000079</t>
  </si>
  <si>
    <t>曼项目前下动臂</t>
  </si>
  <si>
    <t>02.01.04.679</t>
  </si>
  <si>
    <t>REM0002663</t>
  </si>
  <si>
    <t>豪泺旋转底座</t>
  </si>
  <si>
    <t>02.01.04.672</t>
  </si>
  <si>
    <t>REM0002669</t>
  </si>
  <si>
    <t>豪泺十字横梁</t>
  </si>
  <si>
    <t>02.01.05.179</t>
  </si>
  <si>
    <t>REM0002786</t>
  </si>
  <si>
    <t>豪泺弹簧座</t>
  </si>
  <si>
    <t>02.01.05.180</t>
  </si>
  <si>
    <t>REM0002665</t>
  </si>
  <si>
    <t>奥威固定旋转座</t>
  </si>
  <si>
    <t>02.01.04.666</t>
  </si>
  <si>
    <t>REM0002666</t>
  </si>
  <si>
    <t>奥威十字横梁</t>
  </si>
  <si>
    <t>02.01.04.665</t>
  </si>
  <si>
    <t>REM0002667</t>
  </si>
  <si>
    <t>奥威弹簧座</t>
  </si>
  <si>
    <t>02.01.05.177</t>
  </si>
  <si>
    <t>REM0002639</t>
  </si>
  <si>
    <t>MV3安装座</t>
  </si>
  <si>
    <t>02.01.04.353</t>
  </si>
  <si>
    <t>REM0000633</t>
  </si>
  <si>
    <t>MV3镜杆下护套</t>
  </si>
  <si>
    <t>02.01.04.453</t>
  </si>
  <si>
    <t>REM0000422</t>
  </si>
  <si>
    <t>H4广角镜安装座</t>
  </si>
  <si>
    <t>02.01.04.673</t>
  </si>
  <si>
    <t>REM0001006</t>
  </si>
  <si>
    <t>H4改型右下镜杆护套</t>
  </si>
  <si>
    <t>02.01.04.669</t>
  </si>
  <si>
    <t>REM0000992</t>
  </si>
  <si>
    <t>H4改型左下镜杆护套</t>
  </si>
  <si>
    <t>02.01.04.668</t>
  </si>
  <si>
    <t>REM0000487</t>
  </si>
  <si>
    <t>ETX改型右下镜座</t>
  </si>
  <si>
    <t>02.01.04.471</t>
  </si>
  <si>
    <t>REM0000470</t>
  </si>
  <si>
    <t>ETX改型左下镜座</t>
  </si>
  <si>
    <t>02.01.04.705</t>
  </si>
  <si>
    <t>REM0000410</t>
  </si>
  <si>
    <t>ETX改型下镜杆连接座</t>
  </si>
  <si>
    <t>02.01.04.052A</t>
  </si>
  <si>
    <t>RSM0000227</t>
  </si>
  <si>
    <t>ETX补盲镜后盖（新国际）</t>
  </si>
  <si>
    <t>02.01.04.287</t>
  </si>
  <si>
    <t>RSM0000256</t>
  </si>
  <si>
    <t>A7路面镜镜座盖</t>
  </si>
  <si>
    <t>02.01.04.664</t>
  </si>
  <si>
    <t>REM0000326</t>
  </si>
  <si>
    <t>6102快换机构托板</t>
  </si>
  <si>
    <t>02.01.04.259</t>
  </si>
  <si>
    <t>REM0001929</t>
  </si>
  <si>
    <t>驭菱右上镜座</t>
  </si>
  <si>
    <t>02.01.04.686</t>
  </si>
  <si>
    <t>REM0001923</t>
  </si>
  <si>
    <t>驭菱左上镜座</t>
  </si>
  <si>
    <t>02.01.04.685</t>
  </si>
  <si>
    <t>RIM0000088</t>
  </si>
  <si>
    <t>2020S球头座</t>
  </si>
  <si>
    <t>02.01.04.406</t>
  </si>
  <si>
    <t>RIM0000089</t>
  </si>
  <si>
    <t>2020S调整座</t>
  </si>
  <si>
    <t>02.01.04.407</t>
  </si>
  <si>
    <t>REM0001777</t>
  </si>
  <si>
    <t>调整底盖（小）</t>
  </si>
  <si>
    <t>02.01.04.034</t>
  </si>
  <si>
    <t>REM0001778</t>
  </si>
  <si>
    <t>调整压盖（中）</t>
  </si>
  <si>
    <t>02.01.04.033</t>
  </si>
  <si>
    <t>REM0000187</t>
  </si>
  <si>
    <t>C50DB三角垫右</t>
  </si>
  <si>
    <t>02.01.04.637</t>
  </si>
  <si>
    <t>REM0000155</t>
  </si>
  <si>
    <t>C50DB三角垫左</t>
  </si>
  <si>
    <t>02.01.04.636</t>
  </si>
  <si>
    <t>SCS0003193</t>
  </si>
  <si>
    <t>B40L扶手限位块</t>
  </si>
  <si>
    <t>01.03.19.062</t>
  </si>
  <si>
    <t>SCS0004194</t>
  </si>
  <si>
    <t>B40L中改安全带出口盖板</t>
  </si>
  <si>
    <t>01.03.19.060</t>
  </si>
  <si>
    <t>SHT0000493</t>
  </si>
  <si>
    <t>H4安全带外部罩壳</t>
  </si>
  <si>
    <t>01.03.19.061</t>
  </si>
  <si>
    <t>REM0000972</t>
  </si>
  <si>
    <t>ETX有柱护套</t>
  </si>
  <si>
    <t>02.01.04.366</t>
  </si>
  <si>
    <t>SCS0005774</t>
  </si>
  <si>
    <t>塑料定心零件</t>
  </si>
  <si>
    <t>02.03.50.049</t>
  </si>
  <si>
    <t>REM0000963</t>
  </si>
  <si>
    <t>ETX2280上镜座左</t>
  </si>
  <si>
    <t>02.01.03.200</t>
  </si>
  <si>
    <t>REM0000975</t>
  </si>
  <si>
    <t>ETX2280上镜座右</t>
  </si>
  <si>
    <t>02.01.03.201</t>
  </si>
  <si>
    <t xml:space="preserve">               协议编号：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</si>
  <si>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黄骅市汇铭汽车部件有限公司</t>
    </r>
    <phoneticPr fontId="10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</si>
  <si>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</si>
  <si>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</si>
  <si>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SHT0000450</t>
    <phoneticPr fontId="1" type="noConversion"/>
  </si>
  <si>
    <t>01.03.19.037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</si>
  <si>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1913717 ）</t>
    </r>
    <phoneticPr fontId="1" type="noConversion"/>
  </si>
  <si>
    <t>SHT0000510</t>
  </si>
  <si>
    <t>白铝标牌</t>
  </si>
  <si>
    <t>SHT0000765</t>
    <phoneticPr fontId="1" type="noConversion"/>
  </si>
  <si>
    <t>重卡右上卧铺铰链总成</t>
  </si>
  <si>
    <t>SHT0000766</t>
    <phoneticPr fontId="1" type="noConversion"/>
  </si>
  <si>
    <t>重卡左上卧铺铰链总成</t>
  </si>
  <si>
    <t>SHT0000477</t>
    <phoneticPr fontId="1" type="noConversion"/>
  </si>
  <si>
    <t>H4上卧铺转轴（左）</t>
  </si>
  <si>
    <t>SHT0000481</t>
  </si>
  <si>
    <t>H4上卧铺转轴（右）</t>
  </si>
  <si>
    <t>SHT0000148</t>
  </si>
  <si>
    <t>H3腰部调节机构总成</t>
    <phoneticPr fontId="1" type="noConversion"/>
  </si>
  <si>
    <t>SHT0000498</t>
  </si>
  <si>
    <t>欧曼H4自制腰部调节机构</t>
    <phoneticPr fontId="1" type="noConversion"/>
  </si>
  <si>
    <t>SHT0000500</t>
    <phoneticPr fontId="1" type="noConversion"/>
  </si>
  <si>
    <t>H4司机腰部调节手轮（黑色）</t>
    <phoneticPr fontId="1" type="noConversion"/>
  </si>
  <si>
    <t>SHT0000143</t>
  </si>
  <si>
    <t>腰部支撑调节手轮（灰色）</t>
    <phoneticPr fontId="1" type="noConversion"/>
  </si>
  <si>
    <t>SHT0000217</t>
    <phoneticPr fontId="1" type="noConversion"/>
  </si>
  <si>
    <t>SHT0000482</t>
    <phoneticPr fontId="1" type="noConversion"/>
  </si>
  <si>
    <t>H4上卧铺拉带带扣罩壳</t>
  </si>
  <si>
    <t>SHT0000487</t>
    <phoneticPr fontId="1" type="noConversion"/>
  </si>
  <si>
    <t>福田H4上卧铺拉带总成</t>
  </si>
  <si>
    <t>H4安全带外部罩壳浅灰</t>
  </si>
  <si>
    <t>靠背背板卡扣</t>
  </si>
  <si>
    <t>安全带出口盖板</t>
  </si>
  <si>
    <t>02.12.31.061</t>
  </si>
  <si>
    <t>02.12.31.064</t>
  </si>
  <si>
    <t>02.12.31.065</t>
  </si>
  <si>
    <t>02.12.31.109</t>
  </si>
  <si>
    <t>02.12.29.056</t>
  </si>
  <si>
    <t>02.12.28.048</t>
  </si>
  <si>
    <t>02.12.02.186</t>
  </si>
  <si>
    <t>02.12.30.046</t>
  </si>
  <si>
    <t>02.12.30.047</t>
  </si>
  <si>
    <t>02.12.31.048</t>
  </si>
  <si>
    <t>02.12.31.050</t>
  </si>
  <si>
    <t>02.12.31.009</t>
  </si>
  <si>
    <t>02.12.31.013</t>
  </si>
  <si>
    <t>02.12.31.014</t>
  </si>
  <si>
    <t>02.12.31.007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</si>
  <si>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</si>
  <si>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</si>
  <si>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</si>
  <si>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黄骅市汇铭汽车部件有限公司</t>
    </r>
    <phoneticPr fontId="10" type="noConversion"/>
  </si>
  <si>
    <r>
      <t>零部件采购价格协议</t>
    </r>
    <r>
      <rPr>
        <b/>
        <sz val="16"/>
        <rFont val="楷体_GB2312"/>
        <family val="3"/>
        <charset val="134"/>
      </rPr>
      <t>（1913717）</t>
    </r>
    <phoneticPr fontId="10" type="noConversion"/>
  </si>
  <si>
    <t xml:space="preserve">                                                    协议编号：HBZYXY-2021-014-01</t>
    <phoneticPr fontId="1" type="noConversion"/>
  </si>
  <si>
    <t>甲方：河北光华荣昌汽车部件有限公司</t>
    <phoneticPr fontId="1" type="noConversion"/>
  </si>
  <si>
    <t>乙方：黄骅市汇铭汽车部件有限公司</t>
    <phoneticPr fontId="10" type="noConversion"/>
  </si>
  <si>
    <t xml:space="preserve">    甲乙双方在保持互惠互利的基础上，为保持长久的合作关系，双方携手共同占领大市场，特签定价格协议如下：</t>
    <phoneticPr fontId="10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</si>
  <si>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以未税价格为准，税率：</t>
    </r>
    <r>
      <rPr>
        <b/>
        <u/>
        <sz val="12"/>
        <rFont val="楷体_GB2312"/>
        <family val="3"/>
        <charset val="134"/>
      </rPr>
      <t>13%</t>
    </r>
    <r>
      <rPr>
        <sz val="12"/>
        <rFont val="楷体_GB2312"/>
        <family val="3"/>
        <charset val="134"/>
      </rPr>
      <t>）                               单位：元（RMB)</t>
    </r>
    <phoneticPr fontId="10" type="noConversion"/>
  </si>
  <si>
    <t>QAD编码</t>
    <phoneticPr fontId="1" type="noConversion"/>
  </si>
  <si>
    <t>零部件名称</t>
  </si>
  <si>
    <t>图号规格</t>
    <phoneticPr fontId="1" type="noConversion"/>
  </si>
  <si>
    <t>未税产品价格
（不含摊销费）</t>
    <phoneticPr fontId="1" type="noConversion"/>
  </si>
  <si>
    <t>未税模具摊销费</t>
    <phoneticPr fontId="1" type="noConversion"/>
  </si>
  <si>
    <t>备注</t>
    <phoneticPr fontId="1" type="noConversion"/>
  </si>
  <si>
    <t>模具总价</t>
    <phoneticPr fontId="1" type="noConversion"/>
  </si>
  <si>
    <t>摊销费</t>
    <phoneticPr fontId="1" type="noConversion"/>
  </si>
  <si>
    <t>摊销方式</t>
    <phoneticPr fontId="1" type="noConversion"/>
  </si>
  <si>
    <t>卡板限位塑料件</t>
    <phoneticPr fontId="30" type="noConversion"/>
  </si>
  <si>
    <t>件</t>
    <phoneticPr fontId="1" type="noConversion"/>
  </si>
  <si>
    <t>模具费即5500元，100%分摊至16万件产品</t>
    <phoneticPr fontId="1" type="noConversion"/>
  </si>
  <si>
    <t>2.0平台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</si>
  <si>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10" type="noConversion"/>
  </si>
  <si>
    <t>三、结算方式：依据零部件采购合同。</t>
    <phoneticPr fontId="1" type="noConversion"/>
  </si>
  <si>
    <t>四、价格执行期从2021年1月1日起至2021年12月31日(遇市场价格变动经双方协商同意后可调整)。</t>
    <phoneticPr fontId="10" type="noConversion"/>
  </si>
  <si>
    <t>五、此协议一式二份，经双方代表签字后即生效，同时具有法律效力。双方合作中出现质量、技术、物流等问题按相应合同（协议）办理。</t>
    <phoneticPr fontId="10" type="noConversion"/>
  </si>
  <si>
    <t>甲方代表签字：</t>
  </si>
  <si>
    <t xml:space="preserve">   乙方代表签字：</t>
    <phoneticPr fontId="1" type="noConversion"/>
  </si>
  <si>
    <t>时        间：</t>
  </si>
  <si>
    <t xml:space="preserve">   时        间：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</si>
  <si>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1" type="noConversion"/>
  </si>
  <si>
    <t>BFA0000566</t>
    <phoneticPr fontId="10" type="noConversion"/>
  </si>
  <si>
    <t>阻尼器垫片</t>
  </si>
  <si>
    <t>2021.6.10发生设变，孔位改大</t>
    <phoneticPr fontId="1" type="noConversion"/>
  </si>
  <si>
    <t>SHT0012092</t>
    <phoneticPr fontId="1" type="noConversion"/>
  </si>
  <si>
    <t>1.0升级挡块</t>
    <phoneticPr fontId="30" type="noConversion"/>
  </si>
  <si>
    <t>A7路面镜镜座</t>
    <phoneticPr fontId="30" type="noConversion"/>
  </si>
  <si>
    <t>02.01.04.748</t>
    <phoneticPr fontId="1" type="noConversion"/>
  </si>
  <si>
    <t>X3000旋转块</t>
    <phoneticPr fontId="30" type="noConversion"/>
  </si>
  <si>
    <t>02.01.04.747</t>
    <phoneticPr fontId="1" type="noConversion"/>
  </si>
  <si>
    <t>T7H右反光罩</t>
    <phoneticPr fontId="30" type="noConversion"/>
  </si>
  <si>
    <t>02.01.04.746</t>
    <phoneticPr fontId="1" type="noConversion"/>
  </si>
  <si>
    <t>T7H左反光罩</t>
    <phoneticPr fontId="30" type="noConversion"/>
  </si>
  <si>
    <t>02.03.37.106</t>
    <phoneticPr fontId="1" type="noConversion"/>
  </si>
  <si>
    <t>导向合体</t>
    <phoneticPr fontId="30" type="noConversion"/>
  </si>
  <si>
    <t>02.03.37.108</t>
    <phoneticPr fontId="1" type="noConversion"/>
  </si>
  <si>
    <t>上固定尼龙块</t>
    <phoneticPr fontId="30" type="noConversion"/>
  </si>
  <si>
    <t>02.03.37.109</t>
    <phoneticPr fontId="1" type="noConversion"/>
  </si>
  <si>
    <t>限位块</t>
    <phoneticPr fontId="30" type="noConversion"/>
  </si>
  <si>
    <t>02.03.37.107</t>
    <phoneticPr fontId="1" type="noConversion"/>
  </si>
  <si>
    <t>阻尼器垫片</t>
    <phoneticPr fontId="30" type="noConversion"/>
  </si>
  <si>
    <t>02.01.03.224</t>
    <phoneticPr fontId="1" type="noConversion"/>
  </si>
  <si>
    <t>ETX改型上镜座右</t>
    <phoneticPr fontId="30" type="noConversion"/>
  </si>
  <si>
    <t>02.01.03.223</t>
    <phoneticPr fontId="1" type="noConversion"/>
  </si>
  <si>
    <t>ETX改型上镜座左</t>
    <phoneticPr fontId="30" type="noConversion"/>
  </si>
  <si>
    <t>02.01.04.745</t>
    <phoneticPr fontId="1" type="noConversion"/>
  </si>
  <si>
    <t>MV3调整机构安装座</t>
    <phoneticPr fontId="30" type="noConversion"/>
  </si>
  <si>
    <t>02.01.04.050</t>
    <phoneticPr fontId="1" type="noConversion"/>
  </si>
  <si>
    <t>ETX上镜杆护套</t>
    <phoneticPr fontId="30" type="noConversion"/>
  </si>
  <si>
    <t>02.01.04.318A</t>
    <phoneticPr fontId="1" type="noConversion"/>
  </si>
  <si>
    <t>A2前下视镜胶垫2</t>
    <phoneticPr fontId="30" type="noConversion"/>
  </si>
  <si>
    <t>02.01.04.005</t>
    <phoneticPr fontId="1" type="noConversion"/>
  </si>
  <si>
    <t>仿丰田防水帽</t>
    <phoneticPr fontId="30" type="noConversion"/>
  </si>
  <si>
    <t>02.01.04.006</t>
    <phoneticPr fontId="1" type="noConversion"/>
  </si>
  <si>
    <t>奥铃防水帽</t>
    <phoneticPr fontId="30" type="noConversion"/>
  </si>
  <si>
    <t>未税产品价格
（含摊销费）</t>
    <phoneticPr fontId="1" type="noConversion"/>
  </si>
  <si>
    <t>2021年单价</t>
    <phoneticPr fontId="10" type="noConversion"/>
  </si>
  <si>
    <t>REM0002286</t>
  </si>
  <si>
    <t>REM0002258</t>
  </si>
  <si>
    <t>SHT0001879</t>
  </si>
  <si>
    <t>SHT0001882</t>
  </si>
  <si>
    <t>SHT0001911</t>
  </si>
  <si>
    <t>BFA0000566</t>
  </si>
  <si>
    <t>REM0000486</t>
  </si>
  <si>
    <t>REM0000469</t>
  </si>
  <si>
    <t>REM0000564</t>
  </si>
  <si>
    <t>REM0001899</t>
  </si>
  <si>
    <t>REM0001686</t>
  </si>
  <si>
    <t>REM0001741</t>
  </si>
  <si>
    <t>02.03.59.014</t>
  </si>
  <si>
    <t>SHT0012148</t>
    <phoneticPr fontId="1" type="noConversion"/>
  </si>
  <si>
    <t>后轴固定塑料件</t>
    <phoneticPr fontId="1" type="noConversion"/>
  </si>
  <si>
    <t>SHT0012881</t>
    <phoneticPr fontId="1" type="noConversion"/>
  </si>
  <si>
    <t>SHT0012147</t>
    <phoneticPr fontId="10" type="noConversion"/>
  </si>
  <si>
    <t>1出8</t>
    <phoneticPr fontId="1" type="noConversion"/>
  </si>
  <si>
    <t>1出4</t>
    <phoneticPr fontId="1" type="noConversion"/>
  </si>
  <si>
    <t>02.03.59.014</t>
    <phoneticPr fontId="1" type="noConversion"/>
  </si>
  <si>
    <t>模具费100%摊销至10万件产品或3年，先到者为准，具体参考合同编号：CG-20201023-01ZC</t>
    <phoneticPr fontId="1" type="noConversion"/>
  </si>
  <si>
    <t>模具费100%摊销至10万件产品或3年，先到者为准，具体参考合同编号：CG-20201021-03ZC</t>
    <phoneticPr fontId="1" type="noConversion"/>
  </si>
  <si>
    <r>
      <t>四、价格执行期从</t>
    </r>
    <r>
      <rPr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起至2021年12月31日(遇市场价格变动经双方协商同意后可调整)。</t>
    </r>
    <phoneticPr fontId="10" type="noConversion"/>
  </si>
  <si>
    <t>SHT0001876</t>
  </si>
  <si>
    <t>2020年单价</t>
    <phoneticPr fontId="10" type="noConversion"/>
  </si>
  <si>
    <r>
      <t>四、价格执行期从</t>
    </r>
    <r>
      <rPr>
        <sz val="12"/>
        <rFont val="Microsoft YaHei UI"/>
        <family val="3"/>
        <charset val="134"/>
      </rPr>
      <t>2020年1月1日</t>
    </r>
    <r>
      <rPr>
        <sz val="12"/>
        <rFont val="楷体_GB2312"/>
        <family val="3"/>
        <charset val="134"/>
      </rPr>
      <t>起至202</t>
    </r>
    <r>
      <rPr>
        <sz val="12"/>
        <rFont val="Microsoft YaHei UI"/>
        <family val="3"/>
        <charset val="134"/>
      </rPr>
      <t>0</t>
    </r>
    <r>
      <rPr>
        <sz val="12"/>
        <rFont val="楷体_GB2312"/>
        <family val="3"/>
        <charset val="134"/>
      </rPr>
      <t>年12月31日(遇市场价格变动经双方协商同意后可调整)。</t>
    </r>
    <phoneticPr fontId="10" type="noConversion"/>
  </si>
  <si>
    <r>
      <t>四、价格执行期从</t>
    </r>
    <r>
      <rPr>
        <sz val="12"/>
        <rFont val="Microsoft YaHei UI"/>
        <family val="3"/>
        <charset val="134"/>
      </rPr>
      <t>2021年1月1日</t>
    </r>
    <r>
      <rPr>
        <sz val="12"/>
        <rFont val="楷体_GB2312"/>
        <family val="3"/>
        <charset val="134"/>
      </rPr>
      <t>起至2021年12月31日(遇市场价格变动经双方协商同意后可调整)。</t>
    </r>
    <phoneticPr fontId="10" type="noConversion"/>
  </si>
  <si>
    <r>
      <t xml:space="preserve">                                                   </t>
    </r>
    <r>
      <rPr>
        <b/>
        <sz val="12"/>
        <rFont val="楷体_GB2312"/>
        <family val="3"/>
      </rPr>
      <t xml:space="preserve">              </t>
    </r>
    <r>
      <rPr>
        <b/>
        <sz val="12"/>
        <rFont val="楷体_GB2312"/>
        <family val="3"/>
        <charset val="134"/>
      </rPr>
      <t xml:space="preserve"> 协议编号：</t>
    </r>
    <phoneticPr fontId="1" type="noConversion"/>
  </si>
  <si>
    <t>1出1</t>
    <phoneticPr fontId="1" type="noConversion"/>
  </si>
  <si>
    <t>1出2</t>
  </si>
  <si>
    <t>1出2</t>
    <phoneticPr fontId="1" type="noConversion"/>
  </si>
  <si>
    <t>1出左右</t>
    <phoneticPr fontId="1" type="noConversion"/>
  </si>
  <si>
    <t>02.01.04.663</t>
    <phoneticPr fontId="1" type="noConversion"/>
  </si>
  <si>
    <t>100%分摊至2万件产品中</t>
    <phoneticPr fontId="1" type="noConversion"/>
  </si>
  <si>
    <r>
      <t xml:space="preserve">                                                   </t>
    </r>
    <r>
      <rPr>
        <b/>
        <sz val="12"/>
        <rFont val="宋体"/>
        <family val="3"/>
        <charset val="134"/>
      </rPr>
      <t xml:space="preserve">              </t>
    </r>
    <r>
      <rPr>
        <b/>
        <sz val="12"/>
        <rFont val="楷体_GB2312"/>
        <family val="3"/>
        <charset val="134"/>
      </rPr>
      <t xml:space="preserve"> 协议编号：HBZYXY-2021-014-0</t>
    </r>
    <r>
      <rPr>
        <b/>
        <sz val="12"/>
        <rFont val="宋体"/>
        <family val="3"/>
        <charset val="134"/>
      </rPr>
      <t>2</t>
    </r>
    <phoneticPr fontId="1" type="noConversion"/>
  </si>
  <si>
    <r>
      <t xml:space="preserve">                                     协议编号：HBZYXY-2021-014-0</t>
    </r>
    <r>
      <rPr>
        <b/>
        <sz val="11"/>
        <rFont val="宋体"/>
        <family val="3"/>
        <charset val="134"/>
      </rPr>
      <t>3</t>
    </r>
    <phoneticPr fontId="1" type="noConversion"/>
  </si>
  <si>
    <r>
      <t xml:space="preserve">                                                   </t>
    </r>
    <r>
      <rPr>
        <b/>
        <sz val="12"/>
        <rFont val="宋体"/>
        <family val="3"/>
        <charset val="134"/>
      </rPr>
      <t xml:space="preserve">              </t>
    </r>
    <r>
      <rPr>
        <b/>
        <sz val="12"/>
        <rFont val="楷体_GB2312"/>
        <family val="3"/>
        <charset val="134"/>
      </rPr>
      <t xml:space="preserve"> 协议编号：HBZYXY-2021-014-0</t>
    </r>
    <r>
      <rPr>
        <b/>
        <sz val="12"/>
        <rFont val="宋体"/>
        <family val="3"/>
        <charset val="134"/>
      </rPr>
      <t>4</t>
    </r>
    <phoneticPr fontId="1" type="noConversion"/>
  </si>
  <si>
    <t>预估价：2022年0.56，2021年价格预计0.78元左右</t>
    <phoneticPr fontId="1" type="noConversion"/>
  </si>
  <si>
    <t>卡板限位塑料件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</si>
</sst>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"/>
    <numFmt numFmtId="180" formatCode="0_);[Red]\(0\)"/>
    <numFmt numFmtId="181" formatCode="0.000_);[Red]\(0.000\)"/>
  </numFmts>
  <fonts count="4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16"/>
      <name val="楷体_GB2312"/>
      <family val="3"/>
      <charset val="134"/>
    </font>
    <font>
      <b/>
      <u/>
      <sz val="12"/>
      <name val="楷体_GB2312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Arial"/>
      <family val="2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name val="Microsoft YaHei UI"/>
      <family val="3"/>
      <charset val="134"/>
    </font>
    <font>
      <b/>
      <sz val="12"/>
      <name val="楷体_GB2312"/>
      <family val="3"/>
    </font>
    <font>
      <b/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10" fillId="0" borderId="0">
      <alignment vertical="center"/>
    </xf>
    <xf numFmtId="0" fontId="31" fillId="0" borderId="8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</cellStyleXfs>
  <cellXfs count="162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17" fillId="2" borderId="2" xfId="1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wrapText="1"/>
    </xf>
    <xf numFmtId="176" fontId="16" fillId="2" borderId="3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 shrinkToFit="1"/>
    </xf>
    <xf numFmtId="0" fontId="16" fillId="2" borderId="8" xfId="1" applyFont="1" applyFill="1" applyBorder="1" applyAlignment="1">
      <alignment horizontal="center" vertical="center" wrapText="1"/>
    </xf>
    <xf numFmtId="178" fontId="17" fillId="2" borderId="10" xfId="1" applyNumberFormat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6" fillId="2" borderId="10" xfId="1" applyNumberFormat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10" xfId="2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176" fontId="16" fillId="2" borderId="3" xfId="1" applyNumberFormat="1" applyFont="1" applyFill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shrinkToFit="1"/>
    </xf>
    <xf numFmtId="178" fontId="17" fillId="2" borderId="7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shrinkToFit="1"/>
    </xf>
    <xf numFmtId="178" fontId="17" fillId="2" borderId="4" xfId="1" applyNumberFormat="1" applyFont="1" applyFill="1" applyBorder="1" applyAlignment="1">
      <alignment horizontal="center" vertical="center" wrapText="1"/>
    </xf>
    <xf numFmtId="176" fontId="16" fillId="2" borderId="6" xfId="1" applyNumberFormat="1" applyFont="1" applyFill="1" applyBorder="1" applyAlignment="1">
      <alignment horizontal="center" vertical="center" shrinkToFit="1"/>
    </xf>
    <xf numFmtId="0" fontId="12" fillId="2" borderId="10" xfId="1" applyFont="1" applyFill="1" applyBorder="1" applyAlignment="1">
      <alignment horizontal="center" vertical="center" wrapText="1"/>
    </xf>
    <xf numFmtId="176" fontId="16" fillId="2" borderId="0" xfId="1" applyNumberFormat="1" applyFont="1" applyFill="1" applyBorder="1" applyAlignment="1">
      <alignment horizontal="center" vertical="center" wrapText="1"/>
    </xf>
    <xf numFmtId="176" fontId="12" fillId="0" borderId="8" xfId="2" applyNumberFormat="1" applyFont="1" applyFill="1" applyBorder="1" applyAlignment="1">
      <alignment horizontal="center" vertical="center" wrapText="1"/>
    </xf>
    <xf numFmtId="179" fontId="12" fillId="0" borderId="8" xfId="13" applyNumberFormat="1" applyFont="1" applyFill="1" applyBorder="1" applyAlignment="1" applyProtection="1">
      <alignment horizontal="center" vertical="center" wrapText="1"/>
    </xf>
    <xf numFmtId="176" fontId="12" fillId="0" borderId="8" xfId="13" applyNumberFormat="1" applyFont="1" applyFill="1" applyBorder="1" applyAlignment="1" applyProtection="1">
      <alignment horizontal="center" vertical="center" wrapText="1"/>
    </xf>
    <xf numFmtId="0" fontId="16" fillId="2" borderId="12" xfId="1" applyFont="1" applyFill="1" applyBorder="1" applyAlignment="1">
      <alignment horizontal="center" vertical="center"/>
    </xf>
    <xf numFmtId="176" fontId="16" fillId="2" borderId="11" xfId="1" applyNumberFormat="1" applyFont="1" applyFill="1" applyBorder="1" applyAlignment="1">
      <alignment horizontal="center" vertical="center" shrinkToFit="1"/>
    </xf>
    <xf numFmtId="0" fontId="24" fillId="0" borderId="8" xfId="13" applyNumberFormat="1" applyFont="1" applyFill="1" applyBorder="1" applyAlignment="1" applyProtection="1">
      <alignment horizontal="center" vertical="center" wrapText="1"/>
    </xf>
    <xf numFmtId="178" fontId="24" fillId="0" borderId="8" xfId="13" applyNumberFormat="1" applyFont="1" applyFill="1" applyBorder="1" applyAlignment="1" applyProtection="1">
      <alignment horizontal="center" vertical="center" wrapText="1"/>
    </xf>
    <xf numFmtId="0" fontId="24" fillId="2" borderId="8" xfId="1" applyFont="1" applyFill="1" applyBorder="1" applyAlignment="1">
      <alignment horizontal="center" vertical="center" wrapText="1"/>
    </xf>
    <xf numFmtId="176" fontId="24" fillId="0" borderId="8" xfId="13" applyNumberFormat="1" applyFont="1" applyFill="1" applyBorder="1" applyAlignment="1" applyProtection="1">
      <alignment horizontal="center" vertical="center" wrapText="1"/>
    </xf>
    <xf numFmtId="179" fontId="24" fillId="0" borderId="8" xfId="13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7" fontId="27" fillId="3" borderId="14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177" fontId="24" fillId="3" borderId="14" xfId="0" applyNumberFormat="1" applyFont="1" applyFill="1" applyBorder="1" applyAlignment="1">
      <alignment horizontal="center" vertical="center" wrapText="1"/>
    </xf>
    <xf numFmtId="177" fontId="24" fillId="3" borderId="8" xfId="0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181" fontId="24" fillId="0" borderId="8" xfId="0" applyNumberFormat="1" applyFont="1" applyFill="1" applyBorder="1" applyAlignment="1">
      <alignment horizontal="center" vertical="center" wrapText="1"/>
    </xf>
    <xf numFmtId="177" fontId="24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/>
    </xf>
    <xf numFmtId="0" fontId="24" fillId="0" borderId="8" xfId="1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33" fillId="0" borderId="0" xfId="0" applyFont="1" applyFill="1" applyAlignment="1">
      <alignment vertical="center"/>
    </xf>
    <xf numFmtId="0" fontId="24" fillId="2" borderId="8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176" fontId="35" fillId="0" borderId="14" xfId="0" applyNumberFormat="1" applyFont="1" applyBorder="1" applyAlignment="1">
      <alignment horizontal="center" vertical="center" wrapText="1"/>
    </xf>
    <xf numFmtId="180" fontId="36" fillId="0" borderId="8" xfId="0" applyNumberFormat="1" applyFont="1" applyBorder="1" applyAlignment="1">
      <alignment horizontal="center" vertical="center"/>
    </xf>
    <xf numFmtId="180" fontId="24" fillId="0" borderId="14" xfId="0" applyNumberFormat="1" applyFont="1" applyFill="1" applyBorder="1" applyAlignment="1">
      <alignment horizontal="center" vertical="center" wrapText="1"/>
    </xf>
    <xf numFmtId="177" fontId="18" fillId="0" borderId="8" xfId="0" applyNumberFormat="1" applyFont="1" applyFill="1" applyBorder="1" applyAlignment="1">
      <alignment horizontal="center" vertical="center" wrapText="1"/>
    </xf>
    <xf numFmtId="180" fontId="24" fillId="0" borderId="14" xfId="0" applyNumberFormat="1" applyFont="1" applyFill="1" applyBorder="1" applyAlignment="1">
      <alignment horizontal="left" vertical="center" wrapText="1"/>
    </xf>
    <xf numFmtId="177" fontId="37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24" fillId="0" borderId="8" xfId="11" applyFont="1" applyFill="1" applyBorder="1" applyAlignment="1" applyProtection="1">
      <alignment horizontal="center" vertical="center" wrapText="1"/>
      <protection locked="0"/>
    </xf>
    <xf numFmtId="49" fontId="16" fillId="0" borderId="8" xfId="15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34" fillId="0" borderId="8" xfId="0" applyFont="1" applyFill="1" applyBorder="1" applyAlignment="1">
      <alignment horizontal="center" vertical="center" wrapText="1"/>
    </xf>
    <xf numFmtId="176" fontId="36" fillId="0" borderId="8" xfId="0" applyNumberFormat="1" applyFont="1" applyBorder="1" applyAlignment="1">
      <alignment horizontal="center" vertical="center"/>
    </xf>
    <xf numFmtId="180" fontId="36" fillId="0" borderId="8" xfId="0" applyNumberFormat="1" applyFont="1" applyBorder="1" applyAlignment="1">
      <alignment horizontal="center" vertical="center" wrapText="1"/>
    </xf>
    <xf numFmtId="176" fontId="24" fillId="0" borderId="8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0" fontId="16" fillId="4" borderId="7" xfId="1" applyFont="1" applyFill="1" applyBorder="1" applyAlignment="1">
      <alignment horizontal="center" vertical="center"/>
    </xf>
    <xf numFmtId="178" fontId="17" fillId="4" borderId="8" xfId="1" applyNumberFormat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76" fontId="16" fillId="4" borderId="8" xfId="1" applyNumberFormat="1" applyFont="1" applyFill="1" applyBorder="1" applyAlignment="1">
      <alignment horizontal="center" vertical="center" wrapText="1"/>
    </xf>
    <xf numFmtId="0" fontId="18" fillId="4" borderId="9" xfId="1" applyFont="1" applyFill="1" applyBorder="1" applyAlignment="1">
      <alignment horizontal="center" vertical="center" shrinkToFit="1"/>
    </xf>
    <xf numFmtId="0" fontId="2" fillId="4" borderId="0" xfId="1" applyFill="1">
      <alignment vertical="center"/>
    </xf>
    <xf numFmtId="176" fontId="16" fillId="4" borderId="10" xfId="1" applyNumberFormat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/>
    </xf>
    <xf numFmtId="0" fontId="8" fillId="0" borderId="13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49" fontId="24" fillId="3" borderId="8" xfId="0" applyNumberFormat="1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3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176" fontId="12" fillId="0" borderId="8" xfId="2" applyNumberFormat="1" applyFont="1" applyFill="1" applyBorder="1" applyAlignment="1">
      <alignment horizontal="center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177" fontId="12" fillId="2" borderId="11" xfId="1" applyNumberFormat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>
      <alignment horizontal="center" vertical="center" wrapText="1"/>
    </xf>
    <xf numFmtId="49" fontId="12" fillId="2" borderId="10" xfId="1" applyNumberFormat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176" fontId="15" fillId="0" borderId="2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</cellXfs>
  <cellStyles count="16">
    <cellStyle name="BOM_Level_Below3" xfId="14" xr:uid="{101EDBBE-4317-41BC-8E8D-5870D4E86BA8}"/>
    <cellStyle name="RowLevel_1" xfId="15" xr:uid="{A8A0A77C-34C7-4030-BB3B-B7207194D0F4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常规_Sheet1" xfId="13" xr:uid="{00000000-0005-0000-0000-00000B000000}"/>
    <cellStyle name="样式 1" xfId="11" xr:uid="{00000000-0005-0000-0000-00000C000000}"/>
    <cellStyle name="样式 1 5 21" xfId="12" xr:uid="{00000000-0005-0000-0000-00000D000000}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7620</xdr:colOff>
      <xdr:row>13</xdr:row>
      <xdr:rowOff>7620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7789BB03-54F5-4A8B-A064-A0DB7F594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3540"/>
          <a:ext cx="76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</xdr:colOff>
      <xdr:row>14</xdr:row>
      <xdr:rowOff>99060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B2E6C4CF-EA8D-4C27-B1CA-BD3CD03D7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3540"/>
          <a:ext cx="762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12</xdr:row>
      <xdr:rowOff>0</xdr:rowOff>
    </xdr:from>
    <xdr:ext cx="7620" cy="198120"/>
    <xdr:pic>
      <xdr:nvPicPr>
        <xdr:cNvPr id="8" name="Picture 7">
          <a:extLst>
            <a:ext uri="{FF2B5EF4-FFF2-40B4-BE49-F238E27FC236}">
              <a16:creationId xmlns:a16="http://schemas.microsoft.com/office/drawing/2014/main" id="{45931ADC-472D-467C-875F-C666B9CC0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4030980"/>
          <a:ext cx="76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7620" cy="480060"/>
    <xdr:pic>
      <xdr:nvPicPr>
        <xdr:cNvPr id="9" name="Picture 7">
          <a:extLst>
            <a:ext uri="{FF2B5EF4-FFF2-40B4-BE49-F238E27FC236}">
              <a16:creationId xmlns:a16="http://schemas.microsoft.com/office/drawing/2014/main" id="{AD53B62C-87B2-4E47-BA9E-FDEE7F584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4030980"/>
          <a:ext cx="762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7620</xdr:colOff>
      <xdr:row>17</xdr:row>
      <xdr:rowOff>7620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AF5B4471-46B7-4BAE-9C62-2B0448C0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4030980"/>
          <a:ext cx="76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7620</xdr:colOff>
      <xdr:row>18</xdr:row>
      <xdr:rowOff>99060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3FB3ADC9-140F-4AA9-8E20-30255813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4030980"/>
          <a:ext cx="762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16</xdr:row>
      <xdr:rowOff>0</xdr:rowOff>
    </xdr:from>
    <xdr:ext cx="7620" cy="198120"/>
    <xdr:pic>
      <xdr:nvPicPr>
        <xdr:cNvPr id="4" name="Picture 7">
          <a:extLst>
            <a:ext uri="{FF2B5EF4-FFF2-40B4-BE49-F238E27FC236}">
              <a16:creationId xmlns:a16="http://schemas.microsoft.com/office/drawing/2014/main" id="{D038D783-700B-47C5-BEF1-4B8EF502B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4030980"/>
          <a:ext cx="76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7620</xdr:colOff>
      <xdr:row>15</xdr:row>
      <xdr:rowOff>7620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407F9576-C2A4-4599-86DE-CEBFAB9BD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4160520"/>
          <a:ext cx="76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</xdr:colOff>
      <xdr:row>16</xdr:row>
      <xdr:rowOff>99060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5278A9CB-2DDD-4BEF-971F-952EB5531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4160520"/>
          <a:ext cx="762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7620" cy="198120"/>
    <xdr:pic>
      <xdr:nvPicPr>
        <xdr:cNvPr id="4" name="Picture 7">
          <a:extLst>
            <a:ext uri="{FF2B5EF4-FFF2-40B4-BE49-F238E27FC236}">
              <a16:creationId xmlns:a16="http://schemas.microsoft.com/office/drawing/2014/main" id="{B60CF405-DDC6-4708-8D92-BF27970F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4160520"/>
          <a:ext cx="76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480060"/>
    <xdr:pic>
      <xdr:nvPicPr>
        <xdr:cNvPr id="5" name="Picture 7">
          <a:extLst>
            <a:ext uri="{FF2B5EF4-FFF2-40B4-BE49-F238E27FC236}">
              <a16:creationId xmlns:a16="http://schemas.microsoft.com/office/drawing/2014/main" id="{0FD7F391-04F3-4A5B-B1EC-B6A480DFF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4160520"/>
          <a:ext cx="762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7620</xdr:colOff>
      <xdr:row>10</xdr:row>
      <xdr:rowOff>198120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C489024E-6173-4390-AE3A-3856DFB8E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4998720"/>
          <a:ext cx="76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10</xdr:row>
      <xdr:rowOff>0</xdr:rowOff>
    </xdr:from>
    <xdr:ext cx="7620" cy="198120"/>
    <xdr:pic>
      <xdr:nvPicPr>
        <xdr:cNvPr id="4" name="Picture 7">
          <a:extLst>
            <a:ext uri="{FF2B5EF4-FFF2-40B4-BE49-F238E27FC236}">
              <a16:creationId xmlns:a16="http://schemas.microsoft.com/office/drawing/2014/main" id="{16A4793D-2BAC-4DAB-9FF3-67F1A97E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4998720"/>
          <a:ext cx="76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&#27719;&#38125;-&#27880;&#22609;&#20214;&#26680;&#31639;&#25104;&#26412;&#20998;&#26512;&#20215;&#26684;&#34920;2020.4.7-&#37319;&#36141;&#26680;&#20215;(1)(1)%20-%20&#21103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人工+制费核算明细表"/>
      <sheetName val="1prtvx"/>
      <sheetName val="2020-1"/>
      <sheetName val="2020-2"/>
      <sheetName val="2021"/>
      <sheetName val="2022"/>
      <sheetName val="Sheet2 (2)"/>
    </sheetNames>
    <sheetDataSet>
      <sheetData sheetId="0"/>
      <sheetData sheetId="1"/>
      <sheetData sheetId="2"/>
      <sheetData sheetId="3">
        <row r="2">
          <cell r="A2" t="str">
            <v>02.01.04.663</v>
          </cell>
          <cell r="B2" t="str">
            <v>A7路面镜镜座</v>
          </cell>
          <cell r="C2" t="str">
            <v>PA66+GF30</v>
          </cell>
          <cell r="D2" t="str">
            <v>黑色</v>
          </cell>
          <cell r="E2">
            <v>0.17499999999999999</v>
          </cell>
          <cell r="F2">
            <v>0.17</v>
          </cell>
          <cell r="G2">
            <v>4.9999999999999767E-3</v>
          </cell>
          <cell r="H2">
            <v>0.19448000000000001</v>
          </cell>
          <cell r="I2">
            <v>0.183</v>
          </cell>
          <cell r="J2">
            <v>1.1480000000000018E-2</v>
          </cell>
          <cell r="K2">
            <v>20</v>
          </cell>
          <cell r="L2">
            <v>3.2389380530973457</v>
          </cell>
          <cell r="M2">
            <v>238</v>
          </cell>
          <cell r="N2">
            <v>60</v>
          </cell>
          <cell r="O2">
            <v>60</v>
          </cell>
          <cell r="P2">
            <v>1</v>
          </cell>
          <cell r="Q2">
            <v>44.05</v>
          </cell>
          <cell r="R2">
            <v>0.66</v>
          </cell>
          <cell r="S2">
            <v>0.29072999999999999</v>
          </cell>
          <cell r="T2">
            <v>13</v>
          </cell>
          <cell r="U2">
            <v>0.21666666666666667</v>
          </cell>
          <cell r="W2">
            <v>4.4956016637168146</v>
          </cell>
        </row>
        <row r="3">
          <cell r="A3" t="str">
            <v>02.01.04.748</v>
          </cell>
          <cell r="B3" t="str">
            <v>X3000旋转块</v>
          </cell>
          <cell r="C3" t="str">
            <v>POM(M90)</v>
          </cell>
          <cell r="D3" t="str">
            <v>黑色</v>
          </cell>
          <cell r="E3">
            <v>1.6E-2</v>
          </cell>
          <cell r="F3">
            <v>1.6E-2</v>
          </cell>
          <cell r="G3">
            <v>0</v>
          </cell>
          <cell r="H3">
            <v>1.8200000000000001E-2</v>
          </cell>
          <cell r="I3">
            <v>1.7000000000000001E-2</v>
          </cell>
          <cell r="J3">
            <v>1.1999999999999997E-3</v>
          </cell>
          <cell r="K3">
            <v>13.2</v>
          </cell>
          <cell r="L3">
            <v>0.1985840707964602</v>
          </cell>
          <cell r="M3">
            <v>128</v>
          </cell>
          <cell r="N3">
            <v>60</v>
          </cell>
          <cell r="O3">
            <v>60</v>
          </cell>
          <cell r="P3">
            <v>2</v>
          </cell>
          <cell r="Q3">
            <v>22.75</v>
          </cell>
          <cell r="R3">
            <v>0.66</v>
          </cell>
          <cell r="S3">
            <v>7.5075000000000017E-2</v>
          </cell>
          <cell r="T3">
            <v>13</v>
          </cell>
          <cell r="U3">
            <v>0.10833333333333334</v>
          </cell>
          <cell r="V3" t="str">
            <v>机加件2*0.105</v>
          </cell>
          <cell r="W3">
            <v>0.66839088495575227</v>
          </cell>
        </row>
        <row r="4">
          <cell r="A4" t="str">
            <v>02.01.04.747</v>
          </cell>
          <cell r="B4" t="str">
            <v>T7H右反光罩</v>
          </cell>
          <cell r="C4" t="str">
            <v>PC</v>
          </cell>
          <cell r="D4" t="str">
            <v>橙色</v>
          </cell>
          <cell r="E4">
            <v>5.2999999999999999E-2</v>
          </cell>
          <cell r="F4">
            <v>3.6999999999999998E-2</v>
          </cell>
          <cell r="G4">
            <v>1.6E-2</v>
          </cell>
          <cell r="H4">
            <v>5.5120000000000002E-2</v>
          </cell>
          <cell r="I4">
            <v>5.8000000000000003E-2</v>
          </cell>
          <cell r="J4">
            <v>-2.8800000000000006E-3</v>
          </cell>
          <cell r="K4">
            <v>19</v>
          </cell>
          <cell r="L4">
            <v>0.97522123893805324</v>
          </cell>
          <cell r="M4">
            <v>238</v>
          </cell>
          <cell r="N4">
            <v>48</v>
          </cell>
          <cell r="O4">
            <v>75</v>
          </cell>
          <cell r="P4">
            <v>1</v>
          </cell>
          <cell r="Q4">
            <v>44.05</v>
          </cell>
          <cell r="R4">
            <v>0.66</v>
          </cell>
          <cell r="S4">
            <v>0.23258399999999996</v>
          </cell>
          <cell r="T4">
            <v>13</v>
          </cell>
          <cell r="U4">
            <v>0.17333333333333334</v>
          </cell>
          <cell r="W4">
            <v>1.6573662867256638</v>
          </cell>
        </row>
        <row r="5">
          <cell r="A5" t="str">
            <v>02.01.04.746</v>
          </cell>
          <cell r="B5" t="str">
            <v>T7H左反光罩</v>
          </cell>
          <cell r="C5" t="str">
            <v>PC</v>
          </cell>
          <cell r="D5" t="str">
            <v>橙色</v>
          </cell>
          <cell r="E5">
            <v>5.2999999999999999E-2</v>
          </cell>
          <cell r="F5">
            <v>3.6999999999999998E-2</v>
          </cell>
          <cell r="G5">
            <v>1.6E-2</v>
          </cell>
          <cell r="H5">
            <v>5.5120000000000002E-2</v>
          </cell>
          <cell r="I5">
            <v>5.8000000000000003E-2</v>
          </cell>
          <cell r="J5">
            <v>-2.8800000000000006E-3</v>
          </cell>
          <cell r="K5">
            <v>19</v>
          </cell>
          <cell r="L5">
            <v>0.97522123893805324</v>
          </cell>
          <cell r="M5">
            <v>238</v>
          </cell>
          <cell r="N5">
            <v>48</v>
          </cell>
          <cell r="O5">
            <v>75</v>
          </cell>
          <cell r="P5">
            <v>1</v>
          </cell>
          <cell r="Q5">
            <v>44.05</v>
          </cell>
          <cell r="R5">
            <v>0.66</v>
          </cell>
          <cell r="S5">
            <v>0.23258399999999996</v>
          </cell>
          <cell r="T5">
            <v>13</v>
          </cell>
          <cell r="U5">
            <v>0.17333333333333334</v>
          </cell>
          <cell r="W5">
            <v>1.6573662867256638</v>
          </cell>
        </row>
        <row r="6">
          <cell r="A6" t="str">
            <v>02.03.37.106</v>
          </cell>
          <cell r="B6" t="str">
            <v>导向合体</v>
          </cell>
          <cell r="C6" t="str">
            <v>PA66+GF30+增韧</v>
          </cell>
          <cell r="D6" t="str">
            <v>黑色</v>
          </cell>
          <cell r="E6">
            <v>0.04</v>
          </cell>
          <cell r="F6">
            <v>3.6999999999999998E-2</v>
          </cell>
          <cell r="G6">
            <v>3.0000000000000027E-3</v>
          </cell>
          <cell r="H6">
            <v>4.1600000000000005E-2</v>
          </cell>
          <cell r="I6">
            <v>4.2500000000000003E-2</v>
          </cell>
          <cell r="J6">
            <v>-8.9999999999999802E-4</v>
          </cell>
          <cell r="K6">
            <v>21.5</v>
          </cell>
          <cell r="L6">
            <v>0.80862831858407092</v>
          </cell>
          <cell r="M6">
            <v>238</v>
          </cell>
          <cell r="N6">
            <v>48</v>
          </cell>
          <cell r="O6">
            <v>75</v>
          </cell>
          <cell r="P6">
            <v>2</v>
          </cell>
          <cell r="Q6">
            <v>44.05</v>
          </cell>
          <cell r="R6">
            <v>0.66</v>
          </cell>
          <cell r="S6">
            <v>0.11629199999999998</v>
          </cell>
          <cell r="T6">
            <v>13</v>
          </cell>
          <cell r="U6">
            <v>8.666666666666667E-2</v>
          </cell>
          <cell r="W6">
            <v>1.213904382300885</v>
          </cell>
        </row>
        <row r="7">
          <cell r="A7" t="str">
            <v>02.03.37.108</v>
          </cell>
          <cell r="B7" t="str">
            <v>上固定尼龙块</v>
          </cell>
          <cell r="C7" t="str">
            <v>PA66+GF30+增韧</v>
          </cell>
          <cell r="D7" t="str">
            <v>黑色</v>
          </cell>
          <cell r="E7">
            <v>3.7999999999999999E-2</v>
          </cell>
          <cell r="F7">
            <v>3.5999999999999997E-2</v>
          </cell>
          <cell r="G7">
            <v>2.0000000000000018E-3</v>
          </cell>
          <cell r="H7">
            <v>3.952E-2</v>
          </cell>
          <cell r="I7">
            <v>4.1000000000000002E-2</v>
          </cell>
          <cell r="J7">
            <v>-1.4800000000000021E-3</v>
          </cell>
          <cell r="K7">
            <v>21.5</v>
          </cell>
          <cell r="L7">
            <v>0.78008849557522142</v>
          </cell>
          <cell r="M7">
            <v>238</v>
          </cell>
          <cell r="N7">
            <v>48</v>
          </cell>
          <cell r="O7">
            <v>75</v>
          </cell>
          <cell r="P7">
            <v>2</v>
          </cell>
          <cell r="Q7">
            <v>44.05</v>
          </cell>
          <cell r="R7">
            <v>0.66</v>
          </cell>
          <cell r="S7">
            <v>0.11629199999999998</v>
          </cell>
          <cell r="T7">
            <v>13</v>
          </cell>
          <cell r="U7">
            <v>8.666666666666667E-2</v>
          </cell>
          <cell r="W7">
            <v>1.1796565946902655</v>
          </cell>
        </row>
        <row r="8">
          <cell r="A8" t="str">
            <v>02.03.37.109</v>
          </cell>
          <cell r="B8" t="str">
            <v>限位块</v>
          </cell>
          <cell r="C8" t="str">
            <v>PA66+GF30+增韧</v>
          </cell>
          <cell r="D8" t="str">
            <v>黑色</v>
          </cell>
          <cell r="E8">
            <v>2.5000000000000001E-2</v>
          </cell>
          <cell r="F8">
            <v>2.4E-2</v>
          </cell>
          <cell r="G8">
            <v>1.0000000000000009E-3</v>
          </cell>
          <cell r="H8">
            <v>2.86E-2</v>
          </cell>
          <cell r="I8">
            <v>2.6499999999999999E-2</v>
          </cell>
          <cell r="J8">
            <v>2.1000000000000012E-3</v>
          </cell>
          <cell r="K8">
            <v>21.5</v>
          </cell>
          <cell r="L8">
            <v>0.50420353982300892</v>
          </cell>
          <cell r="M8">
            <v>128</v>
          </cell>
          <cell r="N8">
            <v>55.384615384615387</v>
          </cell>
          <cell r="O8">
            <v>65</v>
          </cell>
          <cell r="P8">
            <v>4</v>
          </cell>
          <cell r="Q8">
            <v>22.75</v>
          </cell>
          <cell r="R8">
            <v>0.66</v>
          </cell>
          <cell r="S8">
            <v>3.465E-2</v>
          </cell>
          <cell r="T8">
            <v>13</v>
          </cell>
          <cell r="U8">
            <v>0.05</v>
          </cell>
          <cell r="W8">
            <v>0.70662424778761068</v>
          </cell>
        </row>
        <row r="9">
          <cell r="A9" t="str">
            <v>02.03.37.107</v>
          </cell>
          <cell r="B9" t="str">
            <v>阻尼器垫片</v>
          </cell>
          <cell r="C9" t="str">
            <v>PA66+GF30+增韧</v>
          </cell>
          <cell r="D9" t="str">
            <v>黑色</v>
          </cell>
          <cell r="E9">
            <v>2.5000000000000001E-3</v>
          </cell>
          <cell r="F9">
            <v>3.7500000000000001E-4</v>
          </cell>
          <cell r="G9">
            <v>2.1250000000000002E-3</v>
          </cell>
          <cell r="H9">
            <v>2.6000000000000003E-3</v>
          </cell>
          <cell r="I9">
            <v>1.1249999999999999E-3</v>
          </cell>
          <cell r="J9">
            <v>1.4750000000000004E-3</v>
          </cell>
          <cell r="K9">
            <v>21.5</v>
          </cell>
          <cell r="L9">
            <v>2.1404867256637167E-2</v>
          </cell>
          <cell r="M9">
            <v>128</v>
          </cell>
          <cell r="N9">
            <v>40</v>
          </cell>
          <cell r="O9">
            <v>90</v>
          </cell>
          <cell r="P9">
            <v>8</v>
          </cell>
          <cell r="Q9">
            <v>22.75</v>
          </cell>
          <cell r="R9">
            <v>0.66</v>
          </cell>
          <cell r="S9">
            <v>1.2512500000000001E-2</v>
          </cell>
          <cell r="T9">
            <v>13</v>
          </cell>
          <cell r="U9">
            <v>1.8055555555555557E-2</v>
          </cell>
          <cell r="W9">
            <v>6.2367507374631259E-2</v>
          </cell>
        </row>
        <row r="10">
          <cell r="A10" t="str">
            <v>02.01.03.224</v>
          </cell>
          <cell r="B10" t="str">
            <v>ETX改型上镜座右</v>
          </cell>
          <cell r="C10" t="str">
            <v>PA66+GF30+增韧</v>
          </cell>
          <cell r="D10" t="str">
            <v>黑色</v>
          </cell>
          <cell r="E10">
            <v>0.217</v>
          </cell>
          <cell r="F10">
            <v>0.219</v>
          </cell>
          <cell r="G10">
            <v>-2.0000000000000018E-3</v>
          </cell>
          <cell r="H10">
            <v>0.25012000000000001</v>
          </cell>
          <cell r="I10">
            <v>0.2535</v>
          </cell>
          <cell r="J10">
            <v>-3.3799999999999941E-3</v>
          </cell>
          <cell r="K10">
            <v>21.5</v>
          </cell>
          <cell r="L10">
            <v>4.8232300884955759</v>
          </cell>
          <cell r="M10">
            <v>238</v>
          </cell>
          <cell r="N10">
            <v>80</v>
          </cell>
          <cell r="O10">
            <v>45</v>
          </cell>
          <cell r="P10">
            <v>2</v>
          </cell>
          <cell r="Q10">
            <v>44.05</v>
          </cell>
          <cell r="R10">
            <v>0.66</v>
          </cell>
          <cell r="S10">
            <v>0.19382000000000002</v>
          </cell>
          <cell r="T10">
            <v>13</v>
          </cell>
          <cell r="U10">
            <v>0.14444444444444446</v>
          </cell>
          <cell r="W10">
            <v>6.1937934395280241</v>
          </cell>
        </row>
        <row r="11">
          <cell r="A11" t="str">
            <v>02.01.03.223</v>
          </cell>
          <cell r="B11" t="str">
            <v>ETX改型上镜座左</v>
          </cell>
          <cell r="C11" t="str">
            <v>PA66+GF30+增韧</v>
          </cell>
          <cell r="D11" t="str">
            <v>黑色</v>
          </cell>
          <cell r="E11">
            <v>0.217</v>
          </cell>
          <cell r="F11">
            <v>0.219</v>
          </cell>
          <cell r="G11">
            <v>-2.0000000000000018E-3</v>
          </cell>
          <cell r="H11">
            <v>0.25012000000000001</v>
          </cell>
          <cell r="I11">
            <v>0.2535</v>
          </cell>
          <cell r="J11">
            <v>-3.3799999999999941E-3</v>
          </cell>
          <cell r="K11">
            <v>21.5</v>
          </cell>
          <cell r="L11">
            <v>4.8232300884955759</v>
          </cell>
          <cell r="M11">
            <v>238</v>
          </cell>
          <cell r="N11">
            <v>80</v>
          </cell>
          <cell r="O11">
            <v>45</v>
          </cell>
          <cell r="P11">
            <v>2</v>
          </cell>
          <cell r="Q11">
            <v>44.05</v>
          </cell>
          <cell r="R11">
            <v>0.66</v>
          </cell>
          <cell r="S11">
            <v>0.19382000000000002</v>
          </cell>
          <cell r="T11">
            <v>13</v>
          </cell>
          <cell r="U11">
            <v>0.14444444444444446</v>
          </cell>
          <cell r="W11">
            <v>6.1937934395280241</v>
          </cell>
        </row>
        <row r="12">
          <cell r="A12" t="str">
            <v>02.01.04.745</v>
          </cell>
          <cell r="B12" t="str">
            <v>MV3调整机构安装座</v>
          </cell>
          <cell r="C12" t="str">
            <v>PA66+GF30</v>
          </cell>
          <cell r="D12" t="str">
            <v>黑色</v>
          </cell>
          <cell r="E12">
            <v>5.7000000000000002E-2</v>
          </cell>
          <cell r="F12">
            <v>5.7000000000000002E-2</v>
          </cell>
          <cell r="G12">
            <v>0</v>
          </cell>
          <cell r="H12">
            <v>6.2920000000000004E-2</v>
          </cell>
          <cell r="I12">
            <v>6.0999999999999999E-2</v>
          </cell>
          <cell r="J12">
            <v>1.920000000000005E-3</v>
          </cell>
          <cell r="K12">
            <v>20</v>
          </cell>
          <cell r="L12">
            <v>1.0796460176991152</v>
          </cell>
          <cell r="M12">
            <v>168</v>
          </cell>
          <cell r="N12">
            <v>48</v>
          </cell>
          <cell r="O12">
            <v>75</v>
          </cell>
          <cell r="P12">
            <v>2</v>
          </cell>
          <cell r="Q12">
            <v>24.75</v>
          </cell>
          <cell r="R12">
            <v>0.66</v>
          </cell>
          <cell r="S12">
            <v>6.5339999999999995E-2</v>
          </cell>
          <cell r="T12">
            <v>13</v>
          </cell>
          <cell r="U12">
            <v>8.666666666666667E-2</v>
          </cell>
          <cell r="W12">
            <v>1.4779832212389381</v>
          </cell>
        </row>
        <row r="13">
          <cell r="A13" t="str">
            <v>02.01.04.050</v>
          </cell>
          <cell r="B13" t="str">
            <v>ETX上镜杆护套</v>
          </cell>
          <cell r="C13" t="str">
            <v>PA66+GF30</v>
          </cell>
          <cell r="D13" t="str">
            <v>黑色</v>
          </cell>
          <cell r="E13">
            <v>6.6000000000000003E-2</v>
          </cell>
          <cell r="F13">
            <v>6.4000000000000001E-2</v>
          </cell>
          <cell r="G13">
            <v>2.0000000000000018E-3</v>
          </cell>
          <cell r="H13">
            <v>6.8640000000000007E-2</v>
          </cell>
          <cell r="I13">
            <v>7.0999999999999994E-2</v>
          </cell>
          <cell r="J13">
            <v>-2.3599999999999871E-3</v>
          </cell>
          <cell r="K13">
            <v>20</v>
          </cell>
          <cell r="L13">
            <v>1.2566371681415929</v>
          </cell>
          <cell r="M13">
            <v>238</v>
          </cell>
          <cell r="N13">
            <v>51.428571428571431</v>
          </cell>
          <cell r="O13">
            <v>70</v>
          </cell>
          <cell r="P13">
            <v>2</v>
          </cell>
          <cell r="Q13">
            <v>44.05</v>
          </cell>
          <cell r="R13">
            <v>0.66</v>
          </cell>
          <cell r="S13">
            <v>0.12459857142857145</v>
          </cell>
          <cell r="T13">
            <v>13</v>
          </cell>
          <cell r="U13">
            <v>9.285714285714286E-2</v>
          </cell>
          <cell r="W13">
            <v>1.7689114589127688</v>
          </cell>
        </row>
        <row r="14">
          <cell r="A14" t="str">
            <v>02.01.04.318A</v>
          </cell>
          <cell r="B14" t="str">
            <v>A2前下视镜胶垫2</v>
          </cell>
          <cell r="C14" t="str">
            <v>TPE</v>
          </cell>
          <cell r="D14" t="str">
            <v>黑色</v>
          </cell>
          <cell r="E14">
            <v>4.0000000000000001E-3</v>
          </cell>
          <cell r="F14">
            <v>3.5000000000000001E-3</v>
          </cell>
          <cell r="G14">
            <v>5.0000000000000001E-4</v>
          </cell>
          <cell r="H14">
            <v>6.2400000000000008E-3</v>
          </cell>
          <cell r="I14">
            <v>5.4999999999999997E-3</v>
          </cell>
          <cell r="J14">
            <v>7.4000000000000107E-4</v>
          </cell>
          <cell r="K14">
            <v>18.2</v>
          </cell>
          <cell r="L14">
            <v>8.8584070796460176E-2</v>
          </cell>
          <cell r="M14">
            <v>128</v>
          </cell>
          <cell r="N14">
            <v>40</v>
          </cell>
          <cell r="O14">
            <v>90</v>
          </cell>
          <cell r="P14">
            <v>4</v>
          </cell>
          <cell r="Q14">
            <v>22.75</v>
          </cell>
          <cell r="R14">
            <v>0.66</v>
          </cell>
          <cell r="S14">
            <v>2.5025000000000002E-2</v>
          </cell>
          <cell r="T14">
            <v>13</v>
          </cell>
          <cell r="U14">
            <v>3.6111111111111115E-2</v>
          </cell>
          <cell r="W14">
            <v>0.17966421828908555</v>
          </cell>
        </row>
      </sheetData>
      <sheetData sheetId="4"/>
      <sheetData sheetId="5">
        <row r="2">
          <cell r="A2" t="str">
            <v>02.01.04.663</v>
          </cell>
          <cell r="B2" t="str">
            <v>A7路面镜镜座</v>
          </cell>
          <cell r="C2" t="str">
            <v>PA66+GF30</v>
          </cell>
          <cell r="D2" t="str">
            <v>黑色</v>
          </cell>
          <cell r="E2">
            <v>0.17</v>
          </cell>
          <cell r="F2">
            <v>0.183</v>
          </cell>
          <cell r="G2">
            <v>36</v>
          </cell>
          <cell r="H2">
            <v>5.8300884955752217</v>
          </cell>
          <cell r="I2">
            <v>238</v>
          </cell>
          <cell r="J2">
            <v>60</v>
          </cell>
          <cell r="K2">
            <v>60</v>
          </cell>
          <cell r="L2">
            <v>1</v>
          </cell>
          <cell r="M2">
            <v>44.05</v>
          </cell>
          <cell r="N2">
            <v>0.66</v>
          </cell>
          <cell r="O2">
            <v>0.29072999999999999</v>
          </cell>
          <cell r="P2">
            <v>13</v>
          </cell>
          <cell r="Q2">
            <v>0.21666666666666667</v>
          </cell>
          <cell r="S2">
            <v>7.6049821946902654</v>
          </cell>
        </row>
        <row r="3">
          <cell r="A3" t="str">
            <v>02.01.04.748</v>
          </cell>
          <cell r="B3" t="str">
            <v>X3000旋转块</v>
          </cell>
          <cell r="C3" t="str">
            <v>POM(M90)</v>
          </cell>
          <cell r="D3" t="str">
            <v>黑色</v>
          </cell>
          <cell r="E3">
            <v>1.6E-2</v>
          </cell>
          <cell r="F3">
            <v>1.7000000000000001E-2</v>
          </cell>
          <cell r="G3">
            <v>16.2</v>
          </cell>
          <cell r="H3">
            <v>0.24371681415929208</v>
          </cell>
          <cell r="I3">
            <v>128</v>
          </cell>
          <cell r="J3">
            <v>60</v>
          </cell>
          <cell r="K3">
            <v>60</v>
          </cell>
          <cell r="L3">
            <v>2</v>
          </cell>
          <cell r="M3">
            <v>22.75</v>
          </cell>
          <cell r="N3">
            <v>0.66</v>
          </cell>
          <cell r="O3">
            <v>7.5075000000000017E-2</v>
          </cell>
          <cell r="P3">
            <v>13</v>
          </cell>
          <cell r="Q3">
            <v>0.10833333333333334</v>
          </cell>
          <cell r="R3" t="str">
            <v>机加件2*0.105</v>
          </cell>
          <cell r="S3">
            <v>0.72255017699115043</v>
          </cell>
        </row>
        <row r="4">
          <cell r="A4" t="str">
            <v>02.01.04.747</v>
          </cell>
          <cell r="B4" t="str">
            <v>T7H右反光罩</v>
          </cell>
          <cell r="C4" t="str">
            <v>PC</v>
          </cell>
          <cell r="D4" t="str">
            <v>橙色</v>
          </cell>
          <cell r="E4">
            <v>3.6999999999999998E-2</v>
          </cell>
          <cell r="F4">
            <v>5.8000000000000003E-2</v>
          </cell>
          <cell r="G4">
            <v>27.6</v>
          </cell>
          <cell r="H4">
            <v>1.4166371681415932</v>
          </cell>
          <cell r="I4">
            <v>238</v>
          </cell>
          <cell r="J4">
            <v>48</v>
          </cell>
          <cell r="K4">
            <v>75</v>
          </cell>
          <cell r="L4">
            <v>1</v>
          </cell>
          <cell r="M4">
            <v>44.05</v>
          </cell>
          <cell r="N4">
            <v>0.66</v>
          </cell>
          <cell r="O4">
            <v>0.23258399999999996</v>
          </cell>
          <cell r="P4">
            <v>13</v>
          </cell>
          <cell r="Q4">
            <v>0.17333333333333334</v>
          </cell>
          <cell r="S4">
            <v>2.1870654017699116</v>
          </cell>
        </row>
        <row r="5">
          <cell r="A5" t="str">
            <v>02.01.04.746</v>
          </cell>
          <cell r="B5" t="str">
            <v>T7H左反光罩</v>
          </cell>
          <cell r="C5" t="str">
            <v>PC</v>
          </cell>
          <cell r="D5" t="str">
            <v>橙色</v>
          </cell>
          <cell r="E5">
            <v>3.6999999999999998E-2</v>
          </cell>
          <cell r="F5">
            <v>5.8000000000000003E-2</v>
          </cell>
          <cell r="G5">
            <v>27.6</v>
          </cell>
          <cell r="H5">
            <v>1.4166371681415932</v>
          </cell>
          <cell r="I5">
            <v>238</v>
          </cell>
          <cell r="J5">
            <v>48</v>
          </cell>
          <cell r="K5">
            <v>75</v>
          </cell>
          <cell r="L5">
            <v>1</v>
          </cell>
          <cell r="M5">
            <v>44.05</v>
          </cell>
          <cell r="N5">
            <v>0.66</v>
          </cell>
          <cell r="O5">
            <v>0.23258399999999996</v>
          </cell>
          <cell r="P5">
            <v>13</v>
          </cell>
          <cell r="Q5">
            <v>0.17333333333333334</v>
          </cell>
          <cell r="S5">
            <v>2.1870654017699116</v>
          </cell>
        </row>
        <row r="6">
          <cell r="A6" t="str">
            <v>02.03.37.106</v>
          </cell>
          <cell r="B6" t="str">
            <v>导向合体</v>
          </cell>
          <cell r="C6" t="str">
            <v>PA66+GF30+增韧</v>
          </cell>
          <cell r="D6" t="str">
            <v>黑色</v>
          </cell>
          <cell r="E6">
            <v>3.6999999999999998E-2</v>
          </cell>
          <cell r="F6">
            <v>4.2500000000000003E-2</v>
          </cell>
          <cell r="G6">
            <v>37.799999999999997</v>
          </cell>
          <cell r="H6">
            <v>1.4216814159292037</v>
          </cell>
          <cell r="I6">
            <v>238</v>
          </cell>
          <cell r="J6">
            <v>48</v>
          </cell>
          <cell r="K6">
            <v>75</v>
          </cell>
          <cell r="L6">
            <v>2</v>
          </cell>
          <cell r="M6">
            <v>44.05</v>
          </cell>
          <cell r="N6">
            <v>0.66</v>
          </cell>
          <cell r="O6">
            <v>0.11629199999999998</v>
          </cell>
          <cell r="P6">
            <v>13</v>
          </cell>
          <cell r="Q6">
            <v>8.666666666666667E-2</v>
          </cell>
          <cell r="S6">
            <v>1.9495680991150444</v>
          </cell>
        </row>
        <row r="7">
          <cell r="A7" t="str">
            <v>02.03.37.108</v>
          </cell>
          <cell r="B7" t="str">
            <v>上固定尼龙块</v>
          </cell>
          <cell r="C7" t="str">
            <v>PA66+GF30+增韧</v>
          </cell>
          <cell r="D7" t="str">
            <v>黑色</v>
          </cell>
          <cell r="E7">
            <v>3.5999999999999997E-2</v>
          </cell>
          <cell r="F7">
            <v>4.1000000000000002E-2</v>
          </cell>
          <cell r="G7">
            <v>37.799999999999997</v>
          </cell>
          <cell r="H7">
            <v>1.3715044247787611</v>
          </cell>
          <cell r="I7">
            <v>238</v>
          </cell>
          <cell r="J7">
            <v>48</v>
          </cell>
          <cell r="K7">
            <v>75</v>
          </cell>
          <cell r="L7">
            <v>2</v>
          </cell>
          <cell r="M7">
            <v>44.05</v>
          </cell>
          <cell r="N7">
            <v>0.66</v>
          </cell>
          <cell r="O7">
            <v>0.11629199999999998</v>
          </cell>
          <cell r="P7">
            <v>13</v>
          </cell>
          <cell r="Q7">
            <v>8.666666666666667E-2</v>
          </cell>
          <cell r="S7">
            <v>1.8893557097345133</v>
          </cell>
        </row>
        <row r="8">
          <cell r="A8" t="str">
            <v>02.03.37.109</v>
          </cell>
          <cell r="B8" t="str">
            <v>限位块</v>
          </cell>
          <cell r="C8" t="str">
            <v>PA66+GF30+增韧</v>
          </cell>
          <cell r="D8" t="str">
            <v>黑色</v>
          </cell>
          <cell r="E8">
            <v>2.4E-2</v>
          </cell>
          <cell r="F8">
            <v>2.6499999999999999E-2</v>
          </cell>
          <cell r="G8">
            <v>37.799999999999997</v>
          </cell>
          <cell r="H8">
            <v>0.88646017699115032</v>
          </cell>
          <cell r="I8">
            <v>128</v>
          </cell>
          <cell r="J8">
            <v>55.384615384615387</v>
          </cell>
          <cell r="K8">
            <v>65</v>
          </cell>
          <cell r="L8">
            <v>4</v>
          </cell>
          <cell r="M8">
            <v>22.75</v>
          </cell>
          <cell r="N8">
            <v>0.66</v>
          </cell>
          <cell r="O8">
            <v>3.465E-2</v>
          </cell>
          <cell r="P8">
            <v>13</v>
          </cell>
          <cell r="Q8">
            <v>0.05</v>
          </cell>
          <cell r="S8">
            <v>1.1653322123893803</v>
          </cell>
        </row>
        <row r="9">
          <cell r="A9" t="str">
            <v>02.03.37.107</v>
          </cell>
          <cell r="B9" t="str">
            <v>阻尼器垫片</v>
          </cell>
          <cell r="C9" t="str">
            <v>PA66+GF30+增韧</v>
          </cell>
          <cell r="D9" t="str">
            <v>黑色</v>
          </cell>
          <cell r="E9">
            <v>3.7500000000000001E-4</v>
          </cell>
          <cell r="F9">
            <v>1.1249999999999999E-3</v>
          </cell>
          <cell r="G9">
            <v>37.799999999999997</v>
          </cell>
          <cell r="H9">
            <v>3.7632743362831858E-2</v>
          </cell>
          <cell r="I9">
            <v>128</v>
          </cell>
          <cell r="J9">
            <v>40</v>
          </cell>
          <cell r="K9">
            <v>90</v>
          </cell>
          <cell r="L9">
            <v>8</v>
          </cell>
          <cell r="M9">
            <v>22.75</v>
          </cell>
          <cell r="N9">
            <v>0.66</v>
          </cell>
          <cell r="O9">
            <v>1.2512500000000001E-2</v>
          </cell>
          <cell r="P9">
            <v>13</v>
          </cell>
          <cell r="Q9">
            <v>1.8055555555555557E-2</v>
          </cell>
          <cell r="S9">
            <v>8.1840958702064898E-2</v>
          </cell>
        </row>
        <row r="10">
          <cell r="A10" t="str">
            <v>02.01.03.224</v>
          </cell>
          <cell r="B10" t="str">
            <v>ETX改型上镜座右</v>
          </cell>
          <cell r="C10" t="str">
            <v>PA66+GF30+增韧</v>
          </cell>
          <cell r="D10" t="str">
            <v>黑色</v>
          </cell>
          <cell r="E10">
            <v>0.219</v>
          </cell>
          <cell r="F10">
            <v>0.2535</v>
          </cell>
          <cell r="G10">
            <v>37.799999999999997</v>
          </cell>
          <cell r="H10">
            <v>8.4799115044247788</v>
          </cell>
          <cell r="I10">
            <v>238</v>
          </cell>
          <cell r="J10">
            <v>80</v>
          </cell>
          <cell r="K10">
            <v>45</v>
          </cell>
          <cell r="L10">
            <v>2</v>
          </cell>
          <cell r="M10">
            <v>44.05</v>
          </cell>
          <cell r="N10">
            <v>0.66</v>
          </cell>
          <cell r="O10">
            <v>0.19382000000000002</v>
          </cell>
          <cell r="P10">
            <v>13</v>
          </cell>
          <cell r="Q10">
            <v>0.14444444444444446</v>
          </cell>
          <cell r="S10">
            <v>10.581811138643067</v>
          </cell>
        </row>
        <row r="11">
          <cell r="A11" t="str">
            <v>02.01.03.223</v>
          </cell>
          <cell r="B11" t="str">
            <v>ETX改型上镜座左</v>
          </cell>
          <cell r="C11" t="str">
            <v>PA66+GF30+增韧</v>
          </cell>
          <cell r="D11" t="str">
            <v>黑色</v>
          </cell>
          <cell r="E11">
            <v>0.219</v>
          </cell>
          <cell r="F11">
            <v>0.2535</v>
          </cell>
          <cell r="G11">
            <v>37.799999999999997</v>
          </cell>
          <cell r="H11">
            <v>8.4799115044247788</v>
          </cell>
          <cell r="I11">
            <v>238</v>
          </cell>
          <cell r="J11">
            <v>80</v>
          </cell>
          <cell r="K11">
            <v>45</v>
          </cell>
          <cell r="L11">
            <v>2</v>
          </cell>
          <cell r="M11">
            <v>44.05</v>
          </cell>
          <cell r="N11">
            <v>0.66</v>
          </cell>
          <cell r="O11">
            <v>0.19382000000000002</v>
          </cell>
          <cell r="P11">
            <v>13</v>
          </cell>
          <cell r="Q11">
            <v>0.14444444444444446</v>
          </cell>
          <cell r="S11">
            <v>10.581811138643067</v>
          </cell>
        </row>
        <row r="12">
          <cell r="A12" t="str">
            <v>02.01.04.745</v>
          </cell>
          <cell r="B12" t="str">
            <v>MV3调整机构安装座</v>
          </cell>
          <cell r="C12" t="str">
            <v>PA66+GF30</v>
          </cell>
          <cell r="D12" t="str">
            <v>黑色</v>
          </cell>
          <cell r="E12">
            <v>5.7000000000000002E-2</v>
          </cell>
          <cell r="F12">
            <v>6.0999999999999999E-2</v>
          </cell>
          <cell r="G12">
            <v>36</v>
          </cell>
          <cell r="H12">
            <v>1.9433628318584071</v>
          </cell>
          <cell r="I12">
            <v>168</v>
          </cell>
          <cell r="J12">
            <v>48</v>
          </cell>
          <cell r="K12">
            <v>75</v>
          </cell>
          <cell r="L12">
            <v>2</v>
          </cell>
          <cell r="M12">
            <v>24.75</v>
          </cell>
          <cell r="N12">
            <v>0.66</v>
          </cell>
          <cell r="O12">
            <v>6.5339999999999995E-2</v>
          </cell>
          <cell r="P12">
            <v>13</v>
          </cell>
          <cell r="Q12">
            <v>8.666666666666667E-2</v>
          </cell>
          <cell r="S12">
            <v>2.514443398230088</v>
          </cell>
        </row>
        <row r="13">
          <cell r="A13" t="str">
            <v>02.01.04.050</v>
          </cell>
          <cell r="B13" t="str">
            <v>ETX上镜杆护套</v>
          </cell>
          <cell r="C13" t="str">
            <v>PA66+GF30</v>
          </cell>
          <cell r="D13" t="str">
            <v>黑色</v>
          </cell>
          <cell r="E13">
            <v>6.4000000000000001E-2</v>
          </cell>
          <cell r="F13">
            <v>7.0999999999999994E-2</v>
          </cell>
          <cell r="G13">
            <v>36</v>
          </cell>
          <cell r="H13">
            <v>2.2619469026548673</v>
          </cell>
          <cell r="I13">
            <v>238</v>
          </cell>
          <cell r="J13">
            <v>51.428571428571431</v>
          </cell>
          <cell r="K13">
            <v>70</v>
          </cell>
          <cell r="L13">
            <v>2</v>
          </cell>
          <cell r="M13">
            <v>44.05</v>
          </cell>
          <cell r="N13">
            <v>0.66</v>
          </cell>
          <cell r="O13">
            <v>0.12459857142857145</v>
          </cell>
          <cell r="P13">
            <v>13</v>
          </cell>
          <cell r="Q13">
            <v>9.285714285714286E-2</v>
          </cell>
          <cell r="S13">
            <v>2.9752831403286977</v>
          </cell>
        </row>
        <row r="14">
          <cell r="A14" t="str">
            <v>02.01.04.318A</v>
          </cell>
          <cell r="B14" t="str">
            <v>A2前下视镜胶垫2</v>
          </cell>
          <cell r="C14" t="str">
            <v>TPE</v>
          </cell>
          <cell r="D14" t="str">
            <v>黑色</v>
          </cell>
          <cell r="E14">
            <v>3.5000000000000001E-3</v>
          </cell>
          <cell r="F14">
            <v>5.4999999999999997E-3</v>
          </cell>
          <cell r="G14">
            <v>18.2</v>
          </cell>
          <cell r="H14">
            <v>8.8584070796460176E-2</v>
          </cell>
          <cell r="I14">
            <v>128</v>
          </cell>
          <cell r="J14">
            <v>40</v>
          </cell>
          <cell r="K14">
            <v>90</v>
          </cell>
          <cell r="L14">
            <v>4</v>
          </cell>
          <cell r="M14">
            <v>22.75</v>
          </cell>
          <cell r="N14">
            <v>0.66</v>
          </cell>
          <cell r="O14">
            <v>2.5025000000000002E-2</v>
          </cell>
          <cell r="P14">
            <v>13</v>
          </cell>
          <cell r="Q14">
            <v>3.6111111111111115E-2</v>
          </cell>
          <cell r="S14">
            <v>0.17966421828908555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view="pageBreakPreview" zoomScale="60" zoomScaleNormal="100" workbookViewId="0">
      <selection activeCell="F9" sqref="F9:F21"/>
    </sheetView>
  </sheetViews>
  <sheetFormatPr defaultColWidth="9" defaultRowHeight="15.6"/>
  <cols>
    <col min="1" max="1" width="3.109375" style="72" customWidth="1"/>
    <col min="2" max="2" width="13.88671875" style="87" customWidth="1"/>
    <col min="3" max="3" width="20.21875" style="72" customWidth="1"/>
    <col min="4" max="4" width="16.6640625" style="72" customWidth="1"/>
    <col min="5" max="5" width="6.33203125" style="72" customWidth="1"/>
    <col min="6" max="6" width="15.6640625" style="72" customWidth="1"/>
    <col min="7" max="7" width="14.21875" style="72" customWidth="1"/>
    <col min="8" max="8" width="9.77734375" style="72" customWidth="1"/>
    <col min="9" max="9" width="21.88671875" style="72" customWidth="1"/>
    <col min="10" max="10" width="14.33203125" style="72" customWidth="1"/>
    <col min="11" max="11" width="8.44140625" style="72" customWidth="1"/>
    <col min="12" max="12" width="36" style="72" customWidth="1"/>
    <col min="13" max="13" width="11.6640625" style="72" bestFit="1" customWidth="1"/>
    <col min="14" max="16384" width="9" style="72"/>
  </cols>
  <sheetData>
    <row r="1" spans="1:13" ht="22.2">
      <c r="A1" s="122" t="s">
        <v>429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3">
      <c r="A2" s="123" t="s">
        <v>520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3">
      <c r="A3" s="124" t="s">
        <v>431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3">
      <c r="A4" s="124" t="s">
        <v>432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3" ht="31.5" customHeight="1">
      <c r="A5" s="125" t="s">
        <v>433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6" spans="1:13" ht="21" customHeight="1">
      <c r="A6" s="121" t="s">
        <v>434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3" ht="29.25" customHeight="1">
      <c r="A7" s="127" t="s">
        <v>3</v>
      </c>
      <c r="B7" s="128" t="s">
        <v>435</v>
      </c>
      <c r="C7" s="129" t="s">
        <v>436</v>
      </c>
      <c r="D7" s="129" t="s">
        <v>437</v>
      </c>
      <c r="E7" s="129" t="s">
        <v>7</v>
      </c>
      <c r="F7" s="73" t="s">
        <v>438</v>
      </c>
      <c r="G7" s="134" t="s">
        <v>439</v>
      </c>
      <c r="H7" s="134"/>
      <c r="I7" s="134"/>
      <c r="J7" s="73" t="s">
        <v>491</v>
      </c>
      <c r="K7" s="130" t="s">
        <v>440</v>
      </c>
      <c r="L7" s="74"/>
      <c r="M7" s="75"/>
    </row>
    <row r="8" spans="1:13" ht="30" customHeight="1">
      <c r="A8" s="127"/>
      <c r="B8" s="128"/>
      <c r="C8" s="129"/>
      <c r="D8" s="129"/>
      <c r="E8" s="129"/>
      <c r="F8" s="76" t="s">
        <v>517</v>
      </c>
      <c r="G8" s="77" t="s">
        <v>441</v>
      </c>
      <c r="H8" s="77" t="s">
        <v>442</v>
      </c>
      <c r="I8" s="76" t="s">
        <v>443</v>
      </c>
      <c r="J8" s="76" t="s">
        <v>517</v>
      </c>
      <c r="K8" s="131"/>
    </row>
    <row r="9" spans="1:13" ht="15" customHeight="1">
      <c r="A9" s="78">
        <v>1</v>
      </c>
      <c r="B9" s="92" t="s">
        <v>326</v>
      </c>
      <c r="C9" s="106" t="s">
        <v>462</v>
      </c>
      <c r="D9" s="92" t="s">
        <v>525</v>
      </c>
      <c r="E9" s="95" t="s">
        <v>445</v>
      </c>
      <c r="F9" s="96">
        <f>VLOOKUP(D9,'[1]2020-1'!$A$2:$W$14,23,0)</f>
        <v>4.4956016637168146</v>
      </c>
      <c r="G9" s="97">
        <v>0</v>
      </c>
      <c r="H9" s="97">
        <v>0</v>
      </c>
      <c r="I9" s="97">
        <v>0</v>
      </c>
      <c r="J9" s="96">
        <f t="shared" ref="J9:J21" si="0">F9+H9</f>
        <v>4.4956016637168146</v>
      </c>
      <c r="K9" s="101" t="s">
        <v>521</v>
      </c>
    </row>
    <row r="10" spans="1:13" ht="15" customHeight="1">
      <c r="A10" s="78">
        <v>2</v>
      </c>
      <c r="B10" s="92" t="s">
        <v>516</v>
      </c>
      <c r="C10" s="106" t="s">
        <v>464</v>
      </c>
      <c r="D10" s="92" t="s">
        <v>463</v>
      </c>
      <c r="E10" s="95" t="s">
        <v>445</v>
      </c>
      <c r="F10" s="96">
        <f>VLOOKUP(D10,'[1]2020-1'!$A$2:$W$14,23,0)</f>
        <v>0.66839088495575227</v>
      </c>
      <c r="G10" s="97">
        <v>0</v>
      </c>
      <c r="H10" s="97">
        <v>0</v>
      </c>
      <c r="I10" s="97">
        <v>0</v>
      </c>
      <c r="J10" s="96">
        <f t="shared" si="0"/>
        <v>0.66839088495575227</v>
      </c>
      <c r="K10" s="101" t="s">
        <v>522</v>
      </c>
    </row>
    <row r="11" spans="1:13" ht="15" customHeight="1">
      <c r="A11" s="78">
        <v>3</v>
      </c>
      <c r="B11" s="92" t="s">
        <v>493</v>
      </c>
      <c r="C11" s="106" t="s">
        <v>466</v>
      </c>
      <c r="D11" s="92" t="s">
        <v>465</v>
      </c>
      <c r="E11" s="95" t="s">
        <v>445</v>
      </c>
      <c r="F11" s="96">
        <f>VLOOKUP(D11,'[1]2020-1'!$A$2:$W$14,23,0)</f>
        <v>1.6573662867256638</v>
      </c>
      <c r="G11" s="97">
        <v>0</v>
      </c>
      <c r="H11" s="97">
        <v>0</v>
      </c>
      <c r="I11" s="97">
        <v>0</v>
      </c>
      <c r="J11" s="96">
        <f t="shared" si="0"/>
        <v>1.6573662867256638</v>
      </c>
      <c r="K11" s="101" t="s">
        <v>521</v>
      </c>
    </row>
    <row r="12" spans="1:13" ht="15" customHeight="1">
      <c r="A12" s="78">
        <v>4</v>
      </c>
      <c r="B12" s="92" t="s">
        <v>494</v>
      </c>
      <c r="C12" s="106" t="s">
        <v>468</v>
      </c>
      <c r="D12" s="92" t="s">
        <v>467</v>
      </c>
      <c r="E12" s="95" t="s">
        <v>445</v>
      </c>
      <c r="F12" s="96">
        <f>VLOOKUP(D12,'[1]2020-1'!$A$2:$W$14,23,0)</f>
        <v>1.6573662867256638</v>
      </c>
      <c r="G12" s="97">
        <v>0</v>
      </c>
      <c r="H12" s="97">
        <v>0</v>
      </c>
      <c r="I12" s="97">
        <v>0</v>
      </c>
      <c r="J12" s="96">
        <f t="shared" si="0"/>
        <v>1.6573662867256638</v>
      </c>
      <c r="K12" s="101" t="s">
        <v>521</v>
      </c>
    </row>
    <row r="13" spans="1:13" ht="15" customHeight="1">
      <c r="A13" s="78">
        <v>5</v>
      </c>
      <c r="B13" s="92" t="s">
        <v>495</v>
      </c>
      <c r="C13" s="106" t="s">
        <v>470</v>
      </c>
      <c r="D13" s="92" t="s">
        <v>469</v>
      </c>
      <c r="E13" s="95" t="s">
        <v>445</v>
      </c>
      <c r="F13" s="96">
        <f>VLOOKUP(D13,'[1]2020-1'!$A$2:$W$14,23,0)</f>
        <v>1.213904382300885</v>
      </c>
      <c r="G13" s="97">
        <v>0</v>
      </c>
      <c r="H13" s="97">
        <v>0</v>
      </c>
      <c r="I13" s="97">
        <v>0</v>
      </c>
      <c r="J13" s="96">
        <f t="shared" si="0"/>
        <v>1.213904382300885</v>
      </c>
      <c r="K13" s="101" t="s">
        <v>523</v>
      </c>
    </row>
    <row r="14" spans="1:13" ht="15" customHeight="1">
      <c r="A14" s="78">
        <v>6</v>
      </c>
      <c r="B14" s="92" t="s">
        <v>496</v>
      </c>
      <c r="C14" s="106" t="s">
        <v>472</v>
      </c>
      <c r="D14" s="92" t="s">
        <v>471</v>
      </c>
      <c r="E14" s="95" t="s">
        <v>445</v>
      </c>
      <c r="F14" s="96">
        <f>VLOOKUP(D14,'[1]2020-1'!$A$2:$W$14,23,0)</f>
        <v>1.1796565946902655</v>
      </c>
      <c r="G14" s="97">
        <v>0</v>
      </c>
      <c r="H14" s="97">
        <v>0</v>
      </c>
      <c r="I14" s="97">
        <v>0</v>
      </c>
      <c r="J14" s="96">
        <f t="shared" si="0"/>
        <v>1.1796565946902655</v>
      </c>
      <c r="K14" s="101" t="s">
        <v>523</v>
      </c>
    </row>
    <row r="15" spans="1:13" ht="15" customHeight="1">
      <c r="A15" s="78">
        <v>7</v>
      </c>
      <c r="B15" s="92" t="s">
        <v>497</v>
      </c>
      <c r="C15" s="106" t="s">
        <v>474</v>
      </c>
      <c r="D15" s="92" t="s">
        <v>473</v>
      </c>
      <c r="E15" s="95" t="s">
        <v>445</v>
      </c>
      <c r="F15" s="96">
        <f>VLOOKUP(D15,'[1]2020-1'!$A$2:$W$14,23,0)</f>
        <v>0.70662424778761068</v>
      </c>
      <c r="G15" s="97">
        <v>0</v>
      </c>
      <c r="H15" s="97">
        <v>0</v>
      </c>
      <c r="I15" s="97">
        <v>0</v>
      </c>
      <c r="J15" s="96">
        <f t="shared" si="0"/>
        <v>0.70662424778761068</v>
      </c>
      <c r="K15" s="101" t="s">
        <v>511</v>
      </c>
    </row>
    <row r="16" spans="1:13" ht="15" customHeight="1">
      <c r="A16" s="78">
        <v>8</v>
      </c>
      <c r="B16" s="92" t="s">
        <v>498</v>
      </c>
      <c r="C16" s="106" t="s">
        <v>476</v>
      </c>
      <c r="D16" s="92" t="s">
        <v>475</v>
      </c>
      <c r="E16" s="95" t="s">
        <v>445</v>
      </c>
      <c r="F16" s="96">
        <f>VLOOKUP(D16,'[1]2020-1'!$A$2:$W$14,23,0)</f>
        <v>6.2367507374631259E-2</v>
      </c>
      <c r="G16" s="97">
        <v>0</v>
      </c>
      <c r="H16" s="97">
        <v>0</v>
      </c>
      <c r="I16" s="97">
        <v>0</v>
      </c>
      <c r="J16" s="96">
        <f t="shared" si="0"/>
        <v>6.2367507374631259E-2</v>
      </c>
      <c r="K16" s="101" t="s">
        <v>510</v>
      </c>
    </row>
    <row r="17" spans="1:15" ht="15" customHeight="1">
      <c r="A17" s="78">
        <v>9</v>
      </c>
      <c r="B17" s="92" t="s">
        <v>499</v>
      </c>
      <c r="C17" s="106" t="s">
        <v>478</v>
      </c>
      <c r="D17" s="92" t="s">
        <v>477</v>
      </c>
      <c r="E17" s="95" t="s">
        <v>445</v>
      </c>
      <c r="F17" s="96">
        <f>VLOOKUP(D17,'[1]2020-1'!$A$2:$W$14,23,0)</f>
        <v>6.1937934395280241</v>
      </c>
      <c r="G17" s="97">
        <v>0</v>
      </c>
      <c r="H17" s="97">
        <v>0</v>
      </c>
      <c r="I17" s="97">
        <v>0</v>
      </c>
      <c r="J17" s="96">
        <f t="shared" si="0"/>
        <v>6.1937934395280241</v>
      </c>
      <c r="K17" s="101" t="s">
        <v>524</v>
      </c>
    </row>
    <row r="18" spans="1:15" ht="15" customHeight="1">
      <c r="A18" s="78">
        <v>10</v>
      </c>
      <c r="B18" s="92" t="s">
        <v>500</v>
      </c>
      <c r="C18" s="106" t="s">
        <v>480</v>
      </c>
      <c r="D18" s="92" t="s">
        <v>479</v>
      </c>
      <c r="E18" s="95" t="s">
        <v>445</v>
      </c>
      <c r="F18" s="96">
        <f>VLOOKUP(D18,'[1]2020-1'!$A$2:$W$14,23,0)</f>
        <v>6.1937934395280241</v>
      </c>
      <c r="G18" s="97">
        <v>0</v>
      </c>
      <c r="H18" s="97">
        <v>0</v>
      </c>
      <c r="I18" s="97">
        <v>0</v>
      </c>
      <c r="J18" s="96">
        <f t="shared" si="0"/>
        <v>6.1937934395280241</v>
      </c>
      <c r="K18" s="101" t="s">
        <v>524</v>
      </c>
    </row>
    <row r="19" spans="1:15" ht="15" customHeight="1">
      <c r="A19" s="78">
        <v>11</v>
      </c>
      <c r="B19" s="92" t="s">
        <v>501</v>
      </c>
      <c r="C19" s="106" t="s">
        <v>482</v>
      </c>
      <c r="D19" s="92" t="s">
        <v>481</v>
      </c>
      <c r="E19" s="95" t="s">
        <v>445</v>
      </c>
      <c r="F19" s="96">
        <f>VLOOKUP(D19,'[1]2020-1'!$A$2:$W$14,23,0)</f>
        <v>1.4779832212389381</v>
      </c>
      <c r="G19" s="97">
        <v>0</v>
      </c>
      <c r="H19" s="97">
        <v>0</v>
      </c>
      <c r="I19" s="97">
        <v>0</v>
      </c>
      <c r="J19" s="96">
        <f t="shared" si="0"/>
        <v>1.4779832212389381</v>
      </c>
      <c r="K19" s="101" t="s">
        <v>523</v>
      </c>
    </row>
    <row r="20" spans="1:15" ht="15" customHeight="1">
      <c r="A20" s="78">
        <v>12</v>
      </c>
      <c r="B20" s="92" t="s">
        <v>502</v>
      </c>
      <c r="C20" s="106" t="s">
        <v>484</v>
      </c>
      <c r="D20" s="92" t="s">
        <v>483</v>
      </c>
      <c r="E20" s="95" t="s">
        <v>445</v>
      </c>
      <c r="F20" s="96">
        <f>VLOOKUP(D20,'[1]2020-1'!$A$2:$W$14,23,0)</f>
        <v>1.7689114589127688</v>
      </c>
      <c r="G20" s="97">
        <v>0</v>
      </c>
      <c r="H20" s="97">
        <v>0</v>
      </c>
      <c r="I20" s="97">
        <v>0</v>
      </c>
      <c r="J20" s="96">
        <f t="shared" si="0"/>
        <v>1.7689114589127688</v>
      </c>
      <c r="K20" s="101" t="s">
        <v>523</v>
      </c>
    </row>
    <row r="21" spans="1:15" ht="15" customHeight="1">
      <c r="A21" s="78">
        <v>13</v>
      </c>
      <c r="B21" s="92" t="s">
        <v>249</v>
      </c>
      <c r="C21" s="106" t="s">
        <v>486</v>
      </c>
      <c r="D21" s="92" t="s">
        <v>485</v>
      </c>
      <c r="E21" s="95" t="s">
        <v>445</v>
      </c>
      <c r="F21" s="96">
        <f>VLOOKUP(D21,'[1]2020-1'!$A$2:$W$14,23,0)</f>
        <v>0.17966421828908555</v>
      </c>
      <c r="G21" s="97">
        <v>0</v>
      </c>
      <c r="H21" s="97">
        <v>0</v>
      </c>
      <c r="I21" s="97">
        <v>0</v>
      </c>
      <c r="J21" s="96">
        <f t="shared" si="0"/>
        <v>0.17966421828908555</v>
      </c>
      <c r="K21" s="101" t="s">
        <v>511</v>
      </c>
    </row>
    <row r="22" spans="1:15" ht="19.2" customHeight="1">
      <c r="A22" s="78">
        <v>14</v>
      </c>
      <c r="B22" s="92" t="s">
        <v>503</v>
      </c>
      <c r="C22" s="106" t="s">
        <v>488</v>
      </c>
      <c r="D22" s="92" t="s">
        <v>487</v>
      </c>
      <c r="E22" s="95" t="s">
        <v>445</v>
      </c>
      <c r="F22" s="96">
        <v>0.1197</v>
      </c>
      <c r="G22" s="107">
        <v>2000</v>
      </c>
      <c r="H22" s="107">
        <f>G22/20000</f>
        <v>0.1</v>
      </c>
      <c r="I22" s="108" t="s">
        <v>526</v>
      </c>
      <c r="J22" s="96">
        <f>F22+H22</f>
        <v>0.21970000000000001</v>
      </c>
      <c r="K22" s="101" t="s">
        <v>511</v>
      </c>
    </row>
    <row r="23" spans="1:15" ht="19.2" customHeight="1">
      <c r="A23" s="78">
        <v>15</v>
      </c>
      <c r="B23" s="92" t="s">
        <v>504</v>
      </c>
      <c r="C23" s="106" t="s">
        <v>490</v>
      </c>
      <c r="D23" s="92" t="s">
        <v>489</v>
      </c>
      <c r="E23" s="95" t="s">
        <v>445</v>
      </c>
      <c r="F23" s="96">
        <v>0.16669999999999999</v>
      </c>
      <c r="G23" s="107">
        <v>2000</v>
      </c>
      <c r="H23" s="107">
        <f>G23/20000</f>
        <v>0.1</v>
      </c>
      <c r="I23" s="108" t="s">
        <v>526</v>
      </c>
      <c r="J23" s="96">
        <f>F23+H23</f>
        <v>0.26669999999999999</v>
      </c>
      <c r="K23" s="101" t="s">
        <v>511</v>
      </c>
    </row>
    <row r="24" spans="1:15" ht="33.75" customHeight="1">
      <c r="A24" s="132" t="s">
        <v>448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81"/>
      <c r="M24" s="81"/>
      <c r="N24" s="81"/>
      <c r="O24" s="81"/>
    </row>
    <row r="25" spans="1:15" ht="33.75" customHeight="1">
      <c r="A25" s="133" t="s">
        <v>449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81"/>
      <c r="M25" s="81"/>
      <c r="N25" s="81"/>
      <c r="O25" s="81"/>
    </row>
    <row r="26" spans="1:15" ht="33.75" customHeight="1">
      <c r="A26" s="133" t="s">
        <v>518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81"/>
      <c r="M26" s="81"/>
      <c r="N26" s="81"/>
      <c r="O26" s="81"/>
    </row>
    <row r="27" spans="1:15" ht="34.5" customHeight="1">
      <c r="A27" s="133" t="s">
        <v>451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81"/>
      <c r="M27" s="81"/>
      <c r="N27" s="81"/>
      <c r="O27" s="81"/>
    </row>
    <row r="28" spans="1:15" ht="10.8" customHeight="1">
      <c r="A28" s="82"/>
      <c r="B28" s="83"/>
      <c r="C28" s="82"/>
      <c r="D28" s="82"/>
      <c r="E28" s="82"/>
      <c r="F28" s="82"/>
      <c r="G28" s="82"/>
      <c r="H28" s="82"/>
      <c r="I28" s="82"/>
      <c r="J28" s="82"/>
    </row>
    <row r="29" spans="1:15">
      <c r="A29" s="84" t="s">
        <v>452</v>
      </c>
      <c r="B29" s="85"/>
      <c r="C29" s="84"/>
      <c r="E29" s="84"/>
      <c r="F29" s="84" t="s">
        <v>453</v>
      </c>
      <c r="J29" s="90"/>
    </row>
    <row r="30" spans="1:15">
      <c r="A30" s="84"/>
      <c r="B30" s="85"/>
      <c r="C30" s="84"/>
      <c r="D30" s="84"/>
      <c r="E30" s="84"/>
      <c r="F30" s="84"/>
      <c r="G30" s="84"/>
      <c r="H30" s="84"/>
      <c r="I30" s="84"/>
      <c r="J30" s="90"/>
    </row>
    <row r="31" spans="1:15">
      <c r="A31" s="126" t="s">
        <v>454</v>
      </c>
      <c r="B31" s="126"/>
      <c r="C31" s="126"/>
      <c r="E31" s="82"/>
      <c r="F31" s="82" t="s">
        <v>455</v>
      </c>
      <c r="J31" s="82"/>
    </row>
    <row r="32" spans="1:15" ht="14.4">
      <c r="B32" s="86"/>
    </row>
    <row r="33" spans="2:2" ht="14.4">
      <c r="B33" s="86"/>
    </row>
    <row r="34" spans="2:2" ht="14.4">
      <c r="B34" s="86"/>
    </row>
    <row r="35" spans="2:2" ht="14.4">
      <c r="B35" s="86"/>
    </row>
    <row r="36" spans="2:2" ht="14.4">
      <c r="B36" s="86"/>
    </row>
    <row r="37" spans="2:2" ht="14.4">
      <c r="B37" s="86"/>
    </row>
    <row r="38" spans="2:2" ht="14.4">
      <c r="B38" s="86"/>
    </row>
    <row r="39" spans="2:2" ht="14.4">
      <c r="B39" s="86"/>
    </row>
    <row r="40" spans="2:2" ht="14.4">
      <c r="B40" s="86"/>
    </row>
    <row r="41" spans="2:2" ht="14.4">
      <c r="B41" s="86"/>
    </row>
  </sheetData>
  <mergeCells count="18">
    <mergeCell ref="K7:K8"/>
    <mergeCell ref="A24:K24"/>
    <mergeCell ref="A25:K25"/>
    <mergeCell ref="A26:K26"/>
    <mergeCell ref="A27:K27"/>
    <mergeCell ref="E7:E8"/>
    <mergeCell ref="G7:I7"/>
    <mergeCell ref="A31:C31"/>
    <mergeCell ref="A7:A8"/>
    <mergeCell ref="B7:B8"/>
    <mergeCell ref="C7:C8"/>
    <mergeCell ref="D7:D8"/>
    <mergeCell ref="A6:K6"/>
    <mergeCell ref="A1:K1"/>
    <mergeCell ref="A2:K2"/>
    <mergeCell ref="A3:K3"/>
    <mergeCell ref="A4:K4"/>
    <mergeCell ref="A5:K5"/>
  </mergeCells>
  <phoneticPr fontId="1" type="noConversion"/>
  <conditionalFormatting sqref="D9:D23">
    <cfRule type="duplicateValues" dxfId="8" priority="14"/>
  </conditionalFormatting>
  <conditionalFormatting sqref="B9:B23">
    <cfRule type="duplicateValues" dxfId="7" priority="16"/>
  </conditionalFormatting>
  <printOptions horizontalCentered="1"/>
  <pageMargins left="0.31496062992125984" right="0.31496062992125984" top="0.55118110236220474" bottom="0.15748031496062992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D19F-7226-40AC-B592-F1B98BB717CB}">
  <sheetPr>
    <tabColor rgb="FFFF0000"/>
  </sheetPr>
  <dimension ref="A1:O45"/>
  <sheetViews>
    <sheetView zoomScaleNormal="100" workbookViewId="0">
      <selection activeCell="C18" sqref="C18"/>
    </sheetView>
  </sheetViews>
  <sheetFormatPr defaultColWidth="9" defaultRowHeight="15.6"/>
  <cols>
    <col min="1" max="1" width="3.109375" style="72" customWidth="1"/>
    <col min="2" max="2" width="13.88671875" style="87" customWidth="1"/>
    <col min="3" max="3" width="20.21875" style="72" customWidth="1"/>
    <col min="4" max="4" width="16.6640625" style="72" customWidth="1"/>
    <col min="5" max="5" width="6.33203125" style="72" customWidth="1"/>
    <col min="6" max="6" width="15.6640625" style="72" customWidth="1"/>
    <col min="7" max="7" width="8.21875" style="72" customWidth="1"/>
    <col min="8" max="8" width="12.109375" style="72" customWidth="1"/>
    <col min="9" max="9" width="20.88671875" style="72" customWidth="1"/>
    <col min="10" max="10" width="15.77734375" style="72" customWidth="1"/>
    <col min="11" max="11" width="13" style="72" customWidth="1"/>
    <col min="12" max="12" width="23.6640625" style="72" customWidth="1"/>
    <col min="13" max="13" width="11.6640625" style="72" bestFit="1" customWidth="1"/>
    <col min="14" max="16384" width="9" style="72"/>
  </cols>
  <sheetData>
    <row r="1" spans="1:13" ht="22.2">
      <c r="A1" s="122" t="s">
        <v>429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3">
      <c r="A2" s="123" t="s">
        <v>430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3">
      <c r="A3" s="124" t="s">
        <v>431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3">
      <c r="A4" s="124" t="s">
        <v>432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3" ht="31.5" customHeight="1">
      <c r="A5" s="125" t="s">
        <v>433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6" spans="1:13" ht="21" customHeight="1">
      <c r="A6" s="121" t="s">
        <v>434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3" ht="29.25" customHeight="1">
      <c r="A7" s="127" t="s">
        <v>3</v>
      </c>
      <c r="B7" s="128" t="s">
        <v>435</v>
      </c>
      <c r="C7" s="129" t="s">
        <v>436</v>
      </c>
      <c r="D7" s="129" t="s">
        <v>437</v>
      </c>
      <c r="E7" s="129" t="s">
        <v>7</v>
      </c>
      <c r="F7" s="73" t="s">
        <v>438</v>
      </c>
      <c r="G7" s="134" t="s">
        <v>439</v>
      </c>
      <c r="H7" s="134"/>
      <c r="I7" s="134"/>
      <c r="J7" s="73" t="s">
        <v>491</v>
      </c>
      <c r="K7" s="130" t="s">
        <v>440</v>
      </c>
      <c r="L7" s="74"/>
      <c r="M7" s="75"/>
    </row>
    <row r="8" spans="1:13" ht="30" customHeight="1">
      <c r="A8" s="127"/>
      <c r="B8" s="128"/>
      <c r="C8" s="129"/>
      <c r="D8" s="129"/>
      <c r="E8" s="129"/>
      <c r="F8" s="76" t="s">
        <v>492</v>
      </c>
      <c r="G8" s="77" t="s">
        <v>441</v>
      </c>
      <c r="H8" s="77" t="s">
        <v>442</v>
      </c>
      <c r="I8" s="76" t="s">
        <v>443</v>
      </c>
      <c r="J8" s="76" t="s">
        <v>492</v>
      </c>
      <c r="K8" s="131"/>
    </row>
    <row r="9" spans="1:13" ht="32.4" customHeight="1">
      <c r="A9" s="78">
        <v>1</v>
      </c>
      <c r="B9" s="92" t="s">
        <v>508</v>
      </c>
      <c r="C9" s="93" t="s">
        <v>444</v>
      </c>
      <c r="D9" s="94" t="s">
        <v>505</v>
      </c>
      <c r="E9" s="95" t="s">
        <v>445</v>
      </c>
      <c r="F9" s="96">
        <v>0.18</v>
      </c>
      <c r="G9" s="97">
        <v>5500</v>
      </c>
      <c r="H9" s="79">
        <v>3.4000000000000002E-2</v>
      </c>
      <c r="I9" s="98" t="s">
        <v>446</v>
      </c>
      <c r="J9" s="96">
        <f>F9+H9</f>
        <v>0.214</v>
      </c>
      <c r="K9" s="99" t="s">
        <v>447</v>
      </c>
      <c r="L9" s="88">
        <f>F9+H9</f>
        <v>0.214</v>
      </c>
    </row>
    <row r="10" spans="1:13" ht="15" customHeight="1">
      <c r="A10" s="78"/>
      <c r="B10" s="103"/>
      <c r="C10" s="89"/>
      <c r="D10" s="94"/>
      <c r="E10" s="95"/>
      <c r="F10" s="96"/>
      <c r="G10" s="97"/>
      <c r="H10" s="80"/>
      <c r="I10" s="98"/>
      <c r="J10" s="96"/>
      <c r="K10" s="99"/>
    </row>
    <row r="11" spans="1:13" ht="15" customHeight="1">
      <c r="A11" s="78"/>
      <c r="B11" s="104"/>
      <c r="C11" s="104"/>
      <c r="D11" s="94"/>
      <c r="E11" s="95"/>
      <c r="F11" s="96"/>
      <c r="G11" s="97"/>
      <c r="H11" s="80"/>
      <c r="I11" s="98"/>
      <c r="J11" s="96"/>
      <c r="K11" s="99"/>
    </row>
    <row r="12" spans="1:13" ht="15" customHeight="1">
      <c r="A12" s="78"/>
      <c r="B12" s="92"/>
      <c r="C12" s="93"/>
      <c r="D12" s="94"/>
      <c r="E12" s="95"/>
      <c r="F12" s="96"/>
      <c r="G12" s="97"/>
      <c r="H12" s="79"/>
      <c r="I12" s="98"/>
      <c r="J12" s="96"/>
      <c r="K12" s="99"/>
      <c r="L12" s="91"/>
    </row>
    <row r="13" spans="1:13" ht="15" customHeight="1">
      <c r="A13" s="78"/>
      <c r="B13" s="92"/>
      <c r="C13" s="93"/>
      <c r="D13" s="92"/>
      <c r="E13" s="95"/>
      <c r="F13" s="96"/>
      <c r="G13" s="97"/>
      <c r="H13" s="97"/>
      <c r="I13" s="97"/>
      <c r="J13" s="96"/>
      <c r="K13" s="99"/>
    </row>
    <row r="14" spans="1:13" ht="15" customHeight="1">
      <c r="A14" s="78"/>
      <c r="B14" s="92"/>
      <c r="C14" s="93"/>
      <c r="D14" s="92"/>
      <c r="E14" s="95"/>
      <c r="F14" s="96"/>
      <c r="G14" s="97"/>
      <c r="H14" s="97"/>
      <c r="I14" s="97"/>
      <c r="J14" s="96"/>
      <c r="K14" s="99"/>
    </row>
    <row r="15" spans="1:13" ht="15" customHeight="1">
      <c r="A15" s="78"/>
      <c r="B15" s="92"/>
      <c r="C15" s="93"/>
      <c r="D15" s="92"/>
      <c r="E15" s="95"/>
      <c r="F15" s="96"/>
      <c r="G15" s="97"/>
      <c r="H15" s="97"/>
      <c r="I15" s="97"/>
      <c r="J15" s="96"/>
      <c r="K15" s="99"/>
    </row>
    <row r="16" spans="1:13" ht="15" customHeight="1">
      <c r="A16" s="78"/>
      <c r="B16" s="92"/>
      <c r="C16" s="93"/>
      <c r="D16" s="92"/>
      <c r="E16" s="95"/>
      <c r="F16" s="96"/>
      <c r="G16" s="97"/>
      <c r="H16" s="97"/>
      <c r="I16" s="97"/>
      <c r="J16" s="96"/>
      <c r="K16" s="99"/>
    </row>
    <row r="17" spans="1:15" ht="15" customHeight="1">
      <c r="A17" s="78"/>
      <c r="B17" s="92"/>
      <c r="C17" s="93"/>
      <c r="D17" s="92"/>
      <c r="E17" s="95"/>
      <c r="F17" s="96"/>
      <c r="G17" s="97"/>
      <c r="H17" s="97"/>
      <c r="I17" s="97"/>
      <c r="J17" s="96"/>
      <c r="K17" s="99"/>
    </row>
    <row r="18" spans="1:15" ht="15" customHeight="1">
      <c r="A18" s="78"/>
      <c r="B18" s="92"/>
      <c r="C18" s="93"/>
      <c r="D18" s="92"/>
      <c r="E18" s="95"/>
      <c r="F18" s="96"/>
      <c r="G18" s="97"/>
      <c r="H18" s="97"/>
      <c r="I18" s="97"/>
      <c r="J18" s="96"/>
      <c r="K18" s="99"/>
    </row>
    <row r="19" spans="1:15" ht="15" customHeight="1">
      <c r="A19" s="78"/>
      <c r="B19" s="92"/>
      <c r="C19" s="93"/>
      <c r="D19" s="92"/>
      <c r="E19" s="95"/>
      <c r="F19" s="96"/>
      <c r="G19" s="97"/>
      <c r="H19" s="97"/>
      <c r="I19" s="97"/>
      <c r="J19" s="96"/>
      <c r="K19" s="99"/>
    </row>
    <row r="20" spans="1:15" ht="15" customHeight="1">
      <c r="A20" s="78"/>
      <c r="B20" s="92"/>
      <c r="C20" s="93"/>
      <c r="D20" s="92"/>
      <c r="E20" s="95"/>
      <c r="F20" s="96"/>
      <c r="G20" s="97"/>
      <c r="H20" s="97"/>
      <c r="I20" s="97"/>
      <c r="J20" s="96"/>
      <c r="K20" s="99"/>
    </row>
    <row r="21" spans="1:15" ht="15" customHeight="1">
      <c r="A21" s="78"/>
      <c r="B21" s="92"/>
      <c r="C21" s="93"/>
      <c r="D21" s="92"/>
      <c r="E21" s="95"/>
      <c r="F21" s="96"/>
      <c r="G21" s="97"/>
      <c r="H21" s="97"/>
      <c r="I21" s="97"/>
      <c r="J21" s="96"/>
      <c r="K21" s="99"/>
    </row>
    <row r="22" spans="1:15" ht="15" customHeight="1">
      <c r="A22" s="78"/>
      <c r="B22" s="92"/>
      <c r="C22" s="93"/>
      <c r="D22" s="92"/>
      <c r="E22" s="95"/>
      <c r="F22" s="96"/>
      <c r="G22" s="97"/>
      <c r="H22" s="97"/>
      <c r="I22" s="97"/>
      <c r="J22" s="96"/>
      <c r="K22" s="99"/>
    </row>
    <row r="23" spans="1:15" ht="15" customHeight="1">
      <c r="A23" s="78"/>
      <c r="B23" s="92"/>
      <c r="C23" s="93"/>
      <c r="D23" s="92"/>
      <c r="E23" s="95"/>
      <c r="F23" s="96"/>
      <c r="G23" s="97"/>
      <c r="H23" s="97"/>
      <c r="I23" s="97"/>
      <c r="J23" s="96"/>
      <c r="K23" s="99"/>
    </row>
    <row r="24" spans="1:15" ht="15" customHeight="1">
      <c r="A24" s="78"/>
      <c r="B24" s="92"/>
      <c r="C24" s="93"/>
      <c r="D24" s="92"/>
      <c r="E24" s="95"/>
      <c r="F24" s="96"/>
      <c r="G24" s="97"/>
      <c r="H24" s="97"/>
      <c r="I24" s="97"/>
      <c r="J24" s="96"/>
      <c r="K24" s="99"/>
    </row>
    <row r="25" spans="1:15" ht="15" customHeight="1">
      <c r="A25" s="78"/>
      <c r="B25" s="92"/>
      <c r="C25" s="93"/>
      <c r="D25" s="92"/>
      <c r="E25" s="95"/>
      <c r="F25" s="96"/>
      <c r="G25" s="97"/>
      <c r="H25" s="97"/>
      <c r="I25" s="97"/>
      <c r="J25" s="96"/>
      <c r="K25" s="99"/>
    </row>
    <row r="26" spans="1:15" ht="15" customHeight="1">
      <c r="A26" s="78"/>
      <c r="B26" s="92"/>
      <c r="C26" s="93"/>
      <c r="D26" s="92"/>
      <c r="E26" s="95"/>
      <c r="F26" s="96"/>
      <c r="G26" s="97"/>
      <c r="H26" s="97"/>
      <c r="I26" s="97"/>
      <c r="J26" s="96"/>
      <c r="K26" s="99"/>
    </row>
    <row r="27" spans="1:15" ht="15" customHeight="1">
      <c r="A27" s="78"/>
      <c r="B27" s="92"/>
      <c r="C27" s="93"/>
      <c r="D27" s="92"/>
      <c r="E27" s="95"/>
      <c r="F27" s="96"/>
      <c r="G27" s="97"/>
      <c r="H27" s="97"/>
      <c r="I27" s="97"/>
      <c r="J27" s="96"/>
      <c r="K27" s="99"/>
    </row>
    <row r="28" spans="1:15" ht="33.75" customHeight="1">
      <c r="A28" s="132" t="s">
        <v>448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81"/>
      <c r="M28" s="81"/>
      <c r="N28" s="81"/>
      <c r="O28" s="81"/>
    </row>
    <row r="29" spans="1:15" ht="33.75" customHeight="1">
      <c r="A29" s="133" t="s">
        <v>449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81"/>
      <c r="M29" s="81"/>
      <c r="N29" s="81"/>
      <c r="O29" s="81"/>
    </row>
    <row r="30" spans="1:15" ht="33.75" customHeight="1">
      <c r="A30" s="133" t="s">
        <v>450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81"/>
      <c r="M30" s="81"/>
      <c r="N30" s="81"/>
      <c r="O30" s="81"/>
    </row>
    <row r="31" spans="1:15" ht="34.5" customHeight="1">
      <c r="A31" s="133" t="s">
        <v>451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81"/>
      <c r="M31" s="81"/>
      <c r="N31" s="81"/>
      <c r="O31" s="81"/>
    </row>
    <row r="32" spans="1:15" ht="27" customHeight="1">
      <c r="A32" s="82"/>
      <c r="B32" s="83"/>
      <c r="C32" s="82"/>
      <c r="D32" s="82"/>
      <c r="E32" s="82"/>
      <c r="F32" s="82"/>
      <c r="G32" s="82"/>
      <c r="H32" s="82"/>
      <c r="I32" s="82"/>
      <c r="J32" s="82"/>
    </row>
    <row r="33" spans="1:10">
      <c r="A33" s="90" t="s">
        <v>452</v>
      </c>
      <c r="B33" s="85"/>
      <c r="C33" s="90"/>
      <c r="E33" s="90"/>
      <c r="F33" s="90" t="s">
        <v>453</v>
      </c>
      <c r="J33" s="90" t="s">
        <v>453</v>
      </c>
    </row>
    <row r="34" spans="1:10">
      <c r="A34" s="90"/>
      <c r="B34" s="85"/>
      <c r="C34" s="90"/>
      <c r="D34" s="90"/>
      <c r="E34" s="90"/>
      <c r="F34" s="90"/>
      <c r="G34" s="90"/>
      <c r="H34" s="90"/>
      <c r="I34" s="90"/>
      <c r="J34" s="90"/>
    </row>
    <row r="35" spans="1:10">
      <c r="A35" s="126" t="s">
        <v>454</v>
      </c>
      <c r="B35" s="126"/>
      <c r="C35" s="126"/>
      <c r="E35" s="82"/>
      <c r="F35" s="82" t="s">
        <v>455</v>
      </c>
      <c r="J35" s="82" t="s">
        <v>455</v>
      </c>
    </row>
    <row r="36" spans="1:10" ht="14.4">
      <c r="B36" s="86"/>
    </row>
    <row r="37" spans="1:10" ht="14.4">
      <c r="B37" s="86"/>
    </row>
    <row r="38" spans="1:10" ht="14.4">
      <c r="B38" s="86"/>
    </row>
    <row r="39" spans="1:10" ht="14.4">
      <c r="B39" s="86"/>
    </row>
    <row r="40" spans="1:10" ht="14.4">
      <c r="B40" s="86"/>
    </row>
    <row r="41" spans="1:10" ht="14.4">
      <c r="B41" s="86"/>
    </row>
    <row r="42" spans="1:10" ht="14.4">
      <c r="B42" s="86"/>
    </row>
    <row r="43" spans="1:10" ht="14.4">
      <c r="B43" s="86"/>
    </row>
    <row r="44" spans="1:10" ht="14.4">
      <c r="B44" s="86"/>
    </row>
    <row r="45" spans="1:10" ht="14.4">
      <c r="B45" s="86"/>
    </row>
  </sheetData>
  <mergeCells count="18">
    <mergeCell ref="K7:K8"/>
    <mergeCell ref="A28:K28"/>
    <mergeCell ref="A29:K29"/>
    <mergeCell ref="A30:K30"/>
    <mergeCell ref="A31:K31"/>
    <mergeCell ref="E7:E8"/>
    <mergeCell ref="G7:I7"/>
    <mergeCell ref="A35:C35"/>
    <mergeCell ref="A7:A8"/>
    <mergeCell ref="B7:B8"/>
    <mergeCell ref="C7:C8"/>
    <mergeCell ref="D7:D8"/>
    <mergeCell ref="A6:K6"/>
    <mergeCell ref="A1:K1"/>
    <mergeCell ref="A2:K2"/>
    <mergeCell ref="A3:K3"/>
    <mergeCell ref="A4:K4"/>
    <mergeCell ref="A5:K5"/>
  </mergeCells>
  <phoneticPr fontId="1" type="noConversion"/>
  <conditionalFormatting sqref="B9">
    <cfRule type="duplicateValues" dxfId="6" priority="2"/>
  </conditionalFormatting>
  <conditionalFormatting sqref="B12:B27">
    <cfRule type="duplicateValues" dxfId="5" priority="1"/>
  </conditionalFormatting>
  <conditionalFormatting sqref="D13:D27">
    <cfRule type="duplicateValues" dxfId="4" priority="3"/>
  </conditionalFormatting>
  <printOptions horizontalCentered="1"/>
  <pageMargins left="0.31496062992125984" right="0.31496062992125984" top="0.55118110236220474" bottom="0.15748031496062992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8157-145F-4305-A033-0599615954A2}">
  <dimension ref="A1:O43"/>
  <sheetViews>
    <sheetView tabSelected="1" topLeftCell="A4" zoomScaleNormal="100" workbookViewId="0">
      <selection activeCell="G14" sqref="G14"/>
    </sheetView>
  </sheetViews>
  <sheetFormatPr defaultColWidth="9" defaultRowHeight="15.6"/>
  <cols>
    <col min="1" max="1" width="5.109375" style="72" customWidth="1"/>
    <col min="2" max="2" width="13.88671875" style="87" customWidth="1"/>
    <col min="3" max="3" width="20.21875" style="72" customWidth="1"/>
    <col min="4" max="4" width="16.6640625" style="72" customWidth="1"/>
    <col min="5" max="5" width="6.33203125" style="72" customWidth="1"/>
    <col min="6" max="7" width="15.6640625" style="72" customWidth="1"/>
    <col min="8" max="8" width="12.21875" style="72" customWidth="1"/>
    <col min="9" max="9" width="35.21875" style="72" customWidth="1"/>
    <col min="10" max="10" width="14.33203125" style="72" customWidth="1"/>
    <col min="11" max="11" width="8.44140625" style="72" customWidth="1"/>
    <col min="12" max="12" width="36" style="72" customWidth="1"/>
    <col min="13" max="13" width="11.6640625" style="72" bestFit="1" customWidth="1"/>
    <col min="14" max="16384" width="9" style="72"/>
  </cols>
  <sheetData>
    <row r="1" spans="1:13" ht="22.2">
      <c r="A1" s="122" t="s">
        <v>429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3">
      <c r="A2" s="123" t="s">
        <v>527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3">
      <c r="A3" s="124" t="s">
        <v>431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3">
      <c r="A4" s="124" t="s">
        <v>432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3" ht="31.5" customHeight="1">
      <c r="A5" s="125" t="s">
        <v>433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6" spans="1:13" ht="21" customHeight="1">
      <c r="A6" s="121" t="s">
        <v>434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3" ht="29.25" customHeight="1">
      <c r="A7" s="127" t="s">
        <v>3</v>
      </c>
      <c r="B7" s="128" t="s">
        <v>435</v>
      </c>
      <c r="C7" s="129" t="s">
        <v>436</v>
      </c>
      <c r="D7" s="129" t="s">
        <v>437</v>
      </c>
      <c r="E7" s="129" t="s">
        <v>7</v>
      </c>
      <c r="F7" s="73" t="s">
        <v>438</v>
      </c>
      <c r="G7" s="134" t="s">
        <v>439</v>
      </c>
      <c r="H7" s="134"/>
      <c r="I7" s="134"/>
      <c r="J7" s="73" t="s">
        <v>491</v>
      </c>
      <c r="K7" s="130" t="s">
        <v>440</v>
      </c>
      <c r="L7" s="74"/>
      <c r="M7" s="75"/>
    </row>
    <row r="8" spans="1:13" ht="30" customHeight="1">
      <c r="A8" s="127"/>
      <c r="B8" s="128"/>
      <c r="C8" s="129"/>
      <c r="D8" s="129"/>
      <c r="E8" s="129"/>
      <c r="F8" s="76" t="s">
        <v>492</v>
      </c>
      <c r="G8" s="77" t="s">
        <v>441</v>
      </c>
      <c r="H8" s="77" t="s">
        <v>442</v>
      </c>
      <c r="I8" s="76" t="s">
        <v>443</v>
      </c>
      <c r="J8" s="76" t="s">
        <v>492</v>
      </c>
      <c r="K8" s="131"/>
    </row>
    <row r="9" spans="1:13" ht="45.6" customHeight="1">
      <c r="A9" s="78">
        <v>1</v>
      </c>
      <c r="B9" s="104" t="s">
        <v>509</v>
      </c>
      <c r="C9" s="104" t="s">
        <v>531</v>
      </c>
      <c r="D9" s="94" t="s">
        <v>512</v>
      </c>
      <c r="E9" s="95" t="s">
        <v>445</v>
      </c>
      <c r="F9" s="96">
        <v>0.37</v>
      </c>
      <c r="G9" s="107">
        <v>26548.67</v>
      </c>
      <c r="H9" s="109">
        <f>G9/100000</f>
        <v>0.26548669999999996</v>
      </c>
      <c r="I9" s="100" t="s">
        <v>514</v>
      </c>
      <c r="J9" s="96">
        <f t="shared" ref="J9:J23" si="0">F9+H9</f>
        <v>0.63548669999999996</v>
      </c>
      <c r="K9" s="101" t="s">
        <v>510</v>
      </c>
    </row>
    <row r="10" spans="1:13" ht="42" customHeight="1">
      <c r="A10" s="78">
        <v>2</v>
      </c>
      <c r="B10" s="104" t="s">
        <v>506</v>
      </c>
      <c r="C10" s="104" t="s">
        <v>507</v>
      </c>
      <c r="D10" s="94"/>
      <c r="E10" s="95" t="s">
        <v>445</v>
      </c>
      <c r="F10" s="96">
        <v>1.95</v>
      </c>
      <c r="G10" s="107">
        <v>24778.76</v>
      </c>
      <c r="H10" s="109">
        <f>G10/100000</f>
        <v>0.2477876</v>
      </c>
      <c r="I10" s="100" t="s">
        <v>514</v>
      </c>
      <c r="J10" s="96">
        <f t="shared" si="0"/>
        <v>2.1977875999999998</v>
      </c>
      <c r="K10" s="101" t="s">
        <v>511</v>
      </c>
    </row>
    <row r="11" spans="1:13" ht="15" customHeight="1">
      <c r="A11" s="78">
        <v>3</v>
      </c>
      <c r="B11" s="92" t="s">
        <v>326</v>
      </c>
      <c r="C11" s="106" t="s">
        <v>462</v>
      </c>
      <c r="D11" s="92" t="s">
        <v>525</v>
      </c>
      <c r="E11" s="95" t="s">
        <v>445</v>
      </c>
      <c r="F11" s="96">
        <f>VLOOKUP(D11,'[1]2021'!$A$2:$S$14,19,0)</f>
        <v>7.6049821946902654</v>
      </c>
      <c r="G11" s="97">
        <v>0</v>
      </c>
      <c r="H11" s="97">
        <v>0</v>
      </c>
      <c r="I11" s="97">
        <v>0</v>
      </c>
      <c r="J11" s="96">
        <f t="shared" si="0"/>
        <v>7.6049821946902654</v>
      </c>
      <c r="K11" s="101" t="s">
        <v>521</v>
      </c>
    </row>
    <row r="12" spans="1:13" ht="15" customHeight="1">
      <c r="A12" s="78">
        <v>4</v>
      </c>
      <c r="B12" s="92" t="s">
        <v>516</v>
      </c>
      <c r="C12" s="106" t="s">
        <v>464</v>
      </c>
      <c r="D12" s="92" t="s">
        <v>463</v>
      </c>
      <c r="E12" s="95" t="s">
        <v>445</v>
      </c>
      <c r="F12" s="96">
        <f>VLOOKUP(D12,'[1]2021'!$A$2:$S$14,19,0)</f>
        <v>0.72255017699115043</v>
      </c>
      <c r="G12" s="97">
        <v>0</v>
      </c>
      <c r="H12" s="97">
        <v>0</v>
      </c>
      <c r="I12" s="97">
        <v>0</v>
      </c>
      <c r="J12" s="96">
        <f t="shared" si="0"/>
        <v>0.72255017699115043</v>
      </c>
      <c r="K12" s="101" t="s">
        <v>522</v>
      </c>
    </row>
    <row r="13" spans="1:13" ht="15" customHeight="1">
      <c r="A13" s="78">
        <v>5</v>
      </c>
      <c r="B13" s="92" t="s">
        <v>493</v>
      </c>
      <c r="C13" s="106" t="s">
        <v>466</v>
      </c>
      <c r="D13" s="92" t="s">
        <v>465</v>
      </c>
      <c r="E13" s="95" t="s">
        <v>445</v>
      </c>
      <c r="F13" s="96">
        <v>2.04</v>
      </c>
      <c r="G13" s="97">
        <v>0</v>
      </c>
      <c r="H13" s="97">
        <v>0</v>
      </c>
      <c r="I13" s="97">
        <v>0</v>
      </c>
      <c r="J13" s="96">
        <f t="shared" si="0"/>
        <v>2.04</v>
      </c>
      <c r="K13" s="101" t="s">
        <v>521</v>
      </c>
    </row>
    <row r="14" spans="1:13" ht="15" customHeight="1">
      <c r="A14" s="78">
        <v>6</v>
      </c>
      <c r="B14" s="92" t="s">
        <v>494</v>
      </c>
      <c r="C14" s="106" t="s">
        <v>468</v>
      </c>
      <c r="D14" s="92" t="s">
        <v>467</v>
      </c>
      <c r="E14" s="95" t="s">
        <v>445</v>
      </c>
      <c r="F14" s="96">
        <v>2.04</v>
      </c>
      <c r="G14" s="97">
        <v>0</v>
      </c>
      <c r="H14" s="97">
        <v>0</v>
      </c>
      <c r="I14" s="97">
        <v>0</v>
      </c>
      <c r="J14" s="96">
        <f t="shared" si="0"/>
        <v>2.04</v>
      </c>
      <c r="K14" s="101" t="s">
        <v>521</v>
      </c>
    </row>
    <row r="15" spans="1:13" ht="15" customHeight="1">
      <c r="A15" s="78">
        <v>7</v>
      </c>
      <c r="B15" s="92" t="s">
        <v>495</v>
      </c>
      <c r="C15" s="106" t="s">
        <v>470</v>
      </c>
      <c r="D15" s="92" t="s">
        <v>469</v>
      </c>
      <c r="E15" s="95" t="s">
        <v>445</v>
      </c>
      <c r="F15" s="96">
        <f>VLOOKUP(D15,'[1]2021'!$A$2:$S$14,19,0)</f>
        <v>1.9495680991150444</v>
      </c>
      <c r="G15" s="97">
        <v>0</v>
      </c>
      <c r="H15" s="97">
        <v>0</v>
      </c>
      <c r="I15" s="97">
        <v>0</v>
      </c>
      <c r="J15" s="96">
        <f t="shared" si="0"/>
        <v>1.9495680991150444</v>
      </c>
      <c r="K15" s="101" t="s">
        <v>523</v>
      </c>
    </row>
    <row r="16" spans="1:13" ht="15" customHeight="1">
      <c r="A16" s="78">
        <v>8</v>
      </c>
      <c r="B16" s="92" t="s">
        <v>496</v>
      </c>
      <c r="C16" s="106" t="s">
        <v>472</v>
      </c>
      <c r="D16" s="92" t="s">
        <v>471</v>
      </c>
      <c r="E16" s="95" t="s">
        <v>445</v>
      </c>
      <c r="F16" s="96">
        <f>VLOOKUP(D16,'[1]2021'!$A$2:$S$14,19,0)</f>
        <v>1.8893557097345133</v>
      </c>
      <c r="G16" s="97">
        <v>0</v>
      </c>
      <c r="H16" s="97">
        <v>0</v>
      </c>
      <c r="I16" s="97">
        <v>0</v>
      </c>
      <c r="J16" s="96">
        <f t="shared" si="0"/>
        <v>1.8893557097345133</v>
      </c>
      <c r="K16" s="101" t="s">
        <v>523</v>
      </c>
    </row>
    <row r="17" spans="1:15" ht="15" customHeight="1">
      <c r="A17" s="78">
        <v>9</v>
      </c>
      <c r="B17" s="92" t="s">
        <v>497</v>
      </c>
      <c r="C17" s="106" t="s">
        <v>474</v>
      </c>
      <c r="D17" s="92" t="s">
        <v>473</v>
      </c>
      <c r="E17" s="95" t="s">
        <v>445</v>
      </c>
      <c r="F17" s="96">
        <f>VLOOKUP(D17,'[1]2021'!$A$2:$S$14,19,0)</f>
        <v>1.1653322123893803</v>
      </c>
      <c r="G17" s="97">
        <v>0</v>
      </c>
      <c r="H17" s="97">
        <v>0</v>
      </c>
      <c r="I17" s="97">
        <v>0</v>
      </c>
      <c r="J17" s="96">
        <f t="shared" si="0"/>
        <v>1.1653322123893803</v>
      </c>
      <c r="K17" s="101" t="s">
        <v>511</v>
      </c>
    </row>
    <row r="18" spans="1:15" ht="15" customHeight="1">
      <c r="A18" s="78">
        <v>10</v>
      </c>
      <c r="B18" s="92" t="s">
        <v>498</v>
      </c>
      <c r="C18" s="106" t="s">
        <v>476</v>
      </c>
      <c r="D18" s="92" t="s">
        <v>475</v>
      </c>
      <c r="E18" s="95" t="s">
        <v>445</v>
      </c>
      <c r="F18" s="96">
        <f>VLOOKUP(D18,'[1]2021'!$A$2:$S$14,19,0)</f>
        <v>8.1840958702064898E-2</v>
      </c>
      <c r="G18" s="97">
        <v>0</v>
      </c>
      <c r="H18" s="97">
        <v>0</v>
      </c>
      <c r="I18" s="97">
        <v>0</v>
      </c>
      <c r="J18" s="96">
        <f t="shared" si="0"/>
        <v>8.1840958702064898E-2</v>
      </c>
      <c r="K18" s="101" t="s">
        <v>510</v>
      </c>
    </row>
    <row r="19" spans="1:15" ht="15" customHeight="1">
      <c r="A19" s="78">
        <v>11</v>
      </c>
      <c r="B19" s="92" t="s">
        <v>499</v>
      </c>
      <c r="C19" s="106" t="s">
        <v>478</v>
      </c>
      <c r="D19" s="92" t="s">
        <v>477</v>
      </c>
      <c r="E19" s="95" t="s">
        <v>445</v>
      </c>
      <c r="F19" s="96">
        <f>VLOOKUP(D19,'[1]2021'!$A$2:$S$14,19,0)</f>
        <v>10.581811138643067</v>
      </c>
      <c r="G19" s="97">
        <v>0</v>
      </c>
      <c r="H19" s="97">
        <v>0</v>
      </c>
      <c r="I19" s="97">
        <v>0</v>
      </c>
      <c r="J19" s="96">
        <f t="shared" si="0"/>
        <v>10.581811138643067</v>
      </c>
      <c r="K19" s="101" t="s">
        <v>524</v>
      </c>
    </row>
    <row r="20" spans="1:15" ht="15" customHeight="1">
      <c r="A20" s="78">
        <v>12</v>
      </c>
      <c r="B20" s="92" t="s">
        <v>500</v>
      </c>
      <c r="C20" s="106" t="s">
        <v>480</v>
      </c>
      <c r="D20" s="92" t="s">
        <v>479</v>
      </c>
      <c r="E20" s="95" t="s">
        <v>445</v>
      </c>
      <c r="F20" s="96">
        <f>VLOOKUP(D20,'[1]2021'!$A$2:$S$14,19,0)</f>
        <v>10.581811138643067</v>
      </c>
      <c r="G20" s="97">
        <v>0</v>
      </c>
      <c r="H20" s="97">
        <v>0</v>
      </c>
      <c r="I20" s="97">
        <v>0</v>
      </c>
      <c r="J20" s="96">
        <f t="shared" si="0"/>
        <v>10.581811138643067</v>
      </c>
      <c r="K20" s="101" t="s">
        <v>524</v>
      </c>
    </row>
    <row r="21" spans="1:15" ht="15" customHeight="1">
      <c r="A21" s="78">
        <v>13</v>
      </c>
      <c r="B21" s="92" t="s">
        <v>501</v>
      </c>
      <c r="C21" s="106" t="s">
        <v>482</v>
      </c>
      <c r="D21" s="92" t="s">
        <v>481</v>
      </c>
      <c r="E21" s="95" t="s">
        <v>445</v>
      </c>
      <c r="F21" s="96">
        <f>VLOOKUP(D21,'[1]2021'!$A$2:$S$14,19,0)</f>
        <v>2.514443398230088</v>
      </c>
      <c r="G21" s="97">
        <v>0</v>
      </c>
      <c r="H21" s="97">
        <v>0</v>
      </c>
      <c r="I21" s="97">
        <v>0</v>
      </c>
      <c r="J21" s="96">
        <f t="shared" si="0"/>
        <v>2.514443398230088</v>
      </c>
      <c r="K21" s="101" t="s">
        <v>523</v>
      </c>
    </row>
    <row r="22" spans="1:15" ht="15" customHeight="1">
      <c r="A22" s="78">
        <v>14</v>
      </c>
      <c r="B22" s="92" t="s">
        <v>502</v>
      </c>
      <c r="C22" s="106" t="s">
        <v>484</v>
      </c>
      <c r="D22" s="92" t="s">
        <v>483</v>
      </c>
      <c r="E22" s="95" t="s">
        <v>445</v>
      </c>
      <c r="F22" s="96">
        <f>VLOOKUP(D22,'[1]2021'!$A$2:$S$14,19,0)</f>
        <v>2.9752831403286977</v>
      </c>
      <c r="G22" s="97">
        <v>0</v>
      </c>
      <c r="H22" s="97">
        <v>0</v>
      </c>
      <c r="I22" s="97">
        <v>0</v>
      </c>
      <c r="J22" s="96">
        <f t="shared" si="0"/>
        <v>2.9752831403286977</v>
      </c>
      <c r="K22" s="101" t="s">
        <v>523</v>
      </c>
    </row>
    <row r="23" spans="1:15" ht="15" customHeight="1">
      <c r="A23" s="78">
        <v>15</v>
      </c>
      <c r="B23" s="92" t="s">
        <v>249</v>
      </c>
      <c r="C23" s="106" t="s">
        <v>486</v>
      </c>
      <c r="D23" s="92" t="s">
        <v>485</v>
      </c>
      <c r="E23" s="95" t="s">
        <v>445</v>
      </c>
      <c r="F23" s="96">
        <f>VLOOKUP(D23,'[1]2021'!$A$2:$S$14,19,0)</f>
        <v>0.17966421828908555</v>
      </c>
      <c r="G23" s="97">
        <v>0</v>
      </c>
      <c r="H23" s="97">
        <v>0</v>
      </c>
      <c r="I23" s="97">
        <v>0</v>
      </c>
      <c r="J23" s="96">
        <f t="shared" si="0"/>
        <v>0.17966421828908555</v>
      </c>
      <c r="K23" s="101" t="s">
        <v>511</v>
      </c>
    </row>
    <row r="24" spans="1:15" ht="15" customHeight="1">
      <c r="A24" s="78">
        <v>16</v>
      </c>
      <c r="B24" s="92" t="s">
        <v>503</v>
      </c>
      <c r="C24" s="106" t="s">
        <v>488</v>
      </c>
      <c r="D24" s="92" t="s">
        <v>487</v>
      </c>
      <c r="E24" s="95" t="s">
        <v>445</v>
      </c>
      <c r="F24" s="96">
        <v>0.1197</v>
      </c>
      <c r="G24" s="107">
        <v>2000</v>
      </c>
      <c r="H24" s="107">
        <f>G24/20000</f>
        <v>0.1</v>
      </c>
      <c r="I24" s="108" t="s">
        <v>526</v>
      </c>
      <c r="J24" s="96">
        <f>F24+H24</f>
        <v>0.21970000000000001</v>
      </c>
      <c r="K24" s="101" t="s">
        <v>511</v>
      </c>
    </row>
    <row r="25" spans="1:15" ht="15" customHeight="1">
      <c r="A25" s="78">
        <v>17</v>
      </c>
      <c r="B25" s="92" t="s">
        <v>504</v>
      </c>
      <c r="C25" s="106" t="s">
        <v>490</v>
      </c>
      <c r="D25" s="92" t="s">
        <v>489</v>
      </c>
      <c r="E25" s="95" t="s">
        <v>445</v>
      </c>
      <c r="F25" s="96">
        <v>0.16669999999999999</v>
      </c>
      <c r="G25" s="107">
        <v>2000</v>
      </c>
      <c r="H25" s="107">
        <f>G25/20000</f>
        <v>0.1</v>
      </c>
      <c r="I25" s="108" t="s">
        <v>526</v>
      </c>
      <c r="J25" s="96">
        <f>F25+H25</f>
        <v>0.26669999999999999</v>
      </c>
      <c r="K25" s="101" t="s">
        <v>511</v>
      </c>
    </row>
    <row r="26" spans="1:15" ht="33.75" customHeight="1">
      <c r="A26" s="132" t="s">
        <v>448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81"/>
      <c r="M26" s="81"/>
      <c r="N26" s="81"/>
      <c r="O26" s="81"/>
    </row>
    <row r="27" spans="1:15" ht="33.75" customHeight="1">
      <c r="A27" s="133" t="s">
        <v>449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81"/>
      <c r="M27" s="81"/>
      <c r="N27" s="81"/>
      <c r="O27" s="81"/>
    </row>
    <row r="28" spans="1:15" ht="33.75" customHeight="1">
      <c r="A28" s="133" t="s">
        <v>519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81"/>
      <c r="M28" s="81"/>
      <c r="N28" s="81"/>
      <c r="O28" s="81"/>
    </row>
    <row r="29" spans="1:15" ht="34.5" customHeight="1">
      <c r="A29" s="133" t="s">
        <v>451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81"/>
      <c r="M29" s="81"/>
      <c r="N29" s="81"/>
      <c r="O29" s="81"/>
    </row>
    <row r="30" spans="1:15" ht="18" customHeight="1">
      <c r="A30" s="82"/>
      <c r="B30" s="83"/>
      <c r="C30" s="82"/>
      <c r="D30" s="82"/>
      <c r="E30" s="82"/>
      <c r="F30" s="82"/>
      <c r="G30" s="82"/>
      <c r="H30" s="82"/>
      <c r="I30" s="82"/>
      <c r="J30" s="82"/>
    </row>
    <row r="31" spans="1:15">
      <c r="A31" s="105" t="s">
        <v>452</v>
      </c>
      <c r="B31" s="85"/>
      <c r="C31" s="105"/>
      <c r="E31" s="105"/>
      <c r="F31" s="105" t="s">
        <v>453</v>
      </c>
      <c r="J31" s="105"/>
    </row>
    <row r="32" spans="1:15">
      <c r="A32" s="105"/>
      <c r="B32" s="85"/>
      <c r="C32" s="105"/>
      <c r="D32" s="105"/>
      <c r="E32" s="105"/>
      <c r="F32" s="105"/>
      <c r="G32" s="105"/>
      <c r="H32" s="105"/>
      <c r="I32" s="105"/>
      <c r="J32" s="105"/>
    </row>
    <row r="33" spans="1:10">
      <c r="A33" s="126" t="s">
        <v>454</v>
      </c>
      <c r="B33" s="126"/>
      <c r="C33" s="126"/>
      <c r="E33" s="82"/>
      <c r="F33" s="82" t="s">
        <v>455</v>
      </c>
      <c r="J33" s="82"/>
    </row>
    <row r="34" spans="1:10" ht="14.4">
      <c r="B34" s="86"/>
    </row>
    <row r="35" spans="1:10" ht="14.4">
      <c r="B35" s="86"/>
    </row>
    <row r="36" spans="1:10" ht="14.4">
      <c r="B36" s="86"/>
    </row>
    <row r="37" spans="1:10" ht="14.4">
      <c r="B37" s="86"/>
    </row>
    <row r="38" spans="1:10" ht="14.4">
      <c r="B38" s="86"/>
    </row>
    <row r="39" spans="1:10" ht="14.4">
      <c r="B39" s="86"/>
    </row>
    <row r="40" spans="1:10" ht="14.4">
      <c r="B40" s="86"/>
    </row>
    <row r="41" spans="1:10" ht="14.4">
      <c r="B41" s="86"/>
    </row>
    <row r="42" spans="1:10" ht="14.4">
      <c r="B42" s="86"/>
    </row>
    <row r="43" spans="1:10" ht="14.4">
      <c r="B43" s="86"/>
    </row>
  </sheetData>
  <mergeCells count="18">
    <mergeCell ref="K7:K8"/>
    <mergeCell ref="A26:K26"/>
    <mergeCell ref="A27:K27"/>
    <mergeCell ref="A28:K28"/>
    <mergeCell ref="A29:K29"/>
    <mergeCell ref="E7:E8"/>
    <mergeCell ref="G7:I7"/>
    <mergeCell ref="A33:C33"/>
    <mergeCell ref="A7:A8"/>
    <mergeCell ref="B7:B8"/>
    <mergeCell ref="C7:C8"/>
    <mergeCell ref="D7:D8"/>
    <mergeCell ref="A6:K6"/>
    <mergeCell ref="A1:K1"/>
    <mergeCell ref="A2:K2"/>
    <mergeCell ref="A3:K3"/>
    <mergeCell ref="A4:K4"/>
    <mergeCell ref="A5:K5"/>
  </mergeCells>
  <phoneticPr fontId="1" type="noConversion"/>
  <conditionalFormatting sqref="D11:D25">
    <cfRule type="duplicateValues" dxfId="3" priority="1"/>
  </conditionalFormatting>
  <conditionalFormatting sqref="B11:B25">
    <cfRule type="duplicateValues" dxfId="2" priority="2"/>
  </conditionalFormatting>
  <printOptions horizontalCentered="1"/>
  <pageMargins left="0.31496062992125984" right="0.31496062992125984" top="0.55118110236220474" bottom="0.15748031496062992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88"/>
  <sheetViews>
    <sheetView view="pageBreakPreview" topLeftCell="A39" zoomScaleSheetLayoutView="100" workbookViewId="0">
      <selection activeCell="A52" sqref="A52:XFD52"/>
    </sheetView>
  </sheetViews>
  <sheetFormatPr defaultRowHeight="15.6"/>
  <cols>
    <col min="1" max="1" width="6.44140625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7" width="9.33203125" style="46" customWidth="1"/>
    <col min="8" max="8" width="13.109375" style="47" customWidth="1"/>
    <col min="9" max="236" width="9" style="2"/>
    <col min="237" max="237" width="5" style="2" customWidth="1"/>
    <col min="238" max="238" width="15" style="2" customWidth="1"/>
    <col min="239" max="240" width="14.6640625" style="2" customWidth="1"/>
    <col min="241" max="241" width="6.21875" style="2" customWidth="1"/>
    <col min="242" max="244" width="10.109375" style="2" customWidth="1"/>
    <col min="245" max="245" width="10.44140625" style="2" customWidth="1"/>
    <col min="246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2" width="9" style="2"/>
    <col min="493" max="493" width="5" style="2" customWidth="1"/>
    <col min="494" max="494" width="15" style="2" customWidth="1"/>
    <col min="495" max="496" width="14.6640625" style="2" customWidth="1"/>
    <col min="497" max="497" width="6.21875" style="2" customWidth="1"/>
    <col min="498" max="500" width="10.109375" style="2" customWidth="1"/>
    <col min="501" max="501" width="10.44140625" style="2" customWidth="1"/>
    <col min="502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8" width="9" style="2"/>
    <col min="749" max="749" width="5" style="2" customWidth="1"/>
    <col min="750" max="750" width="15" style="2" customWidth="1"/>
    <col min="751" max="752" width="14.6640625" style="2" customWidth="1"/>
    <col min="753" max="753" width="6.21875" style="2" customWidth="1"/>
    <col min="754" max="756" width="10.109375" style="2" customWidth="1"/>
    <col min="757" max="757" width="10.44140625" style="2" customWidth="1"/>
    <col min="758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4" width="9" style="2"/>
    <col min="1005" max="1005" width="5" style="2" customWidth="1"/>
    <col min="1006" max="1006" width="15" style="2" customWidth="1"/>
    <col min="1007" max="1008" width="14.6640625" style="2" customWidth="1"/>
    <col min="1009" max="1009" width="6.21875" style="2" customWidth="1"/>
    <col min="1010" max="1012" width="10.109375" style="2" customWidth="1"/>
    <col min="1013" max="1013" width="10.44140625" style="2" customWidth="1"/>
    <col min="1014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0" width="9" style="2"/>
    <col min="1261" max="1261" width="5" style="2" customWidth="1"/>
    <col min="1262" max="1262" width="15" style="2" customWidth="1"/>
    <col min="1263" max="1264" width="14.6640625" style="2" customWidth="1"/>
    <col min="1265" max="1265" width="6.21875" style="2" customWidth="1"/>
    <col min="1266" max="1268" width="10.109375" style="2" customWidth="1"/>
    <col min="1269" max="1269" width="10.44140625" style="2" customWidth="1"/>
    <col min="1270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6" width="9" style="2"/>
    <col min="1517" max="1517" width="5" style="2" customWidth="1"/>
    <col min="1518" max="1518" width="15" style="2" customWidth="1"/>
    <col min="1519" max="1520" width="14.6640625" style="2" customWidth="1"/>
    <col min="1521" max="1521" width="6.21875" style="2" customWidth="1"/>
    <col min="1522" max="1524" width="10.109375" style="2" customWidth="1"/>
    <col min="1525" max="1525" width="10.44140625" style="2" customWidth="1"/>
    <col min="1526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2" width="9" style="2"/>
    <col min="1773" max="1773" width="5" style="2" customWidth="1"/>
    <col min="1774" max="1774" width="15" style="2" customWidth="1"/>
    <col min="1775" max="1776" width="14.6640625" style="2" customWidth="1"/>
    <col min="1777" max="1777" width="6.21875" style="2" customWidth="1"/>
    <col min="1778" max="1780" width="10.109375" style="2" customWidth="1"/>
    <col min="1781" max="1781" width="10.44140625" style="2" customWidth="1"/>
    <col min="1782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8" width="9" style="2"/>
    <col min="2029" max="2029" width="5" style="2" customWidth="1"/>
    <col min="2030" max="2030" width="15" style="2" customWidth="1"/>
    <col min="2031" max="2032" width="14.6640625" style="2" customWidth="1"/>
    <col min="2033" max="2033" width="6.21875" style="2" customWidth="1"/>
    <col min="2034" max="2036" width="10.109375" style="2" customWidth="1"/>
    <col min="2037" max="2037" width="10.44140625" style="2" customWidth="1"/>
    <col min="2038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4" width="9" style="2"/>
    <col min="2285" max="2285" width="5" style="2" customWidth="1"/>
    <col min="2286" max="2286" width="15" style="2" customWidth="1"/>
    <col min="2287" max="2288" width="14.6640625" style="2" customWidth="1"/>
    <col min="2289" max="2289" width="6.21875" style="2" customWidth="1"/>
    <col min="2290" max="2292" width="10.109375" style="2" customWidth="1"/>
    <col min="2293" max="2293" width="10.44140625" style="2" customWidth="1"/>
    <col min="2294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0" width="9" style="2"/>
    <col min="2541" max="2541" width="5" style="2" customWidth="1"/>
    <col min="2542" max="2542" width="15" style="2" customWidth="1"/>
    <col min="2543" max="2544" width="14.6640625" style="2" customWidth="1"/>
    <col min="2545" max="2545" width="6.21875" style="2" customWidth="1"/>
    <col min="2546" max="2548" width="10.109375" style="2" customWidth="1"/>
    <col min="2549" max="2549" width="10.44140625" style="2" customWidth="1"/>
    <col min="2550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6" width="9" style="2"/>
    <col min="2797" max="2797" width="5" style="2" customWidth="1"/>
    <col min="2798" max="2798" width="15" style="2" customWidth="1"/>
    <col min="2799" max="2800" width="14.6640625" style="2" customWidth="1"/>
    <col min="2801" max="2801" width="6.21875" style="2" customWidth="1"/>
    <col min="2802" max="2804" width="10.109375" style="2" customWidth="1"/>
    <col min="2805" max="2805" width="10.44140625" style="2" customWidth="1"/>
    <col min="2806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2" width="9" style="2"/>
    <col min="3053" max="3053" width="5" style="2" customWidth="1"/>
    <col min="3054" max="3054" width="15" style="2" customWidth="1"/>
    <col min="3055" max="3056" width="14.6640625" style="2" customWidth="1"/>
    <col min="3057" max="3057" width="6.21875" style="2" customWidth="1"/>
    <col min="3058" max="3060" width="10.109375" style="2" customWidth="1"/>
    <col min="3061" max="3061" width="10.44140625" style="2" customWidth="1"/>
    <col min="3062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8" width="9" style="2"/>
    <col min="3309" max="3309" width="5" style="2" customWidth="1"/>
    <col min="3310" max="3310" width="15" style="2" customWidth="1"/>
    <col min="3311" max="3312" width="14.6640625" style="2" customWidth="1"/>
    <col min="3313" max="3313" width="6.21875" style="2" customWidth="1"/>
    <col min="3314" max="3316" width="10.109375" style="2" customWidth="1"/>
    <col min="3317" max="3317" width="10.44140625" style="2" customWidth="1"/>
    <col min="3318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4" width="9" style="2"/>
    <col min="3565" max="3565" width="5" style="2" customWidth="1"/>
    <col min="3566" max="3566" width="15" style="2" customWidth="1"/>
    <col min="3567" max="3568" width="14.6640625" style="2" customWidth="1"/>
    <col min="3569" max="3569" width="6.21875" style="2" customWidth="1"/>
    <col min="3570" max="3572" width="10.109375" style="2" customWidth="1"/>
    <col min="3573" max="3573" width="10.44140625" style="2" customWidth="1"/>
    <col min="3574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0" width="9" style="2"/>
    <col min="3821" max="3821" width="5" style="2" customWidth="1"/>
    <col min="3822" max="3822" width="15" style="2" customWidth="1"/>
    <col min="3823" max="3824" width="14.6640625" style="2" customWidth="1"/>
    <col min="3825" max="3825" width="6.21875" style="2" customWidth="1"/>
    <col min="3826" max="3828" width="10.109375" style="2" customWidth="1"/>
    <col min="3829" max="3829" width="10.44140625" style="2" customWidth="1"/>
    <col min="3830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6" width="9" style="2"/>
    <col min="4077" max="4077" width="5" style="2" customWidth="1"/>
    <col min="4078" max="4078" width="15" style="2" customWidth="1"/>
    <col min="4079" max="4080" width="14.6640625" style="2" customWidth="1"/>
    <col min="4081" max="4081" width="6.21875" style="2" customWidth="1"/>
    <col min="4082" max="4084" width="10.109375" style="2" customWidth="1"/>
    <col min="4085" max="4085" width="10.44140625" style="2" customWidth="1"/>
    <col min="4086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2" width="9" style="2"/>
    <col min="4333" max="4333" width="5" style="2" customWidth="1"/>
    <col min="4334" max="4334" width="15" style="2" customWidth="1"/>
    <col min="4335" max="4336" width="14.6640625" style="2" customWidth="1"/>
    <col min="4337" max="4337" width="6.21875" style="2" customWidth="1"/>
    <col min="4338" max="4340" width="10.109375" style="2" customWidth="1"/>
    <col min="4341" max="4341" width="10.44140625" style="2" customWidth="1"/>
    <col min="4342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8" width="9" style="2"/>
    <col min="4589" max="4589" width="5" style="2" customWidth="1"/>
    <col min="4590" max="4590" width="15" style="2" customWidth="1"/>
    <col min="4591" max="4592" width="14.6640625" style="2" customWidth="1"/>
    <col min="4593" max="4593" width="6.21875" style="2" customWidth="1"/>
    <col min="4594" max="4596" width="10.109375" style="2" customWidth="1"/>
    <col min="4597" max="4597" width="10.44140625" style="2" customWidth="1"/>
    <col min="4598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4" width="9" style="2"/>
    <col min="4845" max="4845" width="5" style="2" customWidth="1"/>
    <col min="4846" max="4846" width="15" style="2" customWidth="1"/>
    <col min="4847" max="4848" width="14.6640625" style="2" customWidth="1"/>
    <col min="4849" max="4849" width="6.21875" style="2" customWidth="1"/>
    <col min="4850" max="4852" width="10.109375" style="2" customWidth="1"/>
    <col min="4853" max="4853" width="10.44140625" style="2" customWidth="1"/>
    <col min="4854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0" width="9" style="2"/>
    <col min="5101" max="5101" width="5" style="2" customWidth="1"/>
    <col min="5102" max="5102" width="15" style="2" customWidth="1"/>
    <col min="5103" max="5104" width="14.6640625" style="2" customWidth="1"/>
    <col min="5105" max="5105" width="6.21875" style="2" customWidth="1"/>
    <col min="5106" max="5108" width="10.109375" style="2" customWidth="1"/>
    <col min="5109" max="5109" width="10.44140625" style="2" customWidth="1"/>
    <col min="5110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6" width="9" style="2"/>
    <col min="5357" max="5357" width="5" style="2" customWidth="1"/>
    <col min="5358" max="5358" width="15" style="2" customWidth="1"/>
    <col min="5359" max="5360" width="14.6640625" style="2" customWidth="1"/>
    <col min="5361" max="5361" width="6.21875" style="2" customWidth="1"/>
    <col min="5362" max="5364" width="10.109375" style="2" customWidth="1"/>
    <col min="5365" max="5365" width="10.44140625" style="2" customWidth="1"/>
    <col min="5366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2" width="9" style="2"/>
    <col min="5613" max="5613" width="5" style="2" customWidth="1"/>
    <col min="5614" max="5614" width="15" style="2" customWidth="1"/>
    <col min="5615" max="5616" width="14.6640625" style="2" customWidth="1"/>
    <col min="5617" max="5617" width="6.21875" style="2" customWidth="1"/>
    <col min="5618" max="5620" width="10.109375" style="2" customWidth="1"/>
    <col min="5621" max="5621" width="10.44140625" style="2" customWidth="1"/>
    <col min="5622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8" width="9" style="2"/>
    <col min="5869" max="5869" width="5" style="2" customWidth="1"/>
    <col min="5870" max="5870" width="15" style="2" customWidth="1"/>
    <col min="5871" max="5872" width="14.6640625" style="2" customWidth="1"/>
    <col min="5873" max="5873" width="6.21875" style="2" customWidth="1"/>
    <col min="5874" max="5876" width="10.109375" style="2" customWidth="1"/>
    <col min="5877" max="5877" width="10.44140625" style="2" customWidth="1"/>
    <col min="5878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4" width="9" style="2"/>
    <col min="6125" max="6125" width="5" style="2" customWidth="1"/>
    <col min="6126" max="6126" width="15" style="2" customWidth="1"/>
    <col min="6127" max="6128" width="14.6640625" style="2" customWidth="1"/>
    <col min="6129" max="6129" width="6.21875" style="2" customWidth="1"/>
    <col min="6130" max="6132" width="10.109375" style="2" customWidth="1"/>
    <col min="6133" max="6133" width="10.44140625" style="2" customWidth="1"/>
    <col min="6134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0" width="9" style="2"/>
    <col min="6381" max="6381" width="5" style="2" customWidth="1"/>
    <col min="6382" max="6382" width="15" style="2" customWidth="1"/>
    <col min="6383" max="6384" width="14.6640625" style="2" customWidth="1"/>
    <col min="6385" max="6385" width="6.21875" style="2" customWidth="1"/>
    <col min="6386" max="6388" width="10.109375" style="2" customWidth="1"/>
    <col min="6389" max="6389" width="10.44140625" style="2" customWidth="1"/>
    <col min="6390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6" width="9" style="2"/>
    <col min="6637" max="6637" width="5" style="2" customWidth="1"/>
    <col min="6638" max="6638" width="15" style="2" customWidth="1"/>
    <col min="6639" max="6640" width="14.6640625" style="2" customWidth="1"/>
    <col min="6641" max="6641" width="6.21875" style="2" customWidth="1"/>
    <col min="6642" max="6644" width="10.109375" style="2" customWidth="1"/>
    <col min="6645" max="6645" width="10.44140625" style="2" customWidth="1"/>
    <col min="6646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2" width="9" style="2"/>
    <col min="6893" max="6893" width="5" style="2" customWidth="1"/>
    <col min="6894" max="6894" width="15" style="2" customWidth="1"/>
    <col min="6895" max="6896" width="14.6640625" style="2" customWidth="1"/>
    <col min="6897" max="6897" width="6.21875" style="2" customWidth="1"/>
    <col min="6898" max="6900" width="10.109375" style="2" customWidth="1"/>
    <col min="6901" max="6901" width="10.44140625" style="2" customWidth="1"/>
    <col min="6902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8" width="9" style="2"/>
    <col min="7149" max="7149" width="5" style="2" customWidth="1"/>
    <col min="7150" max="7150" width="15" style="2" customWidth="1"/>
    <col min="7151" max="7152" width="14.6640625" style="2" customWidth="1"/>
    <col min="7153" max="7153" width="6.21875" style="2" customWidth="1"/>
    <col min="7154" max="7156" width="10.109375" style="2" customWidth="1"/>
    <col min="7157" max="7157" width="10.44140625" style="2" customWidth="1"/>
    <col min="7158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4" width="9" style="2"/>
    <col min="7405" max="7405" width="5" style="2" customWidth="1"/>
    <col min="7406" max="7406" width="15" style="2" customWidth="1"/>
    <col min="7407" max="7408" width="14.6640625" style="2" customWidth="1"/>
    <col min="7409" max="7409" width="6.21875" style="2" customWidth="1"/>
    <col min="7410" max="7412" width="10.109375" style="2" customWidth="1"/>
    <col min="7413" max="7413" width="10.44140625" style="2" customWidth="1"/>
    <col min="7414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0" width="9" style="2"/>
    <col min="7661" max="7661" width="5" style="2" customWidth="1"/>
    <col min="7662" max="7662" width="15" style="2" customWidth="1"/>
    <col min="7663" max="7664" width="14.6640625" style="2" customWidth="1"/>
    <col min="7665" max="7665" width="6.21875" style="2" customWidth="1"/>
    <col min="7666" max="7668" width="10.109375" style="2" customWidth="1"/>
    <col min="7669" max="7669" width="10.44140625" style="2" customWidth="1"/>
    <col min="7670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6" width="9" style="2"/>
    <col min="7917" max="7917" width="5" style="2" customWidth="1"/>
    <col min="7918" max="7918" width="15" style="2" customWidth="1"/>
    <col min="7919" max="7920" width="14.6640625" style="2" customWidth="1"/>
    <col min="7921" max="7921" width="6.21875" style="2" customWidth="1"/>
    <col min="7922" max="7924" width="10.109375" style="2" customWidth="1"/>
    <col min="7925" max="7925" width="10.44140625" style="2" customWidth="1"/>
    <col min="7926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2" width="9" style="2"/>
    <col min="8173" max="8173" width="5" style="2" customWidth="1"/>
    <col min="8174" max="8174" width="15" style="2" customWidth="1"/>
    <col min="8175" max="8176" width="14.6640625" style="2" customWidth="1"/>
    <col min="8177" max="8177" width="6.21875" style="2" customWidth="1"/>
    <col min="8178" max="8180" width="10.109375" style="2" customWidth="1"/>
    <col min="8181" max="8181" width="10.44140625" style="2" customWidth="1"/>
    <col min="8182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8" width="9" style="2"/>
    <col min="8429" max="8429" width="5" style="2" customWidth="1"/>
    <col min="8430" max="8430" width="15" style="2" customWidth="1"/>
    <col min="8431" max="8432" width="14.6640625" style="2" customWidth="1"/>
    <col min="8433" max="8433" width="6.21875" style="2" customWidth="1"/>
    <col min="8434" max="8436" width="10.109375" style="2" customWidth="1"/>
    <col min="8437" max="8437" width="10.44140625" style="2" customWidth="1"/>
    <col min="8438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4" width="9" style="2"/>
    <col min="8685" max="8685" width="5" style="2" customWidth="1"/>
    <col min="8686" max="8686" width="15" style="2" customWidth="1"/>
    <col min="8687" max="8688" width="14.6640625" style="2" customWidth="1"/>
    <col min="8689" max="8689" width="6.21875" style="2" customWidth="1"/>
    <col min="8690" max="8692" width="10.109375" style="2" customWidth="1"/>
    <col min="8693" max="8693" width="10.44140625" style="2" customWidth="1"/>
    <col min="8694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0" width="9" style="2"/>
    <col min="8941" max="8941" width="5" style="2" customWidth="1"/>
    <col min="8942" max="8942" width="15" style="2" customWidth="1"/>
    <col min="8943" max="8944" width="14.6640625" style="2" customWidth="1"/>
    <col min="8945" max="8945" width="6.21875" style="2" customWidth="1"/>
    <col min="8946" max="8948" width="10.109375" style="2" customWidth="1"/>
    <col min="8949" max="8949" width="10.44140625" style="2" customWidth="1"/>
    <col min="8950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6" width="9" style="2"/>
    <col min="9197" max="9197" width="5" style="2" customWidth="1"/>
    <col min="9198" max="9198" width="15" style="2" customWidth="1"/>
    <col min="9199" max="9200" width="14.6640625" style="2" customWidth="1"/>
    <col min="9201" max="9201" width="6.21875" style="2" customWidth="1"/>
    <col min="9202" max="9204" width="10.109375" style="2" customWidth="1"/>
    <col min="9205" max="9205" width="10.44140625" style="2" customWidth="1"/>
    <col min="9206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2" width="9" style="2"/>
    <col min="9453" max="9453" width="5" style="2" customWidth="1"/>
    <col min="9454" max="9454" width="15" style="2" customWidth="1"/>
    <col min="9455" max="9456" width="14.6640625" style="2" customWidth="1"/>
    <col min="9457" max="9457" width="6.21875" style="2" customWidth="1"/>
    <col min="9458" max="9460" width="10.109375" style="2" customWidth="1"/>
    <col min="9461" max="9461" width="10.44140625" style="2" customWidth="1"/>
    <col min="9462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8" width="9" style="2"/>
    <col min="9709" max="9709" width="5" style="2" customWidth="1"/>
    <col min="9710" max="9710" width="15" style="2" customWidth="1"/>
    <col min="9711" max="9712" width="14.6640625" style="2" customWidth="1"/>
    <col min="9713" max="9713" width="6.21875" style="2" customWidth="1"/>
    <col min="9714" max="9716" width="10.109375" style="2" customWidth="1"/>
    <col min="9717" max="9717" width="10.44140625" style="2" customWidth="1"/>
    <col min="9718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4" width="9" style="2"/>
    <col min="9965" max="9965" width="5" style="2" customWidth="1"/>
    <col min="9966" max="9966" width="15" style="2" customWidth="1"/>
    <col min="9967" max="9968" width="14.6640625" style="2" customWidth="1"/>
    <col min="9969" max="9969" width="6.21875" style="2" customWidth="1"/>
    <col min="9970" max="9972" width="10.109375" style="2" customWidth="1"/>
    <col min="9973" max="9973" width="10.44140625" style="2" customWidth="1"/>
    <col min="9974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0" width="9" style="2"/>
    <col min="10221" max="10221" width="5" style="2" customWidth="1"/>
    <col min="10222" max="10222" width="15" style="2" customWidth="1"/>
    <col min="10223" max="10224" width="14.6640625" style="2" customWidth="1"/>
    <col min="10225" max="10225" width="6.21875" style="2" customWidth="1"/>
    <col min="10226" max="10228" width="10.109375" style="2" customWidth="1"/>
    <col min="10229" max="10229" width="10.44140625" style="2" customWidth="1"/>
    <col min="10230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6" width="9" style="2"/>
    <col min="10477" max="10477" width="5" style="2" customWidth="1"/>
    <col min="10478" max="10478" width="15" style="2" customWidth="1"/>
    <col min="10479" max="10480" width="14.6640625" style="2" customWidth="1"/>
    <col min="10481" max="10481" width="6.21875" style="2" customWidth="1"/>
    <col min="10482" max="10484" width="10.109375" style="2" customWidth="1"/>
    <col min="10485" max="10485" width="10.44140625" style="2" customWidth="1"/>
    <col min="10486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2" width="9" style="2"/>
    <col min="10733" max="10733" width="5" style="2" customWidth="1"/>
    <col min="10734" max="10734" width="15" style="2" customWidth="1"/>
    <col min="10735" max="10736" width="14.6640625" style="2" customWidth="1"/>
    <col min="10737" max="10737" width="6.21875" style="2" customWidth="1"/>
    <col min="10738" max="10740" width="10.109375" style="2" customWidth="1"/>
    <col min="10741" max="10741" width="10.44140625" style="2" customWidth="1"/>
    <col min="10742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8" width="9" style="2"/>
    <col min="10989" max="10989" width="5" style="2" customWidth="1"/>
    <col min="10990" max="10990" width="15" style="2" customWidth="1"/>
    <col min="10991" max="10992" width="14.6640625" style="2" customWidth="1"/>
    <col min="10993" max="10993" width="6.21875" style="2" customWidth="1"/>
    <col min="10994" max="10996" width="10.109375" style="2" customWidth="1"/>
    <col min="10997" max="10997" width="10.44140625" style="2" customWidth="1"/>
    <col min="10998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4" width="9" style="2"/>
    <col min="11245" max="11245" width="5" style="2" customWidth="1"/>
    <col min="11246" max="11246" width="15" style="2" customWidth="1"/>
    <col min="11247" max="11248" width="14.6640625" style="2" customWidth="1"/>
    <col min="11249" max="11249" width="6.21875" style="2" customWidth="1"/>
    <col min="11250" max="11252" width="10.109375" style="2" customWidth="1"/>
    <col min="11253" max="11253" width="10.44140625" style="2" customWidth="1"/>
    <col min="11254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0" width="9" style="2"/>
    <col min="11501" max="11501" width="5" style="2" customWidth="1"/>
    <col min="11502" max="11502" width="15" style="2" customWidth="1"/>
    <col min="11503" max="11504" width="14.6640625" style="2" customWidth="1"/>
    <col min="11505" max="11505" width="6.21875" style="2" customWidth="1"/>
    <col min="11506" max="11508" width="10.109375" style="2" customWidth="1"/>
    <col min="11509" max="11509" width="10.44140625" style="2" customWidth="1"/>
    <col min="11510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6" width="9" style="2"/>
    <col min="11757" max="11757" width="5" style="2" customWidth="1"/>
    <col min="11758" max="11758" width="15" style="2" customWidth="1"/>
    <col min="11759" max="11760" width="14.6640625" style="2" customWidth="1"/>
    <col min="11761" max="11761" width="6.21875" style="2" customWidth="1"/>
    <col min="11762" max="11764" width="10.109375" style="2" customWidth="1"/>
    <col min="11765" max="11765" width="10.44140625" style="2" customWidth="1"/>
    <col min="11766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2" width="9" style="2"/>
    <col min="12013" max="12013" width="5" style="2" customWidth="1"/>
    <col min="12014" max="12014" width="15" style="2" customWidth="1"/>
    <col min="12015" max="12016" width="14.6640625" style="2" customWidth="1"/>
    <col min="12017" max="12017" width="6.21875" style="2" customWidth="1"/>
    <col min="12018" max="12020" width="10.109375" style="2" customWidth="1"/>
    <col min="12021" max="12021" width="10.44140625" style="2" customWidth="1"/>
    <col min="12022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8" width="9" style="2"/>
    <col min="12269" max="12269" width="5" style="2" customWidth="1"/>
    <col min="12270" max="12270" width="15" style="2" customWidth="1"/>
    <col min="12271" max="12272" width="14.6640625" style="2" customWidth="1"/>
    <col min="12273" max="12273" width="6.21875" style="2" customWidth="1"/>
    <col min="12274" max="12276" width="10.109375" style="2" customWidth="1"/>
    <col min="12277" max="12277" width="10.44140625" style="2" customWidth="1"/>
    <col min="12278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4" width="9" style="2"/>
    <col min="12525" max="12525" width="5" style="2" customWidth="1"/>
    <col min="12526" max="12526" width="15" style="2" customWidth="1"/>
    <col min="12527" max="12528" width="14.6640625" style="2" customWidth="1"/>
    <col min="12529" max="12529" width="6.21875" style="2" customWidth="1"/>
    <col min="12530" max="12532" width="10.109375" style="2" customWidth="1"/>
    <col min="12533" max="12533" width="10.44140625" style="2" customWidth="1"/>
    <col min="12534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0" width="9" style="2"/>
    <col min="12781" max="12781" width="5" style="2" customWidth="1"/>
    <col min="12782" max="12782" width="15" style="2" customWidth="1"/>
    <col min="12783" max="12784" width="14.6640625" style="2" customWidth="1"/>
    <col min="12785" max="12785" width="6.21875" style="2" customWidth="1"/>
    <col min="12786" max="12788" width="10.109375" style="2" customWidth="1"/>
    <col min="12789" max="12789" width="10.44140625" style="2" customWidth="1"/>
    <col min="12790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6" width="9" style="2"/>
    <col min="13037" max="13037" width="5" style="2" customWidth="1"/>
    <col min="13038" max="13038" width="15" style="2" customWidth="1"/>
    <col min="13039" max="13040" width="14.6640625" style="2" customWidth="1"/>
    <col min="13041" max="13041" width="6.21875" style="2" customWidth="1"/>
    <col min="13042" max="13044" width="10.109375" style="2" customWidth="1"/>
    <col min="13045" max="13045" width="10.44140625" style="2" customWidth="1"/>
    <col min="13046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2" width="9" style="2"/>
    <col min="13293" max="13293" width="5" style="2" customWidth="1"/>
    <col min="13294" max="13294" width="15" style="2" customWidth="1"/>
    <col min="13295" max="13296" width="14.6640625" style="2" customWidth="1"/>
    <col min="13297" max="13297" width="6.21875" style="2" customWidth="1"/>
    <col min="13298" max="13300" width="10.109375" style="2" customWidth="1"/>
    <col min="13301" max="13301" width="10.44140625" style="2" customWidth="1"/>
    <col min="13302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8" width="9" style="2"/>
    <col min="13549" max="13549" width="5" style="2" customWidth="1"/>
    <col min="13550" max="13550" width="15" style="2" customWidth="1"/>
    <col min="13551" max="13552" width="14.6640625" style="2" customWidth="1"/>
    <col min="13553" max="13553" width="6.21875" style="2" customWidth="1"/>
    <col min="13554" max="13556" width="10.109375" style="2" customWidth="1"/>
    <col min="13557" max="13557" width="10.44140625" style="2" customWidth="1"/>
    <col min="13558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4" width="9" style="2"/>
    <col min="13805" max="13805" width="5" style="2" customWidth="1"/>
    <col min="13806" max="13806" width="15" style="2" customWidth="1"/>
    <col min="13807" max="13808" width="14.6640625" style="2" customWidth="1"/>
    <col min="13809" max="13809" width="6.21875" style="2" customWidth="1"/>
    <col min="13810" max="13812" width="10.109375" style="2" customWidth="1"/>
    <col min="13813" max="13813" width="10.44140625" style="2" customWidth="1"/>
    <col min="13814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0" width="9" style="2"/>
    <col min="14061" max="14061" width="5" style="2" customWidth="1"/>
    <col min="14062" max="14062" width="15" style="2" customWidth="1"/>
    <col min="14063" max="14064" width="14.6640625" style="2" customWidth="1"/>
    <col min="14065" max="14065" width="6.21875" style="2" customWidth="1"/>
    <col min="14066" max="14068" width="10.109375" style="2" customWidth="1"/>
    <col min="14069" max="14069" width="10.44140625" style="2" customWidth="1"/>
    <col min="14070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6" width="9" style="2"/>
    <col min="14317" max="14317" width="5" style="2" customWidth="1"/>
    <col min="14318" max="14318" width="15" style="2" customWidth="1"/>
    <col min="14319" max="14320" width="14.6640625" style="2" customWidth="1"/>
    <col min="14321" max="14321" width="6.21875" style="2" customWidth="1"/>
    <col min="14322" max="14324" width="10.109375" style="2" customWidth="1"/>
    <col min="14325" max="14325" width="10.44140625" style="2" customWidth="1"/>
    <col min="14326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2" width="9" style="2"/>
    <col min="14573" max="14573" width="5" style="2" customWidth="1"/>
    <col min="14574" max="14574" width="15" style="2" customWidth="1"/>
    <col min="14575" max="14576" width="14.6640625" style="2" customWidth="1"/>
    <col min="14577" max="14577" width="6.21875" style="2" customWidth="1"/>
    <col min="14578" max="14580" width="10.109375" style="2" customWidth="1"/>
    <col min="14581" max="14581" width="10.44140625" style="2" customWidth="1"/>
    <col min="14582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8" width="9" style="2"/>
    <col min="14829" max="14829" width="5" style="2" customWidth="1"/>
    <col min="14830" max="14830" width="15" style="2" customWidth="1"/>
    <col min="14831" max="14832" width="14.6640625" style="2" customWidth="1"/>
    <col min="14833" max="14833" width="6.21875" style="2" customWidth="1"/>
    <col min="14834" max="14836" width="10.109375" style="2" customWidth="1"/>
    <col min="14837" max="14837" width="10.44140625" style="2" customWidth="1"/>
    <col min="14838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4" width="9" style="2"/>
    <col min="15085" max="15085" width="5" style="2" customWidth="1"/>
    <col min="15086" max="15086" width="15" style="2" customWidth="1"/>
    <col min="15087" max="15088" width="14.6640625" style="2" customWidth="1"/>
    <col min="15089" max="15089" width="6.21875" style="2" customWidth="1"/>
    <col min="15090" max="15092" width="10.109375" style="2" customWidth="1"/>
    <col min="15093" max="15093" width="10.44140625" style="2" customWidth="1"/>
    <col min="15094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0" width="9" style="2"/>
    <col min="15341" max="15341" width="5" style="2" customWidth="1"/>
    <col min="15342" max="15342" width="15" style="2" customWidth="1"/>
    <col min="15343" max="15344" width="14.6640625" style="2" customWidth="1"/>
    <col min="15345" max="15345" width="6.21875" style="2" customWidth="1"/>
    <col min="15346" max="15348" width="10.109375" style="2" customWidth="1"/>
    <col min="15349" max="15349" width="10.44140625" style="2" customWidth="1"/>
    <col min="15350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6" width="9" style="2"/>
    <col min="15597" max="15597" width="5" style="2" customWidth="1"/>
    <col min="15598" max="15598" width="15" style="2" customWidth="1"/>
    <col min="15599" max="15600" width="14.6640625" style="2" customWidth="1"/>
    <col min="15601" max="15601" width="6.21875" style="2" customWidth="1"/>
    <col min="15602" max="15604" width="10.109375" style="2" customWidth="1"/>
    <col min="15605" max="15605" width="10.44140625" style="2" customWidth="1"/>
    <col min="15606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2" width="9" style="2"/>
    <col min="15853" max="15853" width="5" style="2" customWidth="1"/>
    <col min="15854" max="15854" width="15" style="2" customWidth="1"/>
    <col min="15855" max="15856" width="14.6640625" style="2" customWidth="1"/>
    <col min="15857" max="15857" width="6.21875" style="2" customWidth="1"/>
    <col min="15858" max="15860" width="10.109375" style="2" customWidth="1"/>
    <col min="15861" max="15861" width="10.44140625" style="2" customWidth="1"/>
    <col min="15862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8" width="9" style="2"/>
    <col min="16109" max="16109" width="5" style="2" customWidth="1"/>
    <col min="16110" max="16110" width="15" style="2" customWidth="1"/>
    <col min="16111" max="16112" width="14.6640625" style="2" customWidth="1"/>
    <col min="16113" max="16113" width="6.21875" style="2" customWidth="1"/>
    <col min="16114" max="16116" width="10.109375" style="2" customWidth="1"/>
    <col min="16117" max="16117" width="10.44140625" style="2" customWidth="1"/>
    <col min="16118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4" width="9" style="2"/>
    <col min="16365" max="16365" width="5" style="2" customWidth="1"/>
    <col min="16366" max="16366" width="15" style="2" customWidth="1"/>
    <col min="16367" max="16368" width="14.6640625" style="2" customWidth="1"/>
    <col min="16369" max="16369" width="6.21875" style="2" customWidth="1"/>
    <col min="16370" max="16372" width="10.109375" style="2" customWidth="1"/>
    <col min="16373" max="16373" width="10.44140625" style="2" customWidth="1"/>
    <col min="16374" max="16384" width="9" style="2"/>
  </cols>
  <sheetData>
    <row r="1" spans="1:256" ht="22.2">
      <c r="A1" s="135" t="s">
        <v>383</v>
      </c>
      <c r="B1" s="135"/>
      <c r="C1" s="135"/>
      <c r="D1" s="135"/>
      <c r="E1" s="135"/>
      <c r="F1" s="135"/>
      <c r="G1" s="135"/>
      <c r="H1" s="1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256" ht="16.5" customHeight="1">
      <c r="A2" s="139" t="s">
        <v>528</v>
      </c>
      <c r="B2" s="139"/>
      <c r="C2" s="139"/>
      <c r="D2" s="139"/>
      <c r="E2" s="139"/>
      <c r="F2" s="139"/>
      <c r="G2" s="139"/>
      <c r="H2" s="13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256">
      <c r="A3" s="136" t="s">
        <v>0</v>
      </c>
      <c r="B3" s="136"/>
      <c r="C3" s="136"/>
      <c r="D3" s="136"/>
      <c r="E3" s="136"/>
      <c r="F3" s="136"/>
      <c r="G3" s="136"/>
      <c r="H3" s="1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256" ht="21" customHeight="1">
      <c r="A4" s="136" t="s">
        <v>428</v>
      </c>
      <c r="B4" s="136"/>
      <c r="C4" s="136"/>
      <c r="D4" s="136"/>
      <c r="E4" s="136"/>
      <c r="F4" s="136"/>
      <c r="G4" s="136"/>
      <c r="H4" s="13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256" ht="31.5" customHeight="1">
      <c r="A5" s="137" t="s">
        <v>1</v>
      </c>
      <c r="B5" s="137"/>
      <c r="C5" s="137"/>
      <c r="D5" s="137"/>
      <c r="E5" s="137"/>
      <c r="F5" s="137"/>
      <c r="G5" s="137"/>
      <c r="H5" s="1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256" ht="16.2" thickBot="1">
      <c r="A6" s="138" t="s">
        <v>2</v>
      </c>
      <c r="B6" s="138"/>
      <c r="C6" s="138"/>
      <c r="D6" s="138"/>
      <c r="E6" s="138"/>
      <c r="F6" s="138"/>
      <c r="G6" s="138"/>
      <c r="H6" s="13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256" ht="15">
      <c r="A7" s="144" t="s">
        <v>3</v>
      </c>
      <c r="B7" s="146" t="s">
        <v>4</v>
      </c>
      <c r="C7" s="148" t="s">
        <v>5</v>
      </c>
      <c r="D7" s="148" t="s">
        <v>6</v>
      </c>
      <c r="E7" s="150" t="s">
        <v>7</v>
      </c>
      <c r="F7" s="142" t="s">
        <v>8</v>
      </c>
      <c r="G7" s="142"/>
      <c r="H7" s="152" t="s">
        <v>9</v>
      </c>
      <c r="I7" s="1"/>
      <c r="J7" s="1"/>
      <c r="K7" s="142" t="s">
        <v>8</v>
      </c>
      <c r="L7" s="14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256" thickBot="1">
      <c r="A8" s="145"/>
      <c r="B8" s="147"/>
      <c r="C8" s="149"/>
      <c r="D8" s="149"/>
      <c r="E8" s="151"/>
      <c r="F8" s="3" t="s">
        <v>11</v>
      </c>
      <c r="G8" s="3" t="s">
        <v>379</v>
      </c>
      <c r="H8" s="153"/>
      <c r="I8" s="1"/>
      <c r="J8" s="1"/>
      <c r="K8" s="3" t="s">
        <v>10</v>
      </c>
      <c r="L8" s="3" t="s">
        <v>11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256" ht="15" customHeight="1">
      <c r="A9" s="4">
        <v>1</v>
      </c>
      <c r="B9" s="5" t="s">
        <v>12</v>
      </c>
      <c r="C9" s="6" t="s">
        <v>13</v>
      </c>
      <c r="D9" s="7" t="s">
        <v>14</v>
      </c>
      <c r="E9" s="8" t="s">
        <v>15</v>
      </c>
      <c r="F9" s="9">
        <v>0.56049230769230729</v>
      </c>
      <c r="G9" s="9"/>
      <c r="H9" s="10"/>
      <c r="I9" s="1"/>
      <c r="J9" s="1"/>
      <c r="K9" s="9">
        <v>0.6092307692307688</v>
      </c>
      <c r="L9" s="9">
        <v>0.56049230769230729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1">
        <v>2</v>
      </c>
      <c r="B10" s="12" t="s">
        <v>16</v>
      </c>
      <c r="C10" s="13" t="s">
        <v>17</v>
      </c>
      <c r="D10" s="14" t="s">
        <v>18</v>
      </c>
      <c r="E10" s="15" t="s">
        <v>15</v>
      </c>
      <c r="F10" s="16">
        <v>0.56049230769230729</v>
      </c>
      <c r="G10" s="16"/>
      <c r="H10" s="17"/>
      <c r="I10" s="1"/>
      <c r="J10" s="1"/>
      <c r="K10" s="16">
        <v>0.6092307692307688</v>
      </c>
      <c r="L10" s="16">
        <v>0.56049230769230729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1">
        <v>3</v>
      </c>
      <c r="B11" s="12" t="s">
        <v>19</v>
      </c>
      <c r="C11" s="12" t="s">
        <v>20</v>
      </c>
      <c r="D11" s="14" t="s">
        <v>21</v>
      </c>
      <c r="E11" s="15" t="s">
        <v>15</v>
      </c>
      <c r="F11" s="16">
        <v>0.56049230769230729</v>
      </c>
      <c r="G11" s="16"/>
      <c r="H11" s="17"/>
      <c r="I11" s="1"/>
      <c r="J11" s="1"/>
      <c r="K11" s="16">
        <v>0.6092307692307688</v>
      </c>
      <c r="L11" s="16">
        <v>0.56049230769230729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1">
        <v>4</v>
      </c>
      <c r="B12" s="12" t="s">
        <v>22</v>
      </c>
      <c r="C12" s="12" t="s">
        <v>23</v>
      </c>
      <c r="D12" s="14" t="s">
        <v>24</v>
      </c>
      <c r="E12" s="15" t="s">
        <v>15</v>
      </c>
      <c r="F12" s="16">
        <v>0.56049230769230729</v>
      </c>
      <c r="G12" s="16"/>
      <c r="H12" s="17"/>
      <c r="I12" s="1"/>
      <c r="J12" s="1"/>
      <c r="K12" s="16">
        <v>0.6092307692307688</v>
      </c>
      <c r="L12" s="16">
        <v>0.56049230769230729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1">
        <v>5</v>
      </c>
      <c r="B13" s="12" t="s">
        <v>25</v>
      </c>
      <c r="C13" s="13" t="s">
        <v>26</v>
      </c>
      <c r="D13" s="14" t="s">
        <v>27</v>
      </c>
      <c r="E13" s="15" t="s">
        <v>15</v>
      </c>
      <c r="F13" s="16">
        <v>0.59941538461538446</v>
      </c>
      <c r="G13" s="16"/>
      <c r="H13" s="18"/>
      <c r="I13" s="1"/>
      <c r="J13" s="1"/>
      <c r="K13" s="16">
        <v>0.6515384615384614</v>
      </c>
      <c r="L13" s="16">
        <v>0.59941538461538446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1">
        <v>6</v>
      </c>
      <c r="B14" s="12" t="s">
        <v>28</v>
      </c>
      <c r="C14" s="13" t="s">
        <v>29</v>
      </c>
      <c r="D14" s="14" t="s">
        <v>30</v>
      </c>
      <c r="E14" s="15" t="s">
        <v>15</v>
      </c>
      <c r="F14" s="16">
        <v>0.59941538461538446</v>
      </c>
      <c r="G14" s="16"/>
      <c r="H14" s="18"/>
      <c r="I14" s="1"/>
      <c r="J14" s="1"/>
      <c r="K14" s="16">
        <v>0.6515384615384614</v>
      </c>
      <c r="L14" s="16">
        <v>0.59941538461538446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1">
        <v>7</v>
      </c>
      <c r="B15" s="12" t="s">
        <v>31</v>
      </c>
      <c r="C15" s="13" t="s">
        <v>32</v>
      </c>
      <c r="D15" s="14" t="s">
        <v>33</v>
      </c>
      <c r="E15" s="15" t="s">
        <v>15</v>
      </c>
      <c r="F15" s="16">
        <v>1.2143999999999968</v>
      </c>
      <c r="G15" s="16"/>
      <c r="H15" s="18"/>
      <c r="I15" s="1"/>
      <c r="J15" s="1"/>
      <c r="K15" s="16">
        <v>1.3199999999999965</v>
      </c>
      <c r="L15" s="16">
        <v>1.2143999999999968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1">
        <v>8</v>
      </c>
      <c r="B16" s="12" t="s">
        <v>34</v>
      </c>
      <c r="C16" s="13" t="s">
        <v>35</v>
      </c>
      <c r="D16" s="14" t="s">
        <v>36</v>
      </c>
      <c r="E16" s="15" t="s">
        <v>15</v>
      </c>
      <c r="F16" s="16">
        <v>1.1676923076923058</v>
      </c>
      <c r="G16" s="16"/>
      <c r="H16" s="18"/>
      <c r="I16" s="1"/>
      <c r="J16" s="1"/>
      <c r="K16" s="16">
        <v>1.2692307692307672</v>
      </c>
      <c r="L16" s="16">
        <v>1.1676923076923058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1">
        <v>9</v>
      </c>
      <c r="B17" s="12" t="s">
        <v>37</v>
      </c>
      <c r="C17" s="13" t="s">
        <v>38</v>
      </c>
      <c r="D17" s="14" t="s">
        <v>39</v>
      </c>
      <c r="E17" s="15" t="s">
        <v>15</v>
      </c>
      <c r="F17" s="16">
        <v>0.13233846153846127</v>
      </c>
      <c r="G17" s="16"/>
      <c r="H17" s="18"/>
      <c r="I17" s="1"/>
      <c r="J17" s="1"/>
      <c r="K17" s="16">
        <v>0.14384615384615354</v>
      </c>
      <c r="L17" s="16">
        <v>0.13233846153846127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1">
        <v>10</v>
      </c>
      <c r="B18" s="12"/>
      <c r="C18" s="13" t="s">
        <v>40</v>
      </c>
      <c r="D18" s="14" t="s">
        <v>41</v>
      </c>
      <c r="E18" s="15" t="s">
        <v>15</v>
      </c>
      <c r="F18" s="16">
        <v>1.6501692307692297</v>
      </c>
      <c r="G18" s="16"/>
      <c r="H18" s="18"/>
      <c r="I18" s="1"/>
      <c r="J18" s="1"/>
      <c r="K18" s="16">
        <v>1.6838461538461529</v>
      </c>
      <c r="L18" s="16">
        <v>1.6501692307692297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1">
        <v>11</v>
      </c>
      <c r="B19" s="12"/>
      <c r="C19" s="13" t="s">
        <v>42</v>
      </c>
      <c r="D19" s="14" t="s">
        <v>43</v>
      </c>
      <c r="E19" s="15" t="s">
        <v>15</v>
      </c>
      <c r="F19" s="16">
        <v>1.6501692307692297</v>
      </c>
      <c r="G19" s="16"/>
      <c r="H19" s="18"/>
      <c r="I19" s="1"/>
      <c r="J19" s="1"/>
      <c r="K19" s="16">
        <v>1.6838461538461529</v>
      </c>
      <c r="L19" s="16">
        <v>1.6501692307692297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1">
        <v>12</v>
      </c>
      <c r="B20" s="12"/>
      <c r="C20" s="13" t="s">
        <v>44</v>
      </c>
      <c r="D20" s="14" t="s">
        <v>45</v>
      </c>
      <c r="E20" s="15" t="s">
        <v>15</v>
      </c>
      <c r="F20" s="16">
        <v>0.29852307692307717</v>
      </c>
      <c r="G20" s="16"/>
      <c r="H20" s="18"/>
      <c r="I20" s="1"/>
      <c r="J20" s="1"/>
      <c r="K20" s="16">
        <v>0.3046153846153849</v>
      </c>
      <c r="L20" s="16">
        <v>0.29852307692307717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1">
        <v>13</v>
      </c>
      <c r="B21" s="12"/>
      <c r="C21" s="13" t="s">
        <v>46</v>
      </c>
      <c r="D21" s="14" t="s">
        <v>47</v>
      </c>
      <c r="E21" s="15" t="s">
        <v>15</v>
      </c>
      <c r="F21" s="16">
        <v>0.56387692307692283</v>
      </c>
      <c r="G21" s="16"/>
      <c r="H21" s="18"/>
      <c r="I21" s="1"/>
      <c r="J21" s="1"/>
      <c r="K21" s="16">
        <v>0.57538461538461516</v>
      </c>
      <c r="L21" s="16">
        <v>0.56387692307692283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1">
        <v>14</v>
      </c>
      <c r="B22" s="12"/>
      <c r="C22" s="13" t="s">
        <v>48</v>
      </c>
      <c r="D22" s="14" t="s">
        <v>49</v>
      </c>
      <c r="E22" s="15" t="s">
        <v>15</v>
      </c>
      <c r="F22" s="16">
        <v>0.56387692307692283</v>
      </c>
      <c r="G22" s="16"/>
      <c r="H22" s="18"/>
      <c r="I22" s="1"/>
      <c r="J22" s="1"/>
      <c r="K22" s="16">
        <v>0.57538461538461516</v>
      </c>
      <c r="L22" s="16">
        <v>0.56387692307692283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1">
        <v>15</v>
      </c>
      <c r="B23" s="12" t="s">
        <v>50</v>
      </c>
      <c r="C23" s="13" t="s">
        <v>51</v>
      </c>
      <c r="D23" s="14" t="s">
        <v>52</v>
      </c>
      <c r="E23" s="15" t="s">
        <v>15</v>
      </c>
      <c r="F23" s="16">
        <v>0.22389230769230792</v>
      </c>
      <c r="G23" s="16"/>
      <c r="H23" s="18"/>
      <c r="I23" s="1"/>
      <c r="J23" s="1"/>
      <c r="K23" s="16">
        <v>0.22846153846153869</v>
      </c>
      <c r="L23" s="16">
        <v>0.22389230769230792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1">
        <v>16</v>
      </c>
      <c r="B24" s="12"/>
      <c r="C24" s="13" t="s">
        <v>53</v>
      </c>
      <c r="D24" s="14" t="s">
        <v>54</v>
      </c>
      <c r="E24" s="15" t="s">
        <v>15</v>
      </c>
      <c r="F24" s="16">
        <v>0.15755384615384577</v>
      </c>
      <c r="G24" s="16"/>
      <c r="H24" s="18"/>
      <c r="I24" s="1"/>
      <c r="J24" s="1"/>
      <c r="K24" s="16">
        <v>0.16076923076923039</v>
      </c>
      <c r="L24" s="16">
        <v>0.15755384615384577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1">
        <v>17</v>
      </c>
      <c r="B25" s="12" t="s">
        <v>55</v>
      </c>
      <c r="C25" s="13" t="s">
        <v>56</v>
      </c>
      <c r="D25" s="19" t="s">
        <v>57</v>
      </c>
      <c r="E25" s="15" t="s">
        <v>15</v>
      </c>
      <c r="F25" s="16">
        <v>10.299046153846138</v>
      </c>
      <c r="G25" s="16"/>
      <c r="H25" s="18"/>
      <c r="I25" s="1"/>
      <c r="J25" s="1"/>
      <c r="K25" s="16">
        <v>10.509230769230754</v>
      </c>
      <c r="L25" s="16">
        <v>10.299046153846138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1">
        <v>18</v>
      </c>
      <c r="B26" s="12"/>
      <c r="C26" s="13" t="s">
        <v>58</v>
      </c>
      <c r="D26" s="19" t="s">
        <v>59</v>
      </c>
      <c r="E26" s="15" t="s">
        <v>15</v>
      </c>
      <c r="F26" s="16">
        <v>5.5971384615384663</v>
      </c>
      <c r="G26" s="16"/>
      <c r="H26" s="18"/>
      <c r="I26" s="1"/>
      <c r="J26" s="1"/>
      <c r="K26" s="16">
        <v>6.0838461538461583</v>
      </c>
      <c r="L26" s="16">
        <v>5.5971384615384663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1">
        <v>19</v>
      </c>
      <c r="B27" s="12"/>
      <c r="C27" s="13" t="s">
        <v>60</v>
      </c>
      <c r="D27" s="19" t="s">
        <v>61</v>
      </c>
      <c r="E27" s="15" t="s">
        <v>15</v>
      </c>
      <c r="F27" s="16">
        <v>5.5971384615384663</v>
      </c>
      <c r="G27" s="16"/>
      <c r="H27" s="18"/>
      <c r="I27" s="1"/>
      <c r="J27" s="1"/>
      <c r="K27" s="16">
        <v>6.0838461538461583</v>
      </c>
      <c r="L27" s="16">
        <v>5.5971384615384663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1">
        <v>20</v>
      </c>
      <c r="B28" s="12" t="s">
        <v>62</v>
      </c>
      <c r="C28" s="13" t="s">
        <v>63</v>
      </c>
      <c r="D28" s="19" t="s">
        <v>64</v>
      </c>
      <c r="E28" s="15" t="s">
        <v>65</v>
      </c>
      <c r="F28" s="16">
        <v>1.9928615384615405</v>
      </c>
      <c r="G28" s="16"/>
      <c r="H28" s="18"/>
      <c r="I28" s="1"/>
      <c r="J28" s="1"/>
      <c r="K28" s="16">
        <v>2.1661538461538483</v>
      </c>
      <c r="L28" s="16">
        <v>1.9928615384615405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1">
        <v>21</v>
      </c>
      <c r="B29" s="12" t="s">
        <v>66</v>
      </c>
      <c r="C29" s="13" t="s">
        <v>67</v>
      </c>
      <c r="D29" s="19" t="s">
        <v>68</v>
      </c>
      <c r="E29" s="15" t="s">
        <v>65</v>
      </c>
      <c r="F29" s="16">
        <v>1.9928615384615405</v>
      </c>
      <c r="G29" s="16"/>
      <c r="H29" s="18"/>
      <c r="I29" s="1"/>
      <c r="J29" s="1"/>
      <c r="K29" s="16">
        <v>2.1661538461538483</v>
      </c>
      <c r="L29" s="16">
        <v>1.9928615384615405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1">
        <v>22</v>
      </c>
      <c r="B30" s="12" t="s">
        <v>69</v>
      </c>
      <c r="C30" s="13" t="s">
        <v>70</v>
      </c>
      <c r="D30" s="19" t="s">
        <v>71</v>
      </c>
      <c r="E30" s="15" t="s">
        <v>65</v>
      </c>
      <c r="F30" s="16">
        <v>0.56049230769230729</v>
      </c>
      <c r="G30" s="16"/>
      <c r="H30" s="18"/>
      <c r="I30" s="1"/>
      <c r="J30" s="1"/>
      <c r="K30" s="16">
        <v>0.6092307692307688</v>
      </c>
      <c r="L30" s="16">
        <v>0.56049230769230729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1">
        <v>23</v>
      </c>
      <c r="B31" s="12" t="s">
        <v>72</v>
      </c>
      <c r="C31" s="13" t="s">
        <v>73</v>
      </c>
      <c r="D31" s="19" t="s">
        <v>74</v>
      </c>
      <c r="E31" s="15" t="s">
        <v>65</v>
      </c>
      <c r="F31" s="16">
        <v>0.56049230769230729</v>
      </c>
      <c r="G31" s="16"/>
      <c r="H31" s="18"/>
      <c r="I31" s="1"/>
      <c r="J31" s="1"/>
      <c r="K31" s="16">
        <v>0.6092307692307688</v>
      </c>
      <c r="L31" s="16">
        <v>0.56049230769230729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1">
        <v>24</v>
      </c>
      <c r="B32" s="20" t="s">
        <v>381</v>
      </c>
      <c r="C32" s="21" t="s">
        <v>75</v>
      </c>
      <c r="D32" s="22" t="s">
        <v>382</v>
      </c>
      <c r="E32" s="23" t="s">
        <v>65</v>
      </c>
      <c r="F32" s="24">
        <v>0.53900000000000048</v>
      </c>
      <c r="G32" s="16"/>
      <c r="H32" s="25"/>
      <c r="I32" s="1"/>
      <c r="J32" s="1"/>
      <c r="K32" s="24">
        <v>0.55000000000000049</v>
      </c>
      <c r="L32" s="16">
        <v>0.53900000000000048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>
      <c r="A33" s="11">
        <v>25</v>
      </c>
      <c r="B33" s="20" t="s">
        <v>76</v>
      </c>
      <c r="C33" s="21" t="s">
        <v>77</v>
      </c>
      <c r="D33" s="22" t="s">
        <v>78</v>
      </c>
      <c r="E33" s="23" t="s">
        <v>65</v>
      </c>
      <c r="F33" s="24">
        <v>0.73801538461538485</v>
      </c>
      <c r="G33" s="24"/>
      <c r="H33" s="25"/>
      <c r="I33" s="1"/>
      <c r="J33" s="1"/>
      <c r="K33" s="24">
        <v>0.75307692307692331</v>
      </c>
      <c r="L33" s="24">
        <v>0.73801538461538485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15" customHeight="1">
      <c r="A34" s="11">
        <v>26</v>
      </c>
      <c r="B34" s="20" t="s">
        <v>79</v>
      </c>
      <c r="C34" s="21" t="s">
        <v>80</v>
      </c>
      <c r="D34" s="22" t="s">
        <v>81</v>
      </c>
      <c r="E34" s="23" t="s">
        <v>65</v>
      </c>
      <c r="F34" s="24">
        <v>0.73801538461538485</v>
      </c>
      <c r="G34" s="24"/>
      <c r="H34" s="25"/>
      <c r="I34" s="1"/>
      <c r="J34" s="1"/>
      <c r="K34" s="24">
        <v>0.75307692307692331</v>
      </c>
      <c r="L34" s="24">
        <v>0.73801538461538485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15" customHeight="1">
      <c r="A35" s="11">
        <v>27</v>
      </c>
      <c r="B35" s="20" t="s">
        <v>82</v>
      </c>
      <c r="C35" s="21" t="s">
        <v>83</v>
      </c>
      <c r="D35" s="22" t="s">
        <v>84</v>
      </c>
      <c r="E35" s="23" t="s">
        <v>65</v>
      </c>
      <c r="F35" s="24">
        <v>0.30681538461538438</v>
      </c>
      <c r="G35" s="24"/>
      <c r="H35" s="25"/>
      <c r="I35" s="1"/>
      <c r="J35" s="1"/>
      <c r="K35" s="24">
        <v>0.31307692307692286</v>
      </c>
      <c r="L35" s="24">
        <v>0.30681538461538438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15" customHeight="1">
      <c r="A36" s="11">
        <v>28</v>
      </c>
      <c r="B36" s="20" t="s">
        <v>85</v>
      </c>
      <c r="C36" s="21" t="s">
        <v>86</v>
      </c>
      <c r="D36" s="22" t="s">
        <v>87</v>
      </c>
      <c r="E36" s="23" t="s">
        <v>65</v>
      </c>
      <c r="F36" s="24">
        <v>0.38144615384615366</v>
      </c>
      <c r="G36" s="24"/>
      <c r="H36" s="25"/>
      <c r="I36" s="1"/>
      <c r="J36" s="1"/>
      <c r="K36" s="24">
        <v>0.38923076923076905</v>
      </c>
      <c r="L36" s="24">
        <v>0.38144615384615366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15" customHeight="1">
      <c r="A37" s="11">
        <v>29</v>
      </c>
      <c r="B37" s="20" t="s">
        <v>88</v>
      </c>
      <c r="C37" s="21" t="s">
        <v>89</v>
      </c>
      <c r="D37" s="22" t="s">
        <v>90</v>
      </c>
      <c r="E37" s="23" t="s">
        <v>15</v>
      </c>
      <c r="F37" s="24">
        <v>3.1839076923076965</v>
      </c>
      <c r="G37" s="24"/>
      <c r="H37" s="25"/>
      <c r="I37" s="1"/>
      <c r="J37" s="1"/>
      <c r="K37" s="24">
        <v>3.4607692307692353</v>
      </c>
      <c r="L37" s="24">
        <v>3.1839076923076965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ht="15" customHeight="1">
      <c r="A38" s="11">
        <v>30</v>
      </c>
      <c r="B38" s="20" t="s">
        <v>91</v>
      </c>
      <c r="C38" s="21" t="s">
        <v>92</v>
      </c>
      <c r="D38" s="22" t="s">
        <v>93</v>
      </c>
      <c r="E38" s="23" t="s">
        <v>15</v>
      </c>
      <c r="F38" s="24">
        <v>3.1839076923076965</v>
      </c>
      <c r="G38" s="24"/>
      <c r="H38" s="25"/>
      <c r="I38" s="1"/>
      <c r="J38" s="1"/>
      <c r="K38" s="24">
        <v>3.4607692307692353</v>
      </c>
      <c r="L38" s="24">
        <v>3.1839076923076965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15" customHeight="1">
      <c r="A39" s="11">
        <v>31</v>
      </c>
      <c r="B39" s="20"/>
      <c r="C39" s="21" t="s">
        <v>94</v>
      </c>
      <c r="D39" s="22" t="s">
        <v>95</v>
      </c>
      <c r="E39" s="23" t="s">
        <v>15</v>
      </c>
      <c r="F39" s="24">
        <v>1.1599076923076892</v>
      </c>
      <c r="G39" s="24"/>
      <c r="H39" s="25"/>
      <c r="I39" s="1"/>
      <c r="J39" s="1"/>
      <c r="K39" s="24">
        <v>1.2607692307692273</v>
      </c>
      <c r="L39" s="24">
        <v>1.1599076923076892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ht="15" customHeight="1">
      <c r="A40" s="11">
        <v>32</v>
      </c>
      <c r="B40" s="20"/>
      <c r="C40" s="21" t="s">
        <v>96</v>
      </c>
      <c r="D40" s="22" t="s">
        <v>97</v>
      </c>
      <c r="E40" s="23" t="s">
        <v>15</v>
      </c>
      <c r="F40" s="24">
        <v>1.1599076923076892</v>
      </c>
      <c r="G40" s="24"/>
      <c r="H40" s="25"/>
      <c r="I40" s="1"/>
      <c r="J40" s="1"/>
      <c r="K40" s="24">
        <v>1.2607692307692273</v>
      </c>
      <c r="L40" s="24">
        <v>1.1599076923076892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ht="15" customHeight="1">
      <c r="A41" s="11">
        <v>33</v>
      </c>
      <c r="B41" s="20" t="s">
        <v>98</v>
      </c>
      <c r="C41" s="21" t="s">
        <v>46</v>
      </c>
      <c r="D41" s="22" t="s">
        <v>99</v>
      </c>
      <c r="E41" s="23" t="s">
        <v>15</v>
      </c>
      <c r="F41" s="24">
        <v>0.56387692307692283</v>
      </c>
      <c r="G41" s="24"/>
      <c r="H41" s="25"/>
      <c r="I41" s="1"/>
      <c r="J41" s="1"/>
      <c r="K41" s="24">
        <v>0.57538461538461516</v>
      </c>
      <c r="L41" s="24">
        <v>0.56387692307692283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15" customHeight="1">
      <c r="A42" s="11">
        <v>34</v>
      </c>
      <c r="B42" s="20" t="s">
        <v>100</v>
      </c>
      <c r="C42" s="21" t="s">
        <v>40</v>
      </c>
      <c r="D42" s="22" t="s">
        <v>101</v>
      </c>
      <c r="E42" s="23" t="s">
        <v>15</v>
      </c>
      <c r="F42" s="24">
        <v>1.6501692307692297</v>
      </c>
      <c r="G42" s="24"/>
      <c r="H42" s="25"/>
      <c r="I42" s="1"/>
      <c r="J42" s="1"/>
      <c r="K42" s="24">
        <v>1.6838461538461529</v>
      </c>
      <c r="L42" s="24">
        <v>1.6501692307692297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ht="15" customHeight="1">
      <c r="A43" s="11">
        <v>35</v>
      </c>
      <c r="B43" s="20" t="s">
        <v>102</v>
      </c>
      <c r="C43" s="21" t="s">
        <v>48</v>
      </c>
      <c r="D43" s="22" t="s">
        <v>103</v>
      </c>
      <c r="E43" s="23" t="s">
        <v>15</v>
      </c>
      <c r="F43" s="24">
        <v>0.56387692307692283</v>
      </c>
      <c r="G43" s="24"/>
      <c r="H43" s="25"/>
      <c r="I43" s="1"/>
      <c r="J43" s="1"/>
      <c r="K43" s="24">
        <v>0.57538461538461516</v>
      </c>
      <c r="L43" s="24">
        <v>0.56387692307692283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15" customHeight="1">
      <c r="A44" s="11">
        <v>36</v>
      </c>
      <c r="B44" s="20" t="s">
        <v>104</v>
      </c>
      <c r="C44" s="21" t="s">
        <v>42</v>
      </c>
      <c r="D44" s="22" t="s">
        <v>105</v>
      </c>
      <c r="E44" s="23" t="s">
        <v>15</v>
      </c>
      <c r="F44" s="24">
        <v>1.6501692307692297</v>
      </c>
      <c r="G44" s="24"/>
      <c r="H44" s="25"/>
      <c r="I44" s="1"/>
      <c r="J44" s="1"/>
      <c r="K44" s="24">
        <v>1.6838461538461529</v>
      </c>
      <c r="L44" s="24">
        <v>1.6501692307692297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ht="15" customHeight="1">
      <c r="A45" s="11">
        <v>37</v>
      </c>
      <c r="B45" s="20" t="s">
        <v>106</v>
      </c>
      <c r="C45" s="21" t="s">
        <v>44</v>
      </c>
      <c r="D45" s="22" t="s">
        <v>107</v>
      </c>
      <c r="E45" s="23" t="s">
        <v>15</v>
      </c>
      <c r="F45" s="24">
        <v>0.29852307692307717</v>
      </c>
      <c r="G45" s="24"/>
      <c r="H45" s="25"/>
      <c r="I45" s="1"/>
      <c r="J45" s="1"/>
      <c r="K45" s="24">
        <v>0.3046153846153849</v>
      </c>
      <c r="L45" s="24">
        <v>0.29852307692307717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ht="15" customHeight="1">
      <c r="A46" s="11">
        <v>38</v>
      </c>
      <c r="B46" s="20" t="s">
        <v>108</v>
      </c>
      <c r="C46" s="21" t="s">
        <v>109</v>
      </c>
      <c r="D46" s="22" t="s">
        <v>110</v>
      </c>
      <c r="E46" s="23" t="s">
        <v>15</v>
      </c>
      <c r="F46" s="24">
        <v>1.0509230769230735</v>
      </c>
      <c r="G46" s="24"/>
      <c r="H46" s="25"/>
      <c r="I46" s="1"/>
      <c r="J46" s="1"/>
      <c r="K46" s="24">
        <v>1.1423076923076885</v>
      </c>
      <c r="L46" s="24">
        <v>1.0509230769230735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ht="15" customHeight="1">
      <c r="A47" s="11">
        <v>39</v>
      </c>
      <c r="B47" s="12" t="s">
        <v>111</v>
      </c>
      <c r="C47" s="13" t="s">
        <v>112</v>
      </c>
      <c r="D47" s="19" t="s">
        <v>113</v>
      </c>
      <c r="E47" s="15" t="s">
        <v>15</v>
      </c>
      <c r="F47" s="16">
        <v>1.0509230769230735</v>
      </c>
      <c r="G47" s="16"/>
      <c r="H47" s="18"/>
      <c r="I47" s="1"/>
      <c r="J47" s="1"/>
      <c r="K47" s="24">
        <v>1.1423076923076885</v>
      </c>
      <c r="L47" s="24">
        <v>1.0509230769230735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ht="15" customHeight="1">
      <c r="A48" s="11">
        <v>40</v>
      </c>
      <c r="B48" s="12" t="s">
        <v>114</v>
      </c>
      <c r="C48" s="13" t="s">
        <v>115</v>
      </c>
      <c r="D48" s="19" t="s">
        <v>116</v>
      </c>
      <c r="E48" s="15" t="s">
        <v>15</v>
      </c>
      <c r="F48" s="16">
        <v>0.44778461538461584</v>
      </c>
      <c r="G48" s="16"/>
      <c r="H48" s="18"/>
      <c r="I48" s="1"/>
      <c r="J48" s="1"/>
      <c r="K48" s="24">
        <v>0.45692307692307738</v>
      </c>
      <c r="L48" s="24">
        <v>0.44778461538461584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ht="15" customHeight="1">
      <c r="A49" s="11">
        <v>41</v>
      </c>
      <c r="B49" s="12" t="s">
        <v>117</v>
      </c>
      <c r="C49" s="13" t="s">
        <v>118</v>
      </c>
      <c r="D49" s="19" t="s">
        <v>119</v>
      </c>
      <c r="E49" s="15" t="s">
        <v>65</v>
      </c>
      <c r="F49" s="16">
        <v>1.0614153846153807</v>
      </c>
      <c r="G49" s="16"/>
      <c r="H49" s="18"/>
      <c r="I49" s="1"/>
      <c r="J49" s="1"/>
      <c r="K49" s="24">
        <v>1.0830769230769191</v>
      </c>
      <c r="L49" s="24">
        <v>1.0614153846153807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ht="15" customHeight="1">
      <c r="A50" s="11">
        <v>42</v>
      </c>
      <c r="B50" s="12" t="s">
        <v>120</v>
      </c>
      <c r="C50" s="13" t="s">
        <v>121</v>
      </c>
      <c r="D50" s="19" t="s">
        <v>122</v>
      </c>
      <c r="E50" s="15" t="s">
        <v>65</v>
      </c>
      <c r="F50" s="16">
        <v>1.6170000000000033</v>
      </c>
      <c r="G50" s="16"/>
      <c r="H50" s="18"/>
      <c r="I50" s="1"/>
      <c r="J50" s="1"/>
      <c r="K50" s="24">
        <v>1.6500000000000035</v>
      </c>
      <c r="L50" s="24">
        <v>1.6170000000000033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ht="15" customHeight="1">
      <c r="A51" s="11">
        <v>43</v>
      </c>
      <c r="B51" s="12" t="s">
        <v>123</v>
      </c>
      <c r="C51" s="13" t="s">
        <v>124</v>
      </c>
      <c r="D51" s="19" t="s">
        <v>125</v>
      </c>
      <c r="E51" s="15" t="s">
        <v>65</v>
      </c>
      <c r="F51" s="16">
        <v>0.64680000000000026</v>
      </c>
      <c r="G51" s="16"/>
      <c r="H51" s="18"/>
      <c r="I51" s="1"/>
      <c r="J51" s="1"/>
      <c r="K51" s="24">
        <v>0.66000000000000025</v>
      </c>
      <c r="L51" s="24">
        <v>0.64680000000000026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pans="1:256" s="120" customFormat="1" ht="15" customHeight="1">
      <c r="A52" s="111">
        <v>44</v>
      </c>
      <c r="B52" s="112" t="s">
        <v>126</v>
      </c>
      <c r="C52" s="113" t="s">
        <v>127</v>
      </c>
      <c r="D52" s="114" t="s">
        <v>128</v>
      </c>
      <c r="E52" s="115" t="s">
        <v>65</v>
      </c>
      <c r="F52" s="116">
        <v>0.61363076923076965</v>
      </c>
      <c r="G52" s="116"/>
      <c r="H52" s="117"/>
      <c r="I52" s="118"/>
      <c r="J52" s="118"/>
      <c r="K52" s="119">
        <v>0.62615384615384662</v>
      </c>
      <c r="L52" s="119">
        <v>0.61363076923076965</v>
      </c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118"/>
      <c r="DN52" s="118"/>
      <c r="DO52" s="118"/>
      <c r="DP52" s="118"/>
      <c r="DQ52" s="118"/>
      <c r="DR52" s="118"/>
      <c r="DS52" s="118"/>
      <c r="DT52" s="118"/>
      <c r="DU52" s="118"/>
      <c r="DV52" s="118"/>
      <c r="DW52" s="118"/>
      <c r="DX52" s="118"/>
      <c r="DY52" s="118"/>
      <c r="DZ52" s="118"/>
      <c r="EA52" s="118"/>
      <c r="EB52" s="118"/>
      <c r="EC52" s="118"/>
      <c r="ED52" s="118"/>
      <c r="EE52" s="118"/>
      <c r="EF52" s="118"/>
      <c r="EG52" s="118"/>
      <c r="EH52" s="118"/>
      <c r="EI52" s="118"/>
      <c r="EJ52" s="118"/>
      <c r="EK52" s="118"/>
      <c r="EL52" s="118"/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/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/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/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/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118"/>
      <c r="ID52" s="118"/>
      <c r="IE52" s="118"/>
      <c r="IF52" s="118"/>
      <c r="IG52" s="118"/>
      <c r="IH52" s="118"/>
      <c r="II52" s="118"/>
      <c r="IJ52" s="118"/>
      <c r="IK52" s="118"/>
      <c r="IL52" s="118"/>
      <c r="IM52" s="118"/>
      <c r="IN52" s="118"/>
      <c r="IO52" s="118"/>
      <c r="IP52" s="118"/>
      <c r="IQ52" s="118"/>
      <c r="IR52" s="118"/>
      <c r="IS52" s="118"/>
      <c r="IT52" s="118"/>
      <c r="IU52" s="118"/>
      <c r="IV52" s="118"/>
    </row>
    <row r="53" spans="1:256" ht="15" customHeight="1">
      <c r="A53" s="11">
        <v>45</v>
      </c>
      <c r="B53" s="12" t="s">
        <v>129</v>
      </c>
      <c r="C53" s="13" t="s">
        <v>130</v>
      </c>
      <c r="D53" s="19" t="s">
        <v>131</v>
      </c>
      <c r="E53" s="15" t="s">
        <v>15</v>
      </c>
      <c r="F53" s="16">
        <v>0.67996923076923088</v>
      </c>
      <c r="G53" s="16"/>
      <c r="H53" s="18"/>
      <c r="I53" s="1"/>
      <c r="J53" s="1"/>
      <c r="K53" s="24">
        <v>0.693846153846154</v>
      </c>
      <c r="L53" s="24">
        <v>0.67996923076923088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 ht="15" customHeight="1">
      <c r="A54" s="11">
        <v>46</v>
      </c>
      <c r="B54" s="12" t="s">
        <v>132</v>
      </c>
      <c r="C54" s="13" t="s">
        <v>133</v>
      </c>
      <c r="D54" s="19" t="s">
        <v>134</v>
      </c>
      <c r="E54" s="15" t="s">
        <v>65</v>
      </c>
      <c r="F54" s="16">
        <v>0.11609230769230802</v>
      </c>
      <c r="G54" s="16"/>
      <c r="H54" s="18"/>
      <c r="I54" s="1"/>
      <c r="J54" s="1"/>
      <c r="K54" s="24">
        <v>0.1184615384615388</v>
      </c>
      <c r="L54" s="24">
        <v>0.11609230769230802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1:256" ht="15" customHeight="1">
      <c r="A55" s="11">
        <v>47</v>
      </c>
      <c r="B55" s="12" t="s">
        <v>135</v>
      </c>
      <c r="C55" s="13" t="s">
        <v>136</v>
      </c>
      <c r="D55" s="19" t="s">
        <v>137</v>
      </c>
      <c r="E55" s="15" t="s">
        <v>15</v>
      </c>
      <c r="F55" s="16">
        <v>8.2923076923076947E-2</v>
      </c>
      <c r="G55" s="16"/>
      <c r="H55" s="18"/>
      <c r="I55" s="1"/>
      <c r="J55" s="1"/>
      <c r="K55" s="24">
        <v>8.4615384615384648E-2</v>
      </c>
      <c r="L55" s="24">
        <v>8.2923076923076947E-2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pans="1:256" ht="15" customHeight="1">
      <c r="A56" s="11">
        <v>48</v>
      </c>
      <c r="B56" s="12" t="s">
        <v>138</v>
      </c>
      <c r="C56" s="13" t="s">
        <v>139</v>
      </c>
      <c r="D56" s="19" t="s">
        <v>140</v>
      </c>
      <c r="E56" s="15" t="s">
        <v>15</v>
      </c>
      <c r="F56" s="16">
        <v>8.2923076923076947E-2</v>
      </c>
      <c r="G56" s="16"/>
      <c r="H56" s="18"/>
      <c r="I56" s="1"/>
      <c r="J56" s="1"/>
      <c r="K56" s="24">
        <v>8.4615384615384648E-2</v>
      </c>
      <c r="L56" s="24">
        <v>8.2923076923076947E-2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pans="1:256" ht="15" customHeight="1">
      <c r="A57" s="11">
        <v>49</v>
      </c>
      <c r="B57" s="12" t="s">
        <v>141</v>
      </c>
      <c r="C57" s="13" t="s">
        <v>142</v>
      </c>
      <c r="D57" s="19" t="s">
        <v>143</v>
      </c>
      <c r="E57" s="15" t="s">
        <v>15</v>
      </c>
      <c r="F57" s="16">
        <v>0.20730769230769264</v>
      </c>
      <c r="G57" s="16"/>
      <c r="H57" s="18"/>
      <c r="I57" s="1"/>
      <c r="J57" s="1"/>
      <c r="K57" s="24">
        <v>0.21153846153846187</v>
      </c>
      <c r="L57" s="24">
        <v>0.20730769230769264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 ht="15" customHeight="1">
      <c r="A58" s="11">
        <v>50</v>
      </c>
      <c r="B58" s="12"/>
      <c r="C58" s="13" t="s">
        <v>144</v>
      </c>
      <c r="D58" s="19" t="s">
        <v>145</v>
      </c>
      <c r="E58" s="15" t="s">
        <v>15</v>
      </c>
      <c r="F58" s="16">
        <v>6.6338461538461568E-2</v>
      </c>
      <c r="G58" s="16"/>
      <c r="H58" s="18"/>
      <c r="I58" s="1"/>
      <c r="J58" s="1"/>
      <c r="K58" s="24">
        <v>6.7692307692307718E-2</v>
      </c>
      <c r="L58" s="24">
        <v>6.6338461538461568E-2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 ht="15" customHeight="1">
      <c r="A59" s="11">
        <v>51</v>
      </c>
      <c r="B59" s="12" t="s">
        <v>146</v>
      </c>
      <c r="C59" s="13" t="s">
        <v>147</v>
      </c>
      <c r="D59" s="19" t="s">
        <v>148</v>
      </c>
      <c r="E59" s="15" t="s">
        <v>15</v>
      </c>
      <c r="F59" s="16">
        <v>0.24047692307692323</v>
      </c>
      <c r="G59" s="16"/>
      <c r="H59" s="18"/>
      <c r="I59" s="1"/>
      <c r="J59" s="1"/>
      <c r="K59" s="24">
        <v>0.24538461538461553</v>
      </c>
      <c r="L59" s="24">
        <v>0.24047692307692323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pans="1:256" ht="15" customHeight="1">
      <c r="A60" s="11">
        <v>52</v>
      </c>
      <c r="B60" s="12" t="s">
        <v>149</v>
      </c>
      <c r="C60" s="13" t="s">
        <v>150</v>
      </c>
      <c r="D60" s="19" t="s">
        <v>151</v>
      </c>
      <c r="E60" s="15" t="s">
        <v>65</v>
      </c>
      <c r="F60" s="16">
        <v>0.24910769230769272</v>
      </c>
      <c r="G60" s="16"/>
      <c r="H60" s="18"/>
      <c r="I60" s="1"/>
      <c r="J60" s="1"/>
      <c r="K60" s="24">
        <v>0.27076923076923121</v>
      </c>
      <c r="L60" s="24">
        <v>0.24910769230769272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ht="15" customHeight="1">
      <c r="A61" s="11">
        <v>53</v>
      </c>
      <c r="B61" s="12"/>
      <c r="C61" s="13" t="s">
        <v>152</v>
      </c>
      <c r="D61" s="19" t="s">
        <v>153</v>
      </c>
      <c r="E61" s="15" t="s">
        <v>65</v>
      </c>
      <c r="F61" s="16">
        <v>0.13233846153846127</v>
      </c>
      <c r="G61" s="16"/>
      <c r="H61" s="18"/>
      <c r="I61" s="1"/>
      <c r="J61" s="1"/>
      <c r="K61" s="24">
        <v>0.14384615384615354</v>
      </c>
      <c r="L61" s="24">
        <v>0.13233846153846127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ht="15" customHeight="1">
      <c r="A62" s="11">
        <v>54</v>
      </c>
      <c r="B62" s="12"/>
      <c r="C62" s="13" t="s">
        <v>154</v>
      </c>
      <c r="D62" s="19" t="s">
        <v>155</v>
      </c>
      <c r="E62" s="15" t="s">
        <v>65</v>
      </c>
      <c r="F62" s="16">
        <v>0.13233846153846127</v>
      </c>
      <c r="G62" s="16"/>
      <c r="H62" s="18"/>
      <c r="I62" s="1"/>
      <c r="J62" s="1"/>
      <c r="K62" s="24">
        <v>0.14384615384615354</v>
      </c>
      <c r="L62" s="24">
        <v>0.13233846153846127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1:256" ht="15" customHeight="1">
      <c r="A63" s="11">
        <v>55</v>
      </c>
      <c r="B63" s="12" t="s">
        <v>156</v>
      </c>
      <c r="C63" s="13" t="s">
        <v>157</v>
      </c>
      <c r="D63" s="19" t="s">
        <v>158</v>
      </c>
      <c r="E63" s="15" t="s">
        <v>15</v>
      </c>
      <c r="F63" s="16">
        <v>7.4630769230769209E-2</v>
      </c>
      <c r="G63" s="16"/>
      <c r="H63" s="18"/>
      <c r="I63" s="1"/>
      <c r="J63" s="1"/>
      <c r="K63" s="24">
        <v>7.6153846153846128E-2</v>
      </c>
      <c r="L63" s="24">
        <v>7.4630769230769209E-2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spans="1:256" ht="15" customHeight="1">
      <c r="A64" s="11">
        <v>56</v>
      </c>
      <c r="B64" s="12" t="s">
        <v>159</v>
      </c>
      <c r="C64" s="13" t="s">
        <v>160</v>
      </c>
      <c r="D64" s="19" t="s">
        <v>161</v>
      </c>
      <c r="E64" s="15" t="s">
        <v>15</v>
      </c>
      <c r="F64" s="16">
        <v>1.0862923076923079</v>
      </c>
      <c r="G64" s="16"/>
      <c r="H64" s="18"/>
      <c r="I64" s="1"/>
      <c r="J64" s="1"/>
      <c r="K64" s="24">
        <v>1.1084615384615386</v>
      </c>
      <c r="L64" s="24">
        <v>1.0862923076923079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spans="1:256" ht="15" customHeight="1">
      <c r="A65" s="11">
        <v>57</v>
      </c>
      <c r="B65" s="12" t="s">
        <v>162</v>
      </c>
      <c r="C65" s="13" t="s">
        <v>163</v>
      </c>
      <c r="D65" s="19" t="s">
        <v>164</v>
      </c>
      <c r="E65" s="15" t="s">
        <v>65</v>
      </c>
      <c r="F65" s="16">
        <v>1.4096923076923049</v>
      </c>
      <c r="G65" s="16"/>
      <c r="H65" s="18"/>
      <c r="I65" s="1"/>
      <c r="J65" s="1"/>
      <c r="K65" s="24">
        <v>1.4384615384615356</v>
      </c>
      <c r="L65" s="24">
        <v>1.4096923076923049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spans="1:256" ht="15" customHeight="1">
      <c r="A66" s="11">
        <v>58</v>
      </c>
      <c r="B66" s="12" t="s">
        <v>165</v>
      </c>
      <c r="C66" s="13" t="s">
        <v>166</v>
      </c>
      <c r="D66" s="19" t="s">
        <v>167</v>
      </c>
      <c r="E66" s="15" t="s">
        <v>65</v>
      </c>
      <c r="F66" s="16">
        <v>1.2438461538461518</v>
      </c>
      <c r="G66" s="16"/>
      <c r="H66" s="18"/>
      <c r="I66" s="1"/>
      <c r="J66" s="1"/>
      <c r="K66" s="24">
        <v>1.2692307692307672</v>
      </c>
      <c r="L66" s="24">
        <v>1.2438461538461518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spans="1:256" ht="15" customHeight="1">
      <c r="A67" s="11">
        <v>59</v>
      </c>
      <c r="B67" s="12" t="s">
        <v>168</v>
      </c>
      <c r="C67" s="13" t="s">
        <v>169</v>
      </c>
      <c r="D67" s="19" t="s">
        <v>170</v>
      </c>
      <c r="E67" s="15" t="s">
        <v>65</v>
      </c>
      <c r="F67" s="16">
        <v>8.7898461538461523E-2</v>
      </c>
      <c r="G67" s="16"/>
      <c r="H67" s="18"/>
      <c r="I67" s="1"/>
      <c r="J67" s="1"/>
      <c r="K67" s="24">
        <v>8.9692307692307682E-2</v>
      </c>
      <c r="L67" s="24">
        <v>8.7898461538461523E-2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spans="1:256" ht="15" customHeight="1">
      <c r="A68" s="11">
        <v>60</v>
      </c>
      <c r="B68" s="12" t="s">
        <v>171</v>
      </c>
      <c r="C68" s="13" t="s">
        <v>172</v>
      </c>
      <c r="D68" s="19" t="s">
        <v>173</v>
      </c>
      <c r="E68" s="15" t="s">
        <v>15</v>
      </c>
      <c r="F68" s="16">
        <v>0.30681538461538438</v>
      </c>
      <c r="G68" s="16"/>
      <c r="H68" s="18"/>
      <c r="I68" s="1"/>
      <c r="J68" s="1"/>
      <c r="K68" s="24">
        <v>0.31307692307692286</v>
      </c>
      <c r="L68" s="24">
        <v>0.30681538461538438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spans="1:256" ht="15" customHeight="1">
      <c r="A69" s="11">
        <v>61</v>
      </c>
      <c r="B69" s="12" t="s">
        <v>174</v>
      </c>
      <c r="C69" s="13" t="s">
        <v>175</v>
      </c>
      <c r="D69" s="19" t="s">
        <v>176</v>
      </c>
      <c r="E69" s="15" t="s">
        <v>15</v>
      </c>
      <c r="F69" s="16">
        <v>0.38144615384615366</v>
      </c>
      <c r="G69" s="16"/>
      <c r="H69" s="18"/>
      <c r="I69" s="1"/>
      <c r="J69" s="1"/>
      <c r="K69" s="24">
        <v>0.38923076923076905</v>
      </c>
      <c r="L69" s="24">
        <v>0.38144615384615366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spans="1:256" ht="15" customHeight="1">
      <c r="A70" s="11">
        <v>62</v>
      </c>
      <c r="B70" s="12"/>
      <c r="C70" s="13" t="s">
        <v>177</v>
      </c>
      <c r="D70" s="19" t="s">
        <v>178</v>
      </c>
      <c r="E70" s="15" t="s">
        <v>65</v>
      </c>
      <c r="F70" s="16">
        <v>0.9784923076923091</v>
      </c>
      <c r="G70" s="16"/>
      <c r="H70" s="18"/>
      <c r="I70" s="1"/>
      <c r="J70" s="1"/>
      <c r="K70" s="24">
        <v>0.99846153846153995</v>
      </c>
      <c r="L70" s="24">
        <v>0.9784923076923091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spans="1:256" ht="15" customHeight="1">
      <c r="A71" s="11">
        <v>63</v>
      </c>
      <c r="B71" s="12" t="s">
        <v>179</v>
      </c>
      <c r="C71" s="13" t="s">
        <v>180</v>
      </c>
      <c r="D71" s="19" t="s">
        <v>181</v>
      </c>
      <c r="E71" s="15" t="s">
        <v>65</v>
      </c>
      <c r="F71" s="16">
        <v>0.16584615384615389</v>
      </c>
      <c r="G71" s="16"/>
      <c r="H71" s="18"/>
      <c r="I71" s="1"/>
      <c r="J71" s="1"/>
      <c r="K71" s="24">
        <v>0.1692307692307693</v>
      </c>
      <c r="L71" s="24">
        <v>0.16584615384615389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spans="1:256" ht="15" customHeight="1">
      <c r="A72" s="11">
        <v>64</v>
      </c>
      <c r="B72" s="12" t="s">
        <v>182</v>
      </c>
      <c r="C72" s="13" t="s">
        <v>183</v>
      </c>
      <c r="D72" s="19" t="s">
        <v>184</v>
      </c>
      <c r="E72" s="15" t="s">
        <v>65</v>
      </c>
      <c r="F72" s="16">
        <v>0.20730769230769264</v>
      </c>
      <c r="G72" s="16"/>
      <c r="H72" s="18"/>
      <c r="I72" s="1"/>
      <c r="J72" s="1"/>
      <c r="K72" s="24">
        <v>0.21153846153846187</v>
      </c>
      <c r="L72" s="24">
        <v>0.20730769230769264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spans="1:256" ht="15" customHeight="1">
      <c r="A73" s="11">
        <v>65</v>
      </c>
      <c r="B73" s="12"/>
      <c r="C73" s="13" t="s">
        <v>185</v>
      </c>
      <c r="D73" s="19" t="s">
        <v>186</v>
      </c>
      <c r="E73" s="15" t="s">
        <v>15</v>
      </c>
      <c r="F73" s="16">
        <v>0.32339999999999963</v>
      </c>
      <c r="G73" s="16"/>
      <c r="H73" s="18"/>
      <c r="I73" s="1"/>
      <c r="J73" s="1"/>
      <c r="K73" s="24">
        <v>0.32999999999999963</v>
      </c>
      <c r="L73" s="24">
        <v>0.32339999999999963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spans="1:256" ht="15" customHeight="1">
      <c r="A74" s="11">
        <v>66</v>
      </c>
      <c r="B74" s="12"/>
      <c r="C74" s="13" t="s">
        <v>187</v>
      </c>
      <c r="D74" s="19" t="s">
        <v>188</v>
      </c>
      <c r="E74" s="15" t="s">
        <v>15</v>
      </c>
      <c r="F74" s="16">
        <v>0.15755384615384577</v>
      </c>
      <c r="G74" s="16"/>
      <c r="H74" s="18"/>
      <c r="I74" s="1"/>
      <c r="J74" s="1"/>
      <c r="K74" s="24">
        <v>0.16076923076923039</v>
      </c>
      <c r="L74" s="24">
        <v>0.15755384615384577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spans="1:256" ht="15" customHeight="1">
      <c r="A75" s="11">
        <v>67</v>
      </c>
      <c r="B75" s="12"/>
      <c r="C75" s="13" t="s">
        <v>189</v>
      </c>
      <c r="D75" s="19" t="s">
        <v>190</v>
      </c>
      <c r="E75" s="15" t="s">
        <v>15</v>
      </c>
      <c r="F75" s="16">
        <v>0.1824307692307692</v>
      </c>
      <c r="G75" s="16"/>
      <c r="H75" s="18"/>
      <c r="I75" s="1"/>
      <c r="J75" s="1"/>
      <c r="K75" s="24">
        <v>0.18615384615384611</v>
      </c>
      <c r="L75" s="24">
        <v>0.1824307692307692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spans="1:256" ht="15" customHeight="1">
      <c r="A76" s="11">
        <v>68</v>
      </c>
      <c r="B76" s="12"/>
      <c r="C76" s="13" t="s">
        <v>191</v>
      </c>
      <c r="D76" s="19" t="s">
        <v>192</v>
      </c>
      <c r="E76" s="15" t="s">
        <v>65</v>
      </c>
      <c r="F76" s="16">
        <v>0.56049230769230729</v>
      </c>
      <c r="G76" s="16"/>
      <c r="H76" s="18"/>
      <c r="I76" s="1"/>
      <c r="J76" s="1"/>
      <c r="K76" s="24">
        <v>0.6092307692307688</v>
      </c>
      <c r="L76" s="24">
        <v>0.56049230769230729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spans="1:256" ht="15" customHeight="1">
      <c r="A77" s="11">
        <v>69</v>
      </c>
      <c r="B77" s="12"/>
      <c r="C77" s="13" t="s">
        <v>193</v>
      </c>
      <c r="D77" s="19" t="s">
        <v>194</v>
      </c>
      <c r="E77" s="15" t="s">
        <v>65</v>
      </c>
      <c r="F77" s="16">
        <v>0.56049230769230729</v>
      </c>
      <c r="G77" s="16"/>
      <c r="H77" s="18"/>
      <c r="I77" s="1"/>
      <c r="J77" s="1"/>
      <c r="K77" s="24">
        <v>0.6092307692307688</v>
      </c>
      <c r="L77" s="24">
        <v>0.56049230769230729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spans="1:256" ht="15" customHeight="1">
      <c r="A78" s="11">
        <v>70</v>
      </c>
      <c r="B78" s="12" t="s">
        <v>195</v>
      </c>
      <c r="C78" s="13" t="s">
        <v>38</v>
      </c>
      <c r="D78" s="19" t="s">
        <v>196</v>
      </c>
      <c r="E78" s="15" t="s">
        <v>65</v>
      </c>
      <c r="F78" s="16">
        <v>0.13233846153846127</v>
      </c>
      <c r="G78" s="16"/>
      <c r="H78" s="18"/>
      <c r="I78" s="1"/>
      <c r="J78" s="1"/>
      <c r="K78" s="24">
        <v>0.14384615384615354</v>
      </c>
      <c r="L78" s="24">
        <v>0.13233846153846127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spans="1:256" ht="15" customHeight="1">
      <c r="A79" s="11">
        <v>71</v>
      </c>
      <c r="B79" s="12" t="s">
        <v>34</v>
      </c>
      <c r="C79" s="13" t="s">
        <v>197</v>
      </c>
      <c r="D79" s="19" t="s">
        <v>198</v>
      </c>
      <c r="E79" s="15" t="s">
        <v>65</v>
      </c>
      <c r="F79" s="16">
        <v>1.1676923076923058</v>
      </c>
      <c r="G79" s="16"/>
      <c r="H79" s="18"/>
      <c r="I79" s="1"/>
      <c r="J79" s="1"/>
      <c r="K79" s="24">
        <v>1.2692307692307672</v>
      </c>
      <c r="L79" s="24">
        <v>1.1676923076923058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spans="1:256" ht="15" customHeight="1">
      <c r="A80" s="11">
        <v>72</v>
      </c>
      <c r="B80" s="12"/>
      <c r="C80" s="13" t="s">
        <v>199</v>
      </c>
      <c r="D80" s="19" t="s">
        <v>200</v>
      </c>
      <c r="E80" s="15" t="s">
        <v>65</v>
      </c>
      <c r="F80" s="16">
        <v>0.59941538461538446</v>
      </c>
      <c r="G80" s="16"/>
      <c r="H80" s="18"/>
      <c r="I80" s="1"/>
      <c r="J80" s="1"/>
      <c r="K80" s="24">
        <v>0.6515384615384614</v>
      </c>
      <c r="L80" s="24">
        <v>0.59941538461538446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spans="1:256" ht="15" customHeight="1">
      <c r="A81" s="11">
        <v>73</v>
      </c>
      <c r="B81" s="12" t="s">
        <v>31</v>
      </c>
      <c r="C81" s="13" t="s">
        <v>201</v>
      </c>
      <c r="D81" s="19" t="s">
        <v>202</v>
      </c>
      <c r="E81" s="15" t="s">
        <v>65</v>
      </c>
      <c r="F81" s="16">
        <v>1.2143999999999968</v>
      </c>
      <c r="G81" s="16"/>
      <c r="H81" s="18"/>
      <c r="I81" s="1"/>
      <c r="J81" s="1"/>
      <c r="K81" s="24">
        <v>1.3199999999999965</v>
      </c>
      <c r="L81" s="24">
        <v>1.2143999999999968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spans="1:256" ht="15" customHeight="1">
      <c r="A82" s="11">
        <v>74</v>
      </c>
      <c r="B82" s="12"/>
      <c r="C82" s="13" t="s">
        <v>203</v>
      </c>
      <c r="D82" s="19" t="s">
        <v>204</v>
      </c>
      <c r="E82" s="15" t="s">
        <v>65</v>
      </c>
      <c r="F82" s="16">
        <v>0.56049230769230729</v>
      </c>
      <c r="G82" s="16"/>
      <c r="H82" s="18"/>
      <c r="I82" s="1"/>
      <c r="J82" s="1"/>
      <c r="K82" s="24">
        <v>0.6092307692307688</v>
      </c>
      <c r="L82" s="24">
        <v>0.56049230769230729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spans="1:256" ht="15" customHeight="1">
      <c r="A83" s="11">
        <v>75</v>
      </c>
      <c r="B83" s="12"/>
      <c r="C83" s="13" t="s">
        <v>205</v>
      </c>
      <c r="D83" s="19" t="s">
        <v>206</v>
      </c>
      <c r="E83" s="15" t="s">
        <v>65</v>
      </c>
      <c r="F83" s="16">
        <v>0.56049230769230729</v>
      </c>
      <c r="G83" s="16"/>
      <c r="H83" s="18"/>
      <c r="I83" s="1"/>
      <c r="J83" s="1"/>
      <c r="K83" s="24">
        <v>0.6092307692307688</v>
      </c>
      <c r="L83" s="24">
        <v>0.56049230769230729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spans="1:256" ht="15" customHeight="1">
      <c r="A84" s="11">
        <v>76</v>
      </c>
      <c r="B84" s="12"/>
      <c r="C84" s="13" t="s">
        <v>207</v>
      </c>
      <c r="D84" s="19" t="s">
        <v>208</v>
      </c>
      <c r="E84" s="15" t="s">
        <v>65</v>
      </c>
      <c r="F84" s="16">
        <v>0.59941538461538446</v>
      </c>
      <c r="G84" s="16"/>
      <c r="H84" s="18"/>
      <c r="I84" s="1"/>
      <c r="J84" s="1"/>
      <c r="K84" s="24">
        <v>0.6515384615384614</v>
      </c>
      <c r="L84" s="24">
        <v>0.59941538461538446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spans="1:256" ht="15" customHeight="1">
      <c r="A85" s="11">
        <v>77</v>
      </c>
      <c r="B85" s="12" t="s">
        <v>25</v>
      </c>
      <c r="C85" s="13" t="s">
        <v>209</v>
      </c>
      <c r="D85" s="19" t="s">
        <v>210</v>
      </c>
      <c r="E85" s="15" t="s">
        <v>65</v>
      </c>
      <c r="F85" s="16">
        <v>0.59941538461538446</v>
      </c>
      <c r="G85" s="16"/>
      <c r="H85" s="18"/>
      <c r="I85" s="1"/>
      <c r="J85" s="1"/>
      <c r="K85" s="24">
        <v>0.6515384615384614</v>
      </c>
      <c r="L85" s="24">
        <v>0.59941538461538446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pans="1:256" ht="15" customHeight="1">
      <c r="A86" s="11">
        <v>78</v>
      </c>
      <c r="B86" s="12" t="s">
        <v>28</v>
      </c>
      <c r="C86" s="13" t="s">
        <v>211</v>
      </c>
      <c r="D86" s="19" t="s">
        <v>212</v>
      </c>
      <c r="E86" s="15" t="s">
        <v>65</v>
      </c>
      <c r="F86" s="16">
        <v>0.59941538461538446</v>
      </c>
      <c r="G86" s="16"/>
      <c r="H86" s="18"/>
      <c r="I86" s="1"/>
      <c r="J86" s="1"/>
      <c r="K86" s="24">
        <v>0.6515384615384614</v>
      </c>
      <c r="L86" s="24">
        <v>0.59941538461538446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pans="1:256" ht="15" customHeight="1">
      <c r="A87" s="11">
        <v>79</v>
      </c>
      <c r="B87" s="12" t="s">
        <v>12</v>
      </c>
      <c r="C87" s="13" t="s">
        <v>213</v>
      </c>
      <c r="D87" s="19" t="s">
        <v>214</v>
      </c>
      <c r="E87" s="15" t="s">
        <v>65</v>
      </c>
      <c r="F87" s="16">
        <v>0.56049230769230729</v>
      </c>
      <c r="G87" s="16"/>
      <c r="H87" s="18"/>
      <c r="I87" s="1"/>
      <c r="J87" s="1"/>
      <c r="K87" s="24">
        <v>0.6092307692307688</v>
      </c>
      <c r="L87" s="24">
        <v>0.56049230769230729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pans="1:256" ht="15" customHeight="1">
      <c r="A88" s="11">
        <v>80</v>
      </c>
      <c r="B88" s="12" t="s">
        <v>16</v>
      </c>
      <c r="C88" s="13" t="s">
        <v>215</v>
      </c>
      <c r="D88" s="19" t="s">
        <v>216</v>
      </c>
      <c r="E88" s="15" t="s">
        <v>65</v>
      </c>
      <c r="F88" s="16">
        <v>0.56049230769230729</v>
      </c>
      <c r="G88" s="16"/>
      <c r="H88" s="18"/>
      <c r="I88" s="1"/>
      <c r="J88" s="1"/>
      <c r="K88" s="24">
        <v>0.6092307692307688</v>
      </c>
      <c r="L88" s="24">
        <v>0.56049230769230729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pans="1:256" ht="15" customHeight="1">
      <c r="A89" s="11">
        <v>81</v>
      </c>
      <c r="B89" s="12"/>
      <c r="C89" s="13" t="s">
        <v>217</v>
      </c>
      <c r="D89" s="19" t="s">
        <v>218</v>
      </c>
      <c r="E89" s="15" t="s">
        <v>65</v>
      </c>
      <c r="F89" s="16">
        <v>0.56049230769230729</v>
      </c>
      <c r="G89" s="16"/>
      <c r="H89" s="18"/>
      <c r="I89" s="1"/>
      <c r="J89" s="1"/>
      <c r="K89" s="24">
        <v>0.6092307692307688</v>
      </c>
      <c r="L89" s="24">
        <v>0.56049230769230729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pans="1:256" ht="15" customHeight="1">
      <c r="A90" s="11">
        <v>82</v>
      </c>
      <c r="B90" s="12"/>
      <c r="C90" s="13" t="s">
        <v>219</v>
      </c>
      <c r="D90" s="19" t="s">
        <v>220</v>
      </c>
      <c r="E90" s="15" t="s">
        <v>65</v>
      </c>
      <c r="F90" s="16">
        <v>0.56049230769230729</v>
      </c>
      <c r="G90" s="16"/>
      <c r="H90" s="18"/>
      <c r="I90" s="1"/>
      <c r="J90" s="1"/>
      <c r="K90" s="24">
        <v>0.6092307692307688</v>
      </c>
      <c r="L90" s="24">
        <v>0.56049230769230729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pans="1:256" ht="15" customHeight="1">
      <c r="A91" s="11">
        <v>83</v>
      </c>
      <c r="B91" s="12"/>
      <c r="C91" s="13" t="s">
        <v>169</v>
      </c>
      <c r="D91" s="19" t="s">
        <v>221</v>
      </c>
      <c r="E91" s="15" t="s">
        <v>65</v>
      </c>
      <c r="F91" s="16">
        <v>8.2516923076923071E-2</v>
      </c>
      <c r="G91" s="16"/>
      <c r="H91" s="18"/>
      <c r="I91" s="1"/>
      <c r="J91" s="1"/>
      <c r="K91" s="24">
        <v>8.9692307692307682E-2</v>
      </c>
      <c r="L91" s="24">
        <v>8.2516923076923071E-2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spans="1:256" ht="15" customHeight="1">
      <c r="A92" s="11">
        <v>84</v>
      </c>
      <c r="B92" s="12"/>
      <c r="C92" s="13" t="s">
        <v>222</v>
      </c>
      <c r="D92" s="19" t="s">
        <v>223</v>
      </c>
      <c r="E92" s="15" t="s">
        <v>15</v>
      </c>
      <c r="F92" s="16">
        <v>0.1824307692307692</v>
      </c>
      <c r="G92" s="16"/>
      <c r="H92" s="18"/>
      <c r="I92" s="1"/>
      <c r="J92" s="1"/>
      <c r="K92" s="24">
        <v>0.18615384615384611</v>
      </c>
      <c r="L92" s="24">
        <v>0.1824307692307692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spans="1:256" ht="15" customHeight="1">
      <c r="A93" s="11">
        <v>85</v>
      </c>
      <c r="B93" s="12"/>
      <c r="C93" s="13" t="s">
        <v>224</v>
      </c>
      <c r="D93" s="19" t="s">
        <v>225</v>
      </c>
      <c r="E93" s="15" t="s">
        <v>15</v>
      </c>
      <c r="F93" s="16">
        <v>0.32339999999999963</v>
      </c>
      <c r="G93" s="16"/>
      <c r="H93" s="18"/>
      <c r="I93" s="1"/>
      <c r="J93" s="1"/>
      <c r="K93" s="24">
        <v>0.32999999999999963</v>
      </c>
      <c r="L93" s="24">
        <v>0.32339999999999963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spans="1:256" ht="15" customHeight="1">
      <c r="A94" s="11">
        <v>86</v>
      </c>
      <c r="B94" s="12"/>
      <c r="C94" s="13" t="s">
        <v>226</v>
      </c>
      <c r="D94" s="19" t="s">
        <v>227</v>
      </c>
      <c r="E94" s="15" t="s">
        <v>15</v>
      </c>
      <c r="F94" s="16">
        <v>0.15755384615384577</v>
      </c>
      <c r="G94" s="16"/>
      <c r="H94" s="18"/>
      <c r="I94" s="1"/>
      <c r="J94" s="1"/>
      <c r="K94" s="24">
        <v>0.16076923076923039</v>
      </c>
      <c r="L94" s="24">
        <v>0.15755384615384577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spans="1:256" ht="15" customHeight="1">
      <c r="A95" s="11">
        <v>87</v>
      </c>
      <c r="B95" s="12" t="s">
        <v>228</v>
      </c>
      <c r="C95" s="13" t="s">
        <v>229</v>
      </c>
      <c r="D95" s="19" t="s">
        <v>230</v>
      </c>
      <c r="E95" s="15" t="s">
        <v>15</v>
      </c>
      <c r="F95" s="16">
        <v>0.86368965517241392</v>
      </c>
      <c r="G95" s="16"/>
      <c r="H95" s="18"/>
      <c r="I95" s="1"/>
      <c r="J95" s="1"/>
      <c r="K95" s="24">
        <v>0.93879310344827593</v>
      </c>
      <c r="L95" s="24">
        <v>0.86368965517241392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spans="1:256" ht="15" customHeight="1">
      <c r="A96" s="11">
        <v>88</v>
      </c>
      <c r="B96" s="12"/>
      <c r="C96" s="13" t="s">
        <v>231</v>
      </c>
      <c r="D96" s="19" t="s">
        <v>232</v>
      </c>
      <c r="E96" s="15" t="s">
        <v>15</v>
      </c>
      <c r="F96" s="16">
        <v>1.1777586206896553</v>
      </c>
      <c r="G96" s="16"/>
      <c r="H96" s="18"/>
      <c r="I96" s="1"/>
      <c r="J96" s="1"/>
      <c r="K96" s="24">
        <v>1.2801724137931034</v>
      </c>
      <c r="L96" s="24">
        <v>1.1777586206896553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spans="1:256" ht="15" customHeight="1">
      <c r="A97" s="11">
        <v>89</v>
      </c>
      <c r="B97" s="12"/>
      <c r="C97" s="13" t="s">
        <v>233</v>
      </c>
      <c r="D97" s="19" t="s">
        <v>234</v>
      </c>
      <c r="E97" s="15" t="s">
        <v>15</v>
      </c>
      <c r="F97" s="16">
        <v>1.0992413793103448</v>
      </c>
      <c r="G97" s="16"/>
      <c r="H97" s="18"/>
      <c r="I97" s="1"/>
      <c r="J97" s="1"/>
      <c r="K97" s="24">
        <v>1.1948275862068964</v>
      </c>
      <c r="L97" s="24">
        <v>1.0992413793103448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spans="1:256" ht="15" customHeight="1">
      <c r="A98" s="11">
        <v>90</v>
      </c>
      <c r="B98" s="12" t="s">
        <v>235</v>
      </c>
      <c r="C98" s="13" t="s">
        <v>236</v>
      </c>
      <c r="D98" s="19" t="s">
        <v>237</v>
      </c>
      <c r="E98" s="15" t="s">
        <v>15</v>
      </c>
      <c r="F98" s="16">
        <v>0.1323384615384619</v>
      </c>
      <c r="G98" s="16"/>
      <c r="H98" s="18"/>
      <c r="I98" s="1"/>
      <c r="J98" s="1"/>
      <c r="K98" s="24">
        <v>0.14384615384615423</v>
      </c>
      <c r="L98" s="24">
        <v>0.1323384615384619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spans="1:256" ht="15" customHeight="1">
      <c r="A99" s="11">
        <v>91</v>
      </c>
      <c r="B99" s="12"/>
      <c r="C99" s="13" t="s">
        <v>238</v>
      </c>
      <c r="D99" s="19" t="s">
        <v>239</v>
      </c>
      <c r="E99" s="15" t="s">
        <v>15</v>
      </c>
      <c r="F99" s="16">
        <v>0.22389230769230797</v>
      </c>
      <c r="G99" s="16"/>
      <c r="H99" s="18"/>
      <c r="I99" s="1"/>
      <c r="J99" s="1"/>
      <c r="K99" s="24">
        <v>0.22846153846153874</v>
      </c>
      <c r="L99" s="24">
        <v>0.22389230769230797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spans="1:256" ht="15" customHeight="1">
      <c r="A100" s="11">
        <v>92</v>
      </c>
      <c r="B100" s="12" t="s">
        <v>240</v>
      </c>
      <c r="C100" s="13" t="s">
        <v>241</v>
      </c>
      <c r="D100" s="19" t="s">
        <v>242</v>
      </c>
      <c r="E100" s="15" t="s">
        <v>15</v>
      </c>
      <c r="F100" s="16">
        <v>0.5018275862068966</v>
      </c>
      <c r="G100" s="16"/>
      <c r="H100" s="18"/>
      <c r="I100" s="1"/>
      <c r="J100" s="1"/>
      <c r="K100" s="24">
        <v>0.51206896551724146</v>
      </c>
      <c r="L100" s="24">
        <v>0.5018275862068966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spans="1:256" ht="15" customHeight="1">
      <c r="A101" s="11">
        <v>93</v>
      </c>
      <c r="B101" s="12" t="s">
        <v>243</v>
      </c>
      <c r="C101" s="13" t="s">
        <v>244</v>
      </c>
      <c r="D101" s="19" t="s">
        <v>245</v>
      </c>
      <c r="E101" s="15" t="s">
        <v>15</v>
      </c>
      <c r="F101" s="16">
        <v>2.0658568965517246</v>
      </c>
      <c r="G101" s="16"/>
      <c r="H101" s="18"/>
      <c r="I101" s="1"/>
      <c r="J101" s="1"/>
      <c r="K101" s="24">
        <v>2.108017241379311</v>
      </c>
      <c r="L101" s="24">
        <v>2.0658568965517246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spans="1:256" ht="15" customHeight="1">
      <c r="A102" s="11">
        <v>94</v>
      </c>
      <c r="B102" s="12" t="s">
        <v>246</v>
      </c>
      <c r="C102" s="13" t="s">
        <v>247</v>
      </c>
      <c r="D102" s="19" t="s">
        <v>248</v>
      </c>
      <c r="E102" s="15" t="s">
        <v>15</v>
      </c>
      <c r="F102" s="16">
        <v>2.0658568965517246</v>
      </c>
      <c r="G102" s="16"/>
      <c r="H102" s="18"/>
      <c r="I102" s="1"/>
      <c r="J102" s="1"/>
      <c r="K102" s="24">
        <v>2.108017241379311</v>
      </c>
      <c r="L102" s="24">
        <v>2.0658568965517246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spans="1:256" ht="15" customHeight="1">
      <c r="A103" s="11">
        <v>95</v>
      </c>
      <c r="B103" s="12" t="s">
        <v>249</v>
      </c>
      <c r="C103" s="13" t="s">
        <v>250</v>
      </c>
      <c r="D103" s="19" t="s">
        <v>251</v>
      </c>
      <c r="E103" s="15" t="s">
        <v>15</v>
      </c>
      <c r="F103" s="16">
        <v>0.35127931034482757</v>
      </c>
      <c r="G103" s="16"/>
      <c r="H103" s="18"/>
      <c r="I103" s="1"/>
      <c r="J103" s="1"/>
      <c r="K103" s="24">
        <v>0.35844827586206895</v>
      </c>
      <c r="L103" s="24">
        <v>0.35127931034482757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pans="1:256" ht="15" customHeight="1">
      <c r="A104" s="11">
        <v>96</v>
      </c>
      <c r="B104" s="12" t="s">
        <v>252</v>
      </c>
      <c r="C104" s="13" t="s">
        <v>253</v>
      </c>
      <c r="D104" s="19" t="s">
        <v>254</v>
      </c>
      <c r="E104" s="15" t="s">
        <v>15</v>
      </c>
      <c r="F104" s="16">
        <v>0.7527413793103449</v>
      </c>
      <c r="G104" s="16"/>
      <c r="H104" s="18"/>
      <c r="I104" s="1"/>
      <c r="J104" s="1"/>
      <c r="K104" s="24">
        <v>0.76810344827586219</v>
      </c>
      <c r="L104" s="24">
        <v>0.7527413793103449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pans="1:256" ht="15" customHeight="1">
      <c r="A105" s="11">
        <v>97</v>
      </c>
      <c r="B105" s="12" t="s">
        <v>255</v>
      </c>
      <c r="C105" s="13" t="s">
        <v>256</v>
      </c>
      <c r="D105" s="19" t="s">
        <v>257</v>
      </c>
      <c r="E105" s="15" t="s">
        <v>65</v>
      </c>
      <c r="F105" s="16">
        <v>9.2001724137931035E-2</v>
      </c>
      <c r="G105" s="16"/>
      <c r="H105" s="18"/>
      <c r="I105" s="1"/>
      <c r="J105" s="1"/>
      <c r="K105" s="24">
        <v>9.3879310344827591E-2</v>
      </c>
      <c r="L105" s="24">
        <v>9.2001724137931035E-2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pans="1:256" ht="15" customHeight="1">
      <c r="A106" s="11">
        <v>98</v>
      </c>
      <c r="B106" s="12"/>
      <c r="C106" s="13" t="s">
        <v>258</v>
      </c>
      <c r="D106" s="19" t="s">
        <v>259</v>
      </c>
      <c r="E106" s="15" t="s">
        <v>260</v>
      </c>
      <c r="F106" s="16">
        <v>9.2001724137931035E-2</v>
      </c>
      <c r="G106" s="16"/>
      <c r="H106" s="18"/>
      <c r="I106" s="1"/>
      <c r="J106" s="1"/>
      <c r="K106" s="24">
        <v>9.3879310344827591E-2</v>
      </c>
      <c r="L106" s="24">
        <v>9.2001724137931035E-2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spans="1:256" ht="15" customHeight="1" thickBot="1">
      <c r="A107" s="11">
        <v>99</v>
      </c>
      <c r="B107" s="12" t="s">
        <v>261</v>
      </c>
      <c r="C107" s="13" t="s">
        <v>262</v>
      </c>
      <c r="D107" s="19" t="s">
        <v>263</v>
      </c>
      <c r="E107" s="15" t="s">
        <v>260</v>
      </c>
      <c r="F107" s="16">
        <v>6.2643000000000004</v>
      </c>
      <c r="G107" s="16"/>
      <c r="H107" s="18"/>
      <c r="I107" s="1"/>
      <c r="J107" s="1"/>
      <c r="K107" s="30">
        <v>6.2643103448275861</v>
      </c>
      <c r="L107" s="30">
        <v>6.2643000000000004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spans="1:256" s="1" customFormat="1" ht="18" customHeight="1">
      <c r="A108" s="11">
        <v>100</v>
      </c>
      <c r="B108" s="12" t="s">
        <v>272</v>
      </c>
      <c r="C108" s="13" t="s">
        <v>273</v>
      </c>
      <c r="D108" s="52" t="s">
        <v>274</v>
      </c>
      <c r="E108" s="15" t="s">
        <v>65</v>
      </c>
      <c r="F108" s="16">
        <v>0.89472728192161799</v>
      </c>
      <c r="G108" s="16"/>
      <c r="H108" s="53"/>
      <c r="K108" s="9"/>
      <c r="L108" s="9">
        <v>0.89472728192161799</v>
      </c>
    </row>
    <row r="109" spans="1:256" s="1" customFormat="1" ht="18" customHeight="1">
      <c r="A109" s="11">
        <v>101</v>
      </c>
      <c r="B109" s="12" t="s">
        <v>275</v>
      </c>
      <c r="C109" s="13" t="s">
        <v>276</v>
      </c>
      <c r="D109" s="52" t="s">
        <v>277</v>
      </c>
      <c r="E109" s="15" t="s">
        <v>65</v>
      </c>
      <c r="F109" s="16">
        <v>0.549592920353982</v>
      </c>
      <c r="G109" s="16"/>
      <c r="H109" s="53"/>
      <c r="K109" s="16"/>
      <c r="L109" s="16">
        <v>0.549592920353982</v>
      </c>
    </row>
    <row r="110" spans="1:256" s="1" customFormat="1" ht="18" customHeight="1">
      <c r="A110" s="11">
        <v>102</v>
      </c>
      <c r="B110" s="12" t="s">
        <v>278</v>
      </c>
      <c r="C110" s="13" t="s">
        <v>279</v>
      </c>
      <c r="D110" s="52" t="s">
        <v>280</v>
      </c>
      <c r="E110" s="15" t="s">
        <v>65</v>
      </c>
      <c r="F110" s="16">
        <v>4.5992495575221204</v>
      </c>
      <c r="G110" s="16"/>
      <c r="H110" s="53"/>
      <c r="K110" s="16"/>
      <c r="L110" s="16">
        <v>4.5992495575221204</v>
      </c>
    </row>
    <row r="111" spans="1:256" s="1" customFormat="1" ht="18" customHeight="1">
      <c r="A111" s="11">
        <v>103</v>
      </c>
      <c r="B111" s="12" t="s">
        <v>281</v>
      </c>
      <c r="C111" s="55" t="s">
        <v>282</v>
      </c>
      <c r="D111" s="52" t="s">
        <v>283</v>
      </c>
      <c r="E111" s="15" t="s">
        <v>65</v>
      </c>
      <c r="F111" s="16">
        <v>4.7543107964601798</v>
      </c>
      <c r="G111" s="16"/>
      <c r="H111" s="53"/>
      <c r="K111" s="16"/>
      <c r="L111" s="16">
        <v>4.7543107964601798</v>
      </c>
    </row>
    <row r="112" spans="1:256" s="1" customFormat="1" ht="18" customHeight="1">
      <c r="A112" s="11">
        <v>104</v>
      </c>
      <c r="B112" s="12" t="s">
        <v>284</v>
      </c>
      <c r="C112" s="55" t="s">
        <v>285</v>
      </c>
      <c r="D112" s="52" t="s">
        <v>286</v>
      </c>
      <c r="E112" s="15" t="s">
        <v>65</v>
      </c>
      <c r="F112" s="16">
        <v>1.8080296255956401</v>
      </c>
      <c r="G112" s="16"/>
      <c r="H112" s="53"/>
      <c r="K112" s="16"/>
      <c r="L112" s="16">
        <v>1.8080296255956401</v>
      </c>
    </row>
    <row r="113" spans="1:12" s="1" customFormat="1" ht="18" customHeight="1">
      <c r="A113" s="11">
        <v>105</v>
      </c>
      <c r="B113" s="12" t="s">
        <v>287</v>
      </c>
      <c r="C113" s="13" t="s">
        <v>288</v>
      </c>
      <c r="D113" s="13" t="s">
        <v>289</v>
      </c>
      <c r="E113" s="15" t="s">
        <v>65</v>
      </c>
      <c r="F113" s="16">
        <v>0.54235952108276897</v>
      </c>
      <c r="G113" s="16"/>
      <c r="H113" s="53"/>
      <c r="K113" s="16"/>
      <c r="L113" s="16">
        <v>0.54235952108276897</v>
      </c>
    </row>
    <row r="114" spans="1:12" s="1" customFormat="1" ht="18" customHeight="1">
      <c r="A114" s="11">
        <v>106</v>
      </c>
      <c r="B114" s="12" t="s">
        <v>290</v>
      </c>
      <c r="C114" s="13" t="s">
        <v>291</v>
      </c>
      <c r="D114" s="13" t="s">
        <v>292</v>
      </c>
      <c r="E114" s="15" t="s">
        <v>65</v>
      </c>
      <c r="F114" s="16">
        <v>3.6078398910823699</v>
      </c>
      <c r="G114" s="16"/>
      <c r="H114" s="53"/>
      <c r="K114" s="16"/>
      <c r="L114" s="16">
        <v>3.6078398910823699</v>
      </c>
    </row>
    <row r="115" spans="1:12" s="1" customFormat="1" ht="18" customHeight="1">
      <c r="A115" s="11">
        <v>107</v>
      </c>
      <c r="B115" s="13" t="s">
        <v>293</v>
      </c>
      <c r="C115" s="13" t="s">
        <v>294</v>
      </c>
      <c r="D115" s="13" t="s">
        <v>295</v>
      </c>
      <c r="E115" s="15" t="s">
        <v>65</v>
      </c>
      <c r="F115" s="16">
        <v>1.72111335602451</v>
      </c>
      <c r="G115" s="16"/>
      <c r="H115" s="53"/>
      <c r="K115" s="16"/>
      <c r="L115" s="16">
        <v>1.72111335602451</v>
      </c>
    </row>
    <row r="116" spans="1:12" s="1" customFormat="1" ht="18" customHeight="1">
      <c r="A116" s="11">
        <v>108</v>
      </c>
      <c r="B116" s="13" t="s">
        <v>296</v>
      </c>
      <c r="C116" s="13" t="s">
        <v>297</v>
      </c>
      <c r="D116" s="13" t="s">
        <v>298</v>
      </c>
      <c r="E116" s="15" t="s">
        <v>65</v>
      </c>
      <c r="F116" s="16">
        <v>0.54235952108276897</v>
      </c>
      <c r="G116" s="16"/>
      <c r="H116" s="53"/>
      <c r="K116" s="16"/>
      <c r="L116" s="16">
        <v>0.54235952108276897</v>
      </c>
    </row>
    <row r="117" spans="1:12" s="1" customFormat="1" ht="18" customHeight="1">
      <c r="A117" s="11">
        <v>109</v>
      </c>
      <c r="B117" s="13" t="s">
        <v>299</v>
      </c>
      <c r="C117" s="13" t="s">
        <v>300</v>
      </c>
      <c r="D117" s="13" t="s">
        <v>301</v>
      </c>
      <c r="E117" s="15" t="s">
        <v>65</v>
      </c>
      <c r="F117" s="16">
        <v>1.74741805309735</v>
      </c>
      <c r="G117" s="16"/>
      <c r="H117" s="53"/>
      <c r="K117" s="16"/>
      <c r="L117" s="16">
        <v>1.74741805309735</v>
      </c>
    </row>
    <row r="118" spans="1:12" s="1" customFormat="1" ht="18" customHeight="1">
      <c r="A118" s="11">
        <v>110</v>
      </c>
      <c r="B118" s="13" t="s">
        <v>302</v>
      </c>
      <c r="C118" s="13" t="s">
        <v>303</v>
      </c>
      <c r="D118" s="13" t="s">
        <v>304</v>
      </c>
      <c r="E118" s="15" t="s">
        <v>65</v>
      </c>
      <c r="F118" s="16">
        <v>3.5395681415929201</v>
      </c>
      <c r="G118" s="16"/>
      <c r="H118" s="53"/>
      <c r="K118" s="16"/>
      <c r="L118" s="16">
        <v>3.5395681415929201</v>
      </c>
    </row>
    <row r="119" spans="1:12" s="1" customFormat="1" ht="18" customHeight="1">
      <c r="A119" s="11">
        <v>111</v>
      </c>
      <c r="B119" s="13" t="s">
        <v>305</v>
      </c>
      <c r="C119" s="13" t="s">
        <v>306</v>
      </c>
      <c r="D119" s="13" t="s">
        <v>307</v>
      </c>
      <c r="E119" s="15" t="s">
        <v>65</v>
      </c>
      <c r="F119" s="16">
        <v>1.8507922123893801</v>
      </c>
      <c r="G119" s="16"/>
      <c r="H119" s="53"/>
      <c r="K119" s="16"/>
      <c r="L119" s="16">
        <v>1.8507922123893801</v>
      </c>
    </row>
    <row r="120" spans="1:12" s="1" customFormat="1" ht="18" customHeight="1">
      <c r="A120" s="11">
        <v>112</v>
      </c>
      <c r="B120" s="13" t="s">
        <v>308</v>
      </c>
      <c r="C120" s="13" t="s">
        <v>309</v>
      </c>
      <c r="D120" s="13" t="s">
        <v>310</v>
      </c>
      <c r="E120" s="15" t="s">
        <v>65</v>
      </c>
      <c r="F120" s="16">
        <v>2.7970605309734502</v>
      </c>
      <c r="G120" s="16"/>
      <c r="H120" s="53"/>
      <c r="K120" s="16"/>
      <c r="L120" s="16">
        <v>2.7970605309734502</v>
      </c>
    </row>
    <row r="121" spans="1:12" s="1" customFormat="1" ht="18" customHeight="1">
      <c r="A121" s="11">
        <v>113</v>
      </c>
      <c r="B121" s="13" t="s">
        <v>311</v>
      </c>
      <c r="C121" s="13" t="s">
        <v>312</v>
      </c>
      <c r="D121" s="13" t="s">
        <v>313</v>
      </c>
      <c r="E121" s="15" t="s">
        <v>65</v>
      </c>
      <c r="F121" s="16">
        <v>2.7970605309734502</v>
      </c>
      <c r="G121" s="16"/>
      <c r="H121" s="53"/>
      <c r="K121" s="16"/>
      <c r="L121" s="16">
        <v>2.7970605309734502</v>
      </c>
    </row>
    <row r="122" spans="1:12" s="1" customFormat="1" ht="18" customHeight="1">
      <c r="A122" s="11">
        <v>114</v>
      </c>
      <c r="B122" s="13" t="s">
        <v>314</v>
      </c>
      <c r="C122" s="13" t="s">
        <v>315</v>
      </c>
      <c r="D122" s="13" t="s">
        <v>316</v>
      </c>
      <c r="E122" s="15" t="s">
        <v>65</v>
      </c>
      <c r="F122" s="16">
        <v>5.49076955752213</v>
      </c>
      <c r="G122" s="16"/>
      <c r="H122" s="53"/>
      <c r="K122" s="16"/>
      <c r="L122" s="16">
        <v>5.49076955752213</v>
      </c>
    </row>
    <row r="123" spans="1:12" s="1" customFormat="1" ht="18" customHeight="1">
      <c r="A123" s="11">
        <v>115</v>
      </c>
      <c r="B123" s="12" t="s">
        <v>317</v>
      </c>
      <c r="C123" s="13" t="s">
        <v>318</v>
      </c>
      <c r="D123" s="19" t="s">
        <v>319</v>
      </c>
      <c r="E123" s="15" t="s">
        <v>65</v>
      </c>
      <c r="F123" s="16">
        <v>5.49076955752213</v>
      </c>
      <c r="G123" s="16"/>
      <c r="H123" s="53"/>
      <c r="K123" s="16"/>
      <c r="L123" s="16">
        <v>5.49076955752213</v>
      </c>
    </row>
    <row r="124" spans="1:12" s="1" customFormat="1" ht="18" customHeight="1">
      <c r="A124" s="11">
        <v>116</v>
      </c>
      <c r="B124" s="12" t="s">
        <v>320</v>
      </c>
      <c r="C124" s="13" t="s">
        <v>321</v>
      </c>
      <c r="D124" s="19" t="s">
        <v>322</v>
      </c>
      <c r="E124" s="15" t="s">
        <v>65</v>
      </c>
      <c r="F124" s="16">
        <v>3.4862305241660998</v>
      </c>
      <c r="G124" s="16"/>
      <c r="H124" s="53"/>
      <c r="K124" s="16"/>
      <c r="L124" s="16">
        <v>3.4862305241660998</v>
      </c>
    </row>
    <row r="125" spans="1:12" s="1" customFormat="1" ht="18" customHeight="1">
      <c r="A125" s="11">
        <v>117</v>
      </c>
      <c r="B125" s="12" t="s">
        <v>323</v>
      </c>
      <c r="C125" s="13" t="s">
        <v>324</v>
      </c>
      <c r="D125" s="19" t="s">
        <v>325</v>
      </c>
      <c r="E125" s="15" t="s">
        <v>65</v>
      </c>
      <c r="F125" s="16">
        <v>1.3645057045609299</v>
      </c>
      <c r="G125" s="16"/>
      <c r="H125" s="53"/>
      <c r="K125" s="16"/>
      <c r="L125" s="16">
        <v>1.3645057045609299</v>
      </c>
    </row>
    <row r="126" spans="1:12" s="1" customFormat="1" ht="18" customHeight="1">
      <c r="A126" s="11">
        <v>118</v>
      </c>
      <c r="B126" s="12" t="s">
        <v>326</v>
      </c>
      <c r="C126" s="13" t="s">
        <v>327</v>
      </c>
      <c r="D126" s="19" t="s">
        <v>328</v>
      </c>
      <c r="E126" s="15" t="s">
        <v>65</v>
      </c>
      <c r="F126" s="16">
        <v>1.54020857726344</v>
      </c>
      <c r="G126" s="16"/>
      <c r="H126" s="53"/>
      <c r="K126" s="16"/>
      <c r="L126" s="16">
        <v>1.54020857726344</v>
      </c>
    </row>
    <row r="127" spans="1:12" s="1" customFormat="1" ht="18" customHeight="1">
      <c r="A127" s="11">
        <v>119</v>
      </c>
      <c r="B127" s="12" t="s">
        <v>329</v>
      </c>
      <c r="C127" s="13" t="s">
        <v>330</v>
      </c>
      <c r="D127" s="19" t="s">
        <v>331</v>
      </c>
      <c r="E127" s="15" t="s">
        <v>65</v>
      </c>
      <c r="F127" s="16">
        <v>2.8840726480599002</v>
      </c>
      <c r="G127" s="16"/>
      <c r="H127" s="53"/>
      <c r="K127" s="16"/>
      <c r="L127" s="16">
        <v>2.8840726480599002</v>
      </c>
    </row>
    <row r="128" spans="1:12" s="1" customFormat="1" ht="18" customHeight="1">
      <c r="A128" s="11">
        <v>120</v>
      </c>
      <c r="B128" s="12" t="s">
        <v>332</v>
      </c>
      <c r="C128" s="13" t="s">
        <v>333</v>
      </c>
      <c r="D128" s="19" t="s">
        <v>334</v>
      </c>
      <c r="E128" s="15" t="s">
        <v>65</v>
      </c>
      <c r="F128" s="16">
        <v>1.4006582048040499</v>
      </c>
      <c r="G128" s="16"/>
      <c r="H128" s="53"/>
      <c r="K128" s="16"/>
      <c r="L128" s="16">
        <v>1.4006582048040499</v>
      </c>
    </row>
    <row r="129" spans="1:15" s="1" customFormat="1" ht="18" customHeight="1">
      <c r="A129" s="11">
        <v>121</v>
      </c>
      <c r="B129" s="12" t="s">
        <v>335</v>
      </c>
      <c r="C129" s="13" t="s">
        <v>336</v>
      </c>
      <c r="D129" s="19" t="s">
        <v>337</v>
      </c>
      <c r="E129" s="15" t="s">
        <v>65</v>
      </c>
      <c r="F129" s="16">
        <v>1.4006582048040499</v>
      </c>
      <c r="G129" s="16"/>
      <c r="H129" s="53"/>
      <c r="K129" s="16"/>
      <c r="L129" s="16">
        <v>1.4006582048040499</v>
      </c>
    </row>
    <row r="130" spans="1:15" s="1" customFormat="1" ht="18" customHeight="1">
      <c r="A130" s="11">
        <v>122</v>
      </c>
      <c r="B130" s="12" t="s">
        <v>338</v>
      </c>
      <c r="C130" s="13" t="s">
        <v>339</v>
      </c>
      <c r="D130" s="19" t="s">
        <v>340</v>
      </c>
      <c r="E130" s="15" t="s">
        <v>65</v>
      </c>
      <c r="F130" s="16">
        <v>0.74146559999999995</v>
      </c>
      <c r="G130" s="16"/>
      <c r="H130" s="53"/>
      <c r="K130" s="16"/>
      <c r="L130" s="16">
        <v>0.74146559999999995</v>
      </c>
    </row>
    <row r="131" spans="1:15" s="1" customFormat="1" ht="18" customHeight="1">
      <c r="A131" s="11">
        <v>123</v>
      </c>
      <c r="B131" s="12" t="s">
        <v>341</v>
      </c>
      <c r="C131" s="13" t="s">
        <v>342</v>
      </c>
      <c r="D131" s="19" t="s">
        <v>343</v>
      </c>
      <c r="E131" s="15" t="s">
        <v>65</v>
      </c>
      <c r="F131" s="16">
        <v>0.36728637168141598</v>
      </c>
      <c r="G131" s="16"/>
      <c r="H131" s="53"/>
      <c r="K131" s="16"/>
      <c r="L131" s="16">
        <v>0.36728637168141598</v>
      </c>
    </row>
    <row r="132" spans="1:15" s="1" customFormat="1" ht="18" customHeight="1">
      <c r="A132" s="11">
        <v>124</v>
      </c>
      <c r="B132" s="12" t="s">
        <v>344</v>
      </c>
      <c r="C132" s="13" t="s">
        <v>345</v>
      </c>
      <c r="D132" s="19" t="s">
        <v>346</v>
      </c>
      <c r="E132" s="15" t="s">
        <v>65</v>
      </c>
      <c r="F132" s="16">
        <v>0.57926829776158295</v>
      </c>
      <c r="G132" s="16"/>
      <c r="H132" s="53"/>
      <c r="K132" s="16"/>
      <c r="L132" s="16">
        <v>0.57926829776158295</v>
      </c>
    </row>
    <row r="133" spans="1:15" s="1" customFormat="1" ht="18" customHeight="1">
      <c r="A133" s="11">
        <v>125</v>
      </c>
      <c r="B133" s="12" t="s">
        <v>347</v>
      </c>
      <c r="C133" s="13" t="s">
        <v>348</v>
      </c>
      <c r="D133" s="19" t="s">
        <v>349</v>
      </c>
      <c r="E133" s="15" t="s">
        <v>65</v>
      </c>
      <c r="F133" s="16">
        <v>0.68264245705361803</v>
      </c>
      <c r="G133" s="16"/>
      <c r="H133" s="53"/>
      <c r="K133" s="16"/>
      <c r="L133" s="16">
        <v>0.68264245705361803</v>
      </c>
    </row>
    <row r="134" spans="1:15" s="1" customFormat="1" ht="18" customHeight="1">
      <c r="A134" s="11">
        <v>126</v>
      </c>
      <c r="B134" s="12" t="s">
        <v>350</v>
      </c>
      <c r="C134" s="13" t="s">
        <v>351</v>
      </c>
      <c r="D134" s="19" t="s">
        <v>352</v>
      </c>
      <c r="E134" s="15" t="s">
        <v>65</v>
      </c>
      <c r="F134" s="16">
        <v>1.1207720953029301</v>
      </c>
      <c r="G134" s="16"/>
      <c r="H134" s="53"/>
      <c r="K134" s="16"/>
      <c r="L134" s="16">
        <v>1.1207720953029301</v>
      </c>
    </row>
    <row r="135" spans="1:15" s="1" customFormat="1" ht="18" customHeight="1">
      <c r="A135" s="11">
        <v>127</v>
      </c>
      <c r="B135" s="12" t="s">
        <v>353</v>
      </c>
      <c r="C135" s="13" t="s">
        <v>354</v>
      </c>
      <c r="D135" s="19" t="s">
        <v>355</v>
      </c>
      <c r="E135" s="15" t="s">
        <v>65</v>
      </c>
      <c r="F135" s="16">
        <v>1.1207720953029301</v>
      </c>
      <c r="G135" s="16"/>
      <c r="H135" s="53"/>
      <c r="K135" s="16"/>
      <c r="L135" s="16">
        <v>1.1207720953029301</v>
      </c>
    </row>
    <row r="136" spans="1:15" s="1" customFormat="1" ht="18" customHeight="1">
      <c r="A136" s="11">
        <v>128</v>
      </c>
      <c r="B136" s="12" t="s">
        <v>356</v>
      </c>
      <c r="C136" s="13" t="s">
        <v>357</v>
      </c>
      <c r="D136" s="19" t="s">
        <v>358</v>
      </c>
      <c r="E136" s="15" t="s">
        <v>65</v>
      </c>
      <c r="F136" s="16">
        <v>0.19897865759019701</v>
      </c>
      <c r="G136" s="16"/>
      <c r="H136" s="53"/>
      <c r="K136" s="16"/>
      <c r="L136" s="16">
        <v>0.19897865759019701</v>
      </c>
    </row>
    <row r="137" spans="1:15" s="1" customFormat="1" ht="18" customHeight="1">
      <c r="A137" s="11">
        <v>129</v>
      </c>
      <c r="B137" s="12" t="s">
        <v>359</v>
      </c>
      <c r="C137" s="13" t="s">
        <v>360</v>
      </c>
      <c r="D137" s="19" t="s">
        <v>361</v>
      </c>
      <c r="E137" s="15" t="s">
        <v>65</v>
      </c>
      <c r="F137" s="16">
        <v>2.5931440707964599</v>
      </c>
      <c r="G137" s="16"/>
      <c r="H137" s="53"/>
      <c r="K137" s="16"/>
      <c r="L137" s="16">
        <v>2.5931440707964599</v>
      </c>
    </row>
    <row r="138" spans="1:15" s="1" customFormat="1" ht="18" customHeight="1">
      <c r="A138" s="11">
        <v>130</v>
      </c>
      <c r="B138" s="12" t="s">
        <v>362</v>
      </c>
      <c r="C138" s="13" t="s">
        <v>363</v>
      </c>
      <c r="D138" s="19" t="s">
        <v>364</v>
      </c>
      <c r="E138" s="15" t="s">
        <v>65</v>
      </c>
      <c r="F138" s="16">
        <v>1.0873583817951999</v>
      </c>
      <c r="G138" s="16"/>
      <c r="H138" s="53"/>
      <c r="K138" s="16"/>
      <c r="L138" s="16">
        <v>1.0873583817951999</v>
      </c>
    </row>
    <row r="139" spans="1:15" s="1" customFormat="1" ht="18" customHeight="1">
      <c r="A139" s="11">
        <v>131</v>
      </c>
      <c r="B139" s="12" t="s">
        <v>365</v>
      </c>
      <c r="C139" s="13" t="s">
        <v>366</v>
      </c>
      <c r="D139" s="19" t="s">
        <v>367</v>
      </c>
      <c r="E139" s="15" t="s">
        <v>65</v>
      </c>
      <c r="F139" s="16">
        <v>1.9541663716814199</v>
      </c>
      <c r="G139" s="16"/>
      <c r="H139" s="53"/>
      <c r="K139" s="16"/>
      <c r="L139" s="16">
        <v>1.9541663716814199</v>
      </c>
    </row>
    <row r="140" spans="1:15" s="1" customFormat="1" ht="18" customHeight="1">
      <c r="A140" s="11">
        <v>132</v>
      </c>
      <c r="B140" s="12" t="s">
        <v>368</v>
      </c>
      <c r="C140" s="13" t="s">
        <v>369</v>
      </c>
      <c r="D140" s="19" t="s">
        <v>370</v>
      </c>
      <c r="E140" s="15" t="s">
        <v>65</v>
      </c>
      <c r="F140" s="16">
        <v>0.317793271761866</v>
      </c>
      <c r="G140" s="16"/>
      <c r="H140" s="53"/>
      <c r="K140" s="16"/>
      <c r="L140" s="16">
        <v>0.317793271761866</v>
      </c>
    </row>
    <row r="141" spans="1:15" s="1" customFormat="1" ht="18" customHeight="1">
      <c r="A141" s="11">
        <v>133</v>
      </c>
      <c r="B141" s="12" t="s">
        <v>371</v>
      </c>
      <c r="C141" s="13" t="s">
        <v>372</v>
      </c>
      <c r="D141" s="19" t="s">
        <v>373</v>
      </c>
      <c r="E141" s="15" t="s">
        <v>65</v>
      </c>
      <c r="F141" s="16">
        <v>3.7203539823008902</v>
      </c>
      <c r="G141" s="16"/>
      <c r="H141" s="53"/>
      <c r="K141" s="16"/>
      <c r="L141" s="16">
        <v>3.7203539823008902</v>
      </c>
      <c r="N141" s="141" t="s">
        <v>425</v>
      </c>
      <c r="O141" s="141"/>
    </row>
    <row r="142" spans="1:15" s="1" customFormat="1" ht="18" customHeight="1" thickBot="1">
      <c r="A142" s="63">
        <v>134</v>
      </c>
      <c r="B142" s="20" t="s">
        <v>374</v>
      </c>
      <c r="C142" s="21" t="s">
        <v>375</v>
      </c>
      <c r="D142" s="22" t="s">
        <v>376</v>
      </c>
      <c r="E142" s="58" t="s">
        <v>65</v>
      </c>
      <c r="F142" s="24">
        <v>3.7203539823008902</v>
      </c>
      <c r="G142" s="24"/>
      <c r="H142" s="64"/>
      <c r="K142" s="30"/>
      <c r="L142" s="30">
        <v>3.7203539823008902</v>
      </c>
      <c r="N142" s="60" t="s">
        <v>426</v>
      </c>
      <c r="O142" s="60" t="s">
        <v>427</v>
      </c>
    </row>
    <row r="143" spans="1:15" s="1" customFormat="1" ht="18" customHeight="1">
      <c r="A143" s="11">
        <v>135</v>
      </c>
      <c r="B143" s="65" t="s">
        <v>384</v>
      </c>
      <c r="C143" s="66" t="s">
        <v>385</v>
      </c>
      <c r="D143" s="65" t="s">
        <v>416</v>
      </c>
      <c r="E143" s="67" t="s">
        <v>65</v>
      </c>
      <c r="F143" s="68">
        <v>0.16239999999999999</v>
      </c>
      <c r="G143" s="16"/>
      <c r="H143" s="71"/>
      <c r="K143" s="59"/>
      <c r="L143" s="59"/>
      <c r="N143" s="61">
        <v>0.1623931623931624</v>
      </c>
      <c r="O143" s="62">
        <v>0.16239999999999999</v>
      </c>
    </row>
    <row r="144" spans="1:15" s="1" customFormat="1" ht="18" customHeight="1">
      <c r="A144" s="63">
        <v>136</v>
      </c>
      <c r="B144" s="65" t="s">
        <v>386</v>
      </c>
      <c r="C144" s="66" t="s">
        <v>387</v>
      </c>
      <c r="D144" s="65" t="s">
        <v>417</v>
      </c>
      <c r="E144" s="67" t="s">
        <v>65</v>
      </c>
      <c r="F144" s="69">
        <v>9.0940170940170955</v>
      </c>
      <c r="G144" s="16"/>
      <c r="H144" s="71"/>
      <c r="K144" s="59"/>
      <c r="L144" s="59"/>
      <c r="N144" s="61">
        <v>9.0940170940170955</v>
      </c>
      <c r="O144" s="61">
        <v>9.0940170940170955</v>
      </c>
    </row>
    <row r="145" spans="1:15" s="1" customFormat="1" ht="18" customHeight="1">
      <c r="A145" s="11">
        <v>137</v>
      </c>
      <c r="B145" s="65" t="s">
        <v>388</v>
      </c>
      <c r="C145" s="66" t="s">
        <v>389</v>
      </c>
      <c r="D145" s="65" t="s">
        <v>418</v>
      </c>
      <c r="E145" s="67" t="s">
        <v>65</v>
      </c>
      <c r="F145" s="69">
        <v>9.0940170940170955</v>
      </c>
      <c r="G145" s="16"/>
      <c r="H145" s="71"/>
      <c r="K145" s="59"/>
      <c r="L145" s="59"/>
      <c r="N145" s="61">
        <v>9.0940170940170955</v>
      </c>
      <c r="O145" s="61">
        <v>9.0940170940170955</v>
      </c>
    </row>
    <row r="146" spans="1:15" s="1" customFormat="1" ht="18" customHeight="1">
      <c r="A146" s="63">
        <v>138</v>
      </c>
      <c r="B146" s="65" t="s">
        <v>390</v>
      </c>
      <c r="C146" s="66" t="s">
        <v>391</v>
      </c>
      <c r="D146" s="65" t="s">
        <v>419</v>
      </c>
      <c r="E146" s="67" t="s">
        <v>65</v>
      </c>
      <c r="F146" s="69">
        <v>6.4102564102564106</v>
      </c>
      <c r="G146" s="16"/>
      <c r="H146" s="71"/>
      <c r="K146" s="59"/>
      <c r="L146" s="59"/>
      <c r="N146" s="61">
        <v>6.4102564102564106</v>
      </c>
      <c r="O146" s="61">
        <v>6.4102564102564106</v>
      </c>
    </row>
    <row r="147" spans="1:15" s="1" customFormat="1" ht="18" customHeight="1">
      <c r="A147" s="11">
        <v>139</v>
      </c>
      <c r="B147" s="65" t="s">
        <v>392</v>
      </c>
      <c r="C147" s="66" t="s">
        <v>393</v>
      </c>
      <c r="D147" s="65" t="s">
        <v>420</v>
      </c>
      <c r="E147" s="67" t="s">
        <v>65</v>
      </c>
      <c r="F147" s="69">
        <v>6.4102564102564106</v>
      </c>
      <c r="G147" s="16"/>
      <c r="H147" s="71"/>
      <c r="K147" s="59"/>
      <c r="L147" s="59"/>
      <c r="N147" s="61">
        <v>6.4102564102564106</v>
      </c>
      <c r="O147" s="61">
        <v>6.4102564102564106</v>
      </c>
    </row>
    <row r="148" spans="1:15" s="1" customFormat="1" ht="18" customHeight="1">
      <c r="A148" s="63">
        <v>140</v>
      </c>
      <c r="B148" s="70" t="s">
        <v>394</v>
      </c>
      <c r="C148" s="66" t="s">
        <v>395</v>
      </c>
      <c r="D148" s="65" t="s">
        <v>421</v>
      </c>
      <c r="E148" s="67" t="s">
        <v>65</v>
      </c>
      <c r="F148" s="68">
        <v>21.571367521367524</v>
      </c>
      <c r="G148" s="16"/>
      <c r="H148" s="71"/>
      <c r="K148" s="59"/>
      <c r="L148" s="59"/>
      <c r="N148" s="61">
        <v>21.721367521367522</v>
      </c>
      <c r="O148" s="62">
        <v>21.571367521367524</v>
      </c>
    </row>
    <row r="149" spans="1:15" s="1" customFormat="1" ht="18" customHeight="1">
      <c r="A149" s="11">
        <v>141</v>
      </c>
      <c r="B149" s="70" t="s">
        <v>396</v>
      </c>
      <c r="C149" s="66" t="s">
        <v>397</v>
      </c>
      <c r="D149" s="65" t="s">
        <v>422</v>
      </c>
      <c r="E149" s="67" t="s">
        <v>65</v>
      </c>
      <c r="F149" s="68">
        <v>22.286100000000001</v>
      </c>
      <c r="G149" s="16"/>
      <c r="H149" s="71"/>
      <c r="K149" s="59"/>
      <c r="L149" s="59"/>
      <c r="N149" s="61">
        <v>22.4361</v>
      </c>
      <c r="O149" s="62">
        <v>22.286100000000001</v>
      </c>
    </row>
    <row r="150" spans="1:15" s="1" customFormat="1" ht="18" customHeight="1">
      <c r="A150" s="63">
        <v>142</v>
      </c>
      <c r="B150" s="70" t="s">
        <v>398</v>
      </c>
      <c r="C150" s="66" t="s">
        <v>399</v>
      </c>
      <c r="D150" s="65" t="s">
        <v>423</v>
      </c>
      <c r="E150" s="67" t="s">
        <v>65</v>
      </c>
      <c r="F150" s="68">
        <v>0.86329999999999996</v>
      </c>
      <c r="G150" s="16"/>
      <c r="H150" s="71"/>
      <c r="K150" s="59"/>
      <c r="L150" s="59"/>
      <c r="N150" s="61">
        <v>0.86329999999999996</v>
      </c>
      <c r="O150" s="62">
        <v>0.86329999999999996</v>
      </c>
    </row>
    <row r="151" spans="1:15" s="1" customFormat="1" ht="18" customHeight="1">
      <c r="A151" s="11">
        <v>143</v>
      </c>
      <c r="B151" s="70" t="s">
        <v>400</v>
      </c>
      <c r="C151" s="66" t="s">
        <v>401</v>
      </c>
      <c r="D151" s="65" t="s">
        <v>424</v>
      </c>
      <c r="E151" s="67" t="s">
        <v>65</v>
      </c>
      <c r="F151" s="68">
        <v>0.86329999999999996</v>
      </c>
      <c r="G151" s="16"/>
      <c r="H151" s="71"/>
      <c r="K151" s="59"/>
      <c r="L151" s="59"/>
      <c r="N151" s="61">
        <v>0.86329999999999996</v>
      </c>
      <c r="O151" s="62">
        <v>0.86329999999999996</v>
      </c>
    </row>
    <row r="152" spans="1:15" s="1" customFormat="1" ht="18" customHeight="1">
      <c r="A152" s="63">
        <v>144</v>
      </c>
      <c r="B152" s="70" t="s">
        <v>402</v>
      </c>
      <c r="C152" s="66" t="s">
        <v>236</v>
      </c>
      <c r="D152" s="65" t="s">
        <v>410</v>
      </c>
      <c r="E152" s="67" t="s">
        <v>65</v>
      </c>
      <c r="F152" s="68">
        <v>0.1323</v>
      </c>
      <c r="G152" s="16"/>
      <c r="H152" s="71" t="s">
        <v>237</v>
      </c>
      <c r="K152" s="59"/>
      <c r="L152" s="59"/>
      <c r="N152" s="61"/>
      <c r="O152" s="62">
        <v>0.1323</v>
      </c>
    </row>
    <row r="153" spans="1:15" s="1" customFormat="1" ht="18" customHeight="1">
      <c r="A153" s="11">
        <v>145</v>
      </c>
      <c r="B153" s="70" t="s">
        <v>403</v>
      </c>
      <c r="C153" s="66" t="s">
        <v>404</v>
      </c>
      <c r="D153" s="65" t="s">
        <v>411</v>
      </c>
      <c r="E153" s="67" t="s">
        <v>65</v>
      </c>
      <c r="F153" s="68">
        <v>0.22389999999999999</v>
      </c>
      <c r="G153" s="16"/>
      <c r="H153" s="71" t="s">
        <v>52</v>
      </c>
      <c r="K153" s="59"/>
      <c r="L153" s="59"/>
      <c r="N153" s="61"/>
      <c r="O153" s="62">
        <v>0.22389999999999999</v>
      </c>
    </row>
    <row r="154" spans="1:15" s="1" customFormat="1" ht="18" customHeight="1">
      <c r="A154" s="63">
        <v>146</v>
      </c>
      <c r="B154" s="70" t="s">
        <v>405</v>
      </c>
      <c r="C154" s="66" t="s">
        <v>406</v>
      </c>
      <c r="D154" s="65" t="s">
        <v>412</v>
      </c>
      <c r="E154" s="67" t="s">
        <v>65</v>
      </c>
      <c r="F154" s="68">
        <v>10.298999999999999</v>
      </c>
      <c r="G154" s="16"/>
      <c r="H154" s="71" t="s">
        <v>57</v>
      </c>
      <c r="K154" s="59"/>
      <c r="L154" s="59"/>
      <c r="N154" s="61"/>
      <c r="O154" s="62">
        <v>10.298999999999999</v>
      </c>
    </row>
    <row r="155" spans="1:15" s="1" customFormat="1" ht="18" customHeight="1">
      <c r="A155" s="11">
        <v>147</v>
      </c>
      <c r="B155" s="70" t="s">
        <v>362</v>
      </c>
      <c r="C155" s="66" t="s">
        <v>407</v>
      </c>
      <c r="D155" s="65" t="s">
        <v>413</v>
      </c>
      <c r="E155" s="67" t="s">
        <v>65</v>
      </c>
      <c r="F155" s="68">
        <v>1.0873999999999999</v>
      </c>
      <c r="G155" s="16"/>
      <c r="H155" s="71" t="s">
        <v>364</v>
      </c>
      <c r="K155" s="59"/>
      <c r="L155" s="59"/>
      <c r="N155" s="61"/>
      <c r="O155" s="62">
        <v>1.0873999999999999</v>
      </c>
    </row>
    <row r="156" spans="1:15" s="1" customFormat="1" ht="18" customHeight="1">
      <c r="A156" s="63">
        <v>148</v>
      </c>
      <c r="B156" s="70" t="s">
        <v>255</v>
      </c>
      <c r="C156" s="66" t="s">
        <v>408</v>
      </c>
      <c r="D156" s="65" t="s">
        <v>414</v>
      </c>
      <c r="E156" s="67" t="s">
        <v>65</v>
      </c>
      <c r="F156" s="68">
        <v>9.1999999999999998E-2</v>
      </c>
      <c r="G156" s="16"/>
      <c r="H156" s="71" t="s">
        <v>257</v>
      </c>
      <c r="K156" s="59"/>
      <c r="L156" s="59"/>
      <c r="N156" s="61"/>
      <c r="O156" s="62">
        <v>9.1999999999999998E-2</v>
      </c>
    </row>
    <row r="157" spans="1:15" s="1" customFormat="1" ht="18" customHeight="1">
      <c r="A157" s="11">
        <v>149</v>
      </c>
      <c r="B157" s="70" t="s">
        <v>359</v>
      </c>
      <c r="C157" s="66" t="s">
        <v>409</v>
      </c>
      <c r="D157" s="65" t="s">
        <v>415</v>
      </c>
      <c r="E157" s="67" t="s">
        <v>65</v>
      </c>
      <c r="F157" s="68">
        <v>2.5931000000000002</v>
      </c>
      <c r="G157" s="16"/>
      <c r="H157" s="71" t="s">
        <v>361</v>
      </c>
      <c r="K157" s="59"/>
      <c r="L157" s="59"/>
      <c r="N157" s="61"/>
      <c r="O157" s="62">
        <v>2.5931000000000002</v>
      </c>
    </row>
    <row r="158" spans="1:15" s="31" customFormat="1" ht="30.75" customHeight="1">
      <c r="A158" s="154" t="s">
        <v>456</v>
      </c>
      <c r="B158" s="154"/>
      <c r="C158" s="154"/>
      <c r="D158" s="154"/>
      <c r="E158" s="154"/>
      <c r="F158" s="154"/>
      <c r="G158" s="154"/>
      <c r="H158" s="154"/>
    </row>
    <row r="159" spans="1:15" s="31" customFormat="1" ht="35.25" customHeight="1">
      <c r="A159" s="140" t="s">
        <v>380</v>
      </c>
      <c r="B159" s="140"/>
      <c r="C159" s="140"/>
      <c r="D159" s="140"/>
      <c r="E159" s="140"/>
      <c r="F159" s="140"/>
      <c r="G159" s="140"/>
      <c r="H159" s="140"/>
    </row>
    <row r="160" spans="1:15" s="31" customFormat="1" ht="41.25" customHeight="1">
      <c r="A160" s="140" t="s">
        <v>266</v>
      </c>
      <c r="B160" s="140"/>
      <c r="C160" s="140"/>
      <c r="D160" s="140"/>
      <c r="E160" s="140"/>
      <c r="F160" s="140"/>
      <c r="G160" s="140"/>
      <c r="H160" s="140"/>
    </row>
    <row r="161" spans="1:8" s="31" customFormat="1" ht="24" customHeight="1">
      <c r="A161" s="143" t="s">
        <v>267</v>
      </c>
      <c r="B161" s="143"/>
      <c r="C161" s="143"/>
      <c r="D161" s="143"/>
      <c r="E161" s="143"/>
      <c r="F161" s="143"/>
      <c r="G161" s="143"/>
      <c r="H161" s="143"/>
    </row>
    <row r="162" spans="1:8" s="31" customFormat="1">
      <c r="A162" s="32"/>
      <c r="B162" s="33"/>
      <c r="C162" s="32"/>
      <c r="D162" s="32"/>
      <c r="E162" s="32"/>
      <c r="F162" s="34"/>
      <c r="G162" s="34"/>
      <c r="H162" s="35"/>
    </row>
    <row r="163" spans="1:8" s="31" customFormat="1">
      <c r="A163" s="36" t="s">
        <v>268</v>
      </c>
      <c r="B163" s="37"/>
      <c r="C163" s="38"/>
      <c r="D163" s="39" t="s">
        <v>269</v>
      </c>
      <c r="E163" s="38"/>
      <c r="F163" s="40"/>
      <c r="G163" s="40"/>
      <c r="H163" s="41"/>
    </row>
    <row r="164" spans="1:8" s="31" customFormat="1">
      <c r="A164" s="36"/>
      <c r="B164" s="37"/>
      <c r="C164" s="38"/>
      <c r="D164" s="39"/>
      <c r="E164" s="38"/>
      <c r="F164" s="40"/>
      <c r="G164" s="40"/>
      <c r="H164" s="41"/>
    </row>
    <row r="165" spans="1:8" s="31" customFormat="1">
      <c r="A165" s="36" t="s">
        <v>270</v>
      </c>
      <c r="B165" s="36"/>
      <c r="C165" s="32"/>
      <c r="D165" s="36" t="s">
        <v>270</v>
      </c>
      <c r="E165" s="32"/>
      <c r="F165" s="40"/>
      <c r="G165" s="40"/>
      <c r="H165" s="41"/>
    </row>
    <row r="166" spans="1:8" s="31" customFormat="1" ht="14.4">
      <c r="B166" s="42"/>
      <c r="F166" s="40"/>
      <c r="G166" s="40"/>
      <c r="H166" s="41"/>
    </row>
    <row r="167" spans="1:8">
      <c r="B167" s="43"/>
    </row>
    <row r="168" spans="1:8">
      <c r="B168" s="43"/>
    </row>
    <row r="169" spans="1:8">
      <c r="B169" s="43"/>
    </row>
    <row r="170" spans="1:8">
      <c r="B170" s="43"/>
    </row>
    <row r="171" spans="1:8">
      <c r="B171" s="43"/>
    </row>
    <row r="172" spans="1:8">
      <c r="B172" s="43"/>
    </row>
    <row r="173" spans="1:8">
      <c r="B173" s="43"/>
    </row>
    <row r="174" spans="1:8">
      <c r="B174" s="43"/>
    </row>
    <row r="175" spans="1:8">
      <c r="B175" s="43"/>
    </row>
    <row r="176" spans="1:8">
      <c r="B176" s="43"/>
    </row>
    <row r="177" spans="2:2">
      <c r="B177" s="43"/>
    </row>
    <row r="178" spans="2:2">
      <c r="B178" s="43"/>
    </row>
    <row r="179" spans="2:2">
      <c r="B179" s="43"/>
    </row>
    <row r="180" spans="2:2">
      <c r="B180" s="43"/>
    </row>
    <row r="181" spans="2:2">
      <c r="B181" s="43"/>
    </row>
    <row r="182" spans="2:2">
      <c r="B182" s="43"/>
    </row>
    <row r="183" spans="2:2">
      <c r="B183" s="43"/>
    </row>
    <row r="184" spans="2:2">
      <c r="B184" s="43"/>
    </row>
    <row r="185" spans="2:2">
      <c r="B185" s="43"/>
    </row>
    <row r="186" spans="2:2">
      <c r="B186" s="43"/>
    </row>
    <row r="187" spans="2:2">
      <c r="B187" s="43"/>
    </row>
    <row r="188" spans="2:2">
      <c r="B188" s="43"/>
    </row>
  </sheetData>
  <mergeCells count="19">
    <mergeCell ref="A159:H159"/>
    <mergeCell ref="A160:H160"/>
    <mergeCell ref="N141:O141"/>
    <mergeCell ref="K7:L7"/>
    <mergeCell ref="A161:H161"/>
    <mergeCell ref="A7:A8"/>
    <mergeCell ref="B7:B8"/>
    <mergeCell ref="C7:C8"/>
    <mergeCell ref="D7:D8"/>
    <mergeCell ref="E7:E8"/>
    <mergeCell ref="F7:G7"/>
    <mergeCell ref="H7:H8"/>
    <mergeCell ref="A158:H158"/>
    <mergeCell ref="A1:H1"/>
    <mergeCell ref="A3:H3"/>
    <mergeCell ref="A4:H4"/>
    <mergeCell ref="A5:H5"/>
    <mergeCell ref="A6:H6"/>
    <mergeCell ref="A2:H2"/>
  </mergeCells>
  <phoneticPr fontId="1" type="noConversion"/>
  <conditionalFormatting sqref="D1:D1048576">
    <cfRule type="duplicateValues" dxfId="1" priority="2"/>
  </conditionalFormatting>
  <pageMargins left="0.35433070866141736" right="0.23622047244094491" top="0.43307086614173229" bottom="0.39370078740157483" header="0.35433070866141736" footer="0.15748031496062992"/>
  <pageSetup paperSize="9" fitToHeight="2" orientation="portrait" horizontalDpi="200" verticalDpi="200" r:id="rId1"/>
  <headerFooter>
    <oddFooter>&amp;C第 &amp;P 页，共 &amp;N 页</oddFooter>
  </headerFooter>
  <rowBreaks count="2" manualBreakCount="2">
    <brk id="48" max="7" man="1"/>
    <brk id="99" max="7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51"/>
  <sheetViews>
    <sheetView workbookViewId="0">
      <selection activeCell="A9" sqref="A9:XFD43"/>
    </sheetView>
  </sheetViews>
  <sheetFormatPr defaultRowHeight="14.4"/>
  <cols>
    <col min="1" max="1" width="5.6640625" style="1" customWidth="1"/>
    <col min="2" max="2" width="10.664062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8" ht="22.2">
      <c r="A1" s="135" t="s">
        <v>271</v>
      </c>
      <c r="B1" s="135"/>
      <c r="C1" s="135"/>
      <c r="D1" s="135"/>
      <c r="E1" s="135"/>
      <c r="F1" s="135"/>
      <c r="G1" s="135"/>
      <c r="H1" s="135"/>
    </row>
    <row r="2" spans="1:8" ht="14.25" customHeight="1">
      <c r="A2" s="139" t="s">
        <v>377</v>
      </c>
      <c r="B2" s="139"/>
      <c r="C2" s="139"/>
      <c r="D2" s="139"/>
      <c r="E2" s="139"/>
      <c r="F2" s="139"/>
      <c r="G2" s="139"/>
      <c r="H2" s="139"/>
    </row>
    <row r="3" spans="1:8" ht="15.6">
      <c r="A3" s="136" t="s">
        <v>0</v>
      </c>
      <c r="B3" s="136"/>
      <c r="C3" s="136"/>
      <c r="D3" s="136"/>
      <c r="E3" s="136"/>
      <c r="F3" s="136"/>
      <c r="G3" s="136"/>
      <c r="H3" s="136"/>
    </row>
    <row r="4" spans="1:8" ht="15.6">
      <c r="A4" s="136" t="s">
        <v>378</v>
      </c>
      <c r="B4" s="136"/>
      <c r="C4" s="136"/>
      <c r="D4" s="136"/>
      <c r="E4" s="136"/>
      <c r="F4" s="136"/>
      <c r="G4" s="136"/>
      <c r="H4" s="136"/>
    </row>
    <row r="5" spans="1:8" ht="28.5" customHeight="1">
      <c r="A5" s="137" t="s">
        <v>1</v>
      </c>
      <c r="B5" s="137"/>
      <c r="C5" s="137"/>
      <c r="D5" s="137"/>
      <c r="E5" s="137"/>
      <c r="F5" s="137"/>
      <c r="G5" s="137"/>
      <c r="H5" s="137"/>
    </row>
    <row r="6" spans="1:8" ht="16.2" thickBot="1">
      <c r="A6" s="161" t="s">
        <v>2</v>
      </c>
      <c r="B6" s="161"/>
      <c r="C6" s="161"/>
      <c r="D6" s="161"/>
      <c r="E6" s="161"/>
      <c r="F6" s="161"/>
      <c r="G6" s="161"/>
      <c r="H6" s="161"/>
    </row>
    <row r="7" spans="1:8" ht="15">
      <c r="A7" s="144" t="s">
        <v>3</v>
      </c>
      <c r="B7" s="146" t="s">
        <v>4</v>
      </c>
      <c r="C7" s="148" t="s">
        <v>5</v>
      </c>
      <c r="D7" s="148" t="s">
        <v>6</v>
      </c>
      <c r="E7" s="150" t="s">
        <v>7</v>
      </c>
      <c r="F7" s="160" t="s">
        <v>8</v>
      </c>
      <c r="G7" s="160"/>
      <c r="H7" s="152" t="s">
        <v>9</v>
      </c>
    </row>
    <row r="8" spans="1:8" ht="15.6" thickBot="1">
      <c r="A8" s="156"/>
      <c r="B8" s="157"/>
      <c r="C8" s="158"/>
      <c r="D8" s="158"/>
      <c r="E8" s="159"/>
      <c r="F8" s="49" t="s">
        <v>10</v>
      </c>
      <c r="G8" s="49" t="s">
        <v>11</v>
      </c>
      <c r="H8" s="155"/>
    </row>
    <row r="9" spans="1:8" ht="18" customHeight="1">
      <c r="A9" s="4">
        <v>1</v>
      </c>
      <c r="B9" s="5" t="s">
        <v>272</v>
      </c>
      <c r="C9" s="6" t="s">
        <v>273</v>
      </c>
      <c r="D9" s="50" t="s">
        <v>274</v>
      </c>
      <c r="E9" s="8" t="s">
        <v>65</v>
      </c>
      <c r="F9" s="9"/>
      <c r="G9" s="9">
        <v>0.89472728192161799</v>
      </c>
      <c r="H9" s="51"/>
    </row>
    <row r="10" spans="1:8" ht="18" customHeight="1">
      <c r="A10" s="11">
        <v>2</v>
      </c>
      <c r="B10" s="12" t="s">
        <v>275</v>
      </c>
      <c r="C10" s="13" t="s">
        <v>276</v>
      </c>
      <c r="D10" s="52" t="s">
        <v>277</v>
      </c>
      <c r="E10" s="15" t="s">
        <v>65</v>
      </c>
      <c r="F10" s="16"/>
      <c r="G10" s="16">
        <v>0.549592920353982</v>
      </c>
      <c r="H10" s="53"/>
    </row>
    <row r="11" spans="1:8" ht="18" customHeight="1">
      <c r="A11" s="11">
        <v>3</v>
      </c>
      <c r="B11" s="12" t="s">
        <v>278</v>
      </c>
      <c r="C11" s="13" t="s">
        <v>279</v>
      </c>
      <c r="D11" s="52" t="s">
        <v>280</v>
      </c>
      <c r="E11" s="15" t="s">
        <v>65</v>
      </c>
      <c r="F11" s="16"/>
      <c r="G11" s="16">
        <v>4.5992495575221204</v>
      </c>
      <c r="H11" s="53"/>
    </row>
    <row r="12" spans="1:8" ht="18" customHeight="1">
      <c r="A12" s="54">
        <v>4</v>
      </c>
      <c r="B12" s="12" t="s">
        <v>281</v>
      </c>
      <c r="C12" s="55" t="s">
        <v>282</v>
      </c>
      <c r="D12" s="52" t="s">
        <v>283</v>
      </c>
      <c r="E12" s="15" t="s">
        <v>65</v>
      </c>
      <c r="F12" s="16"/>
      <c r="G12" s="16">
        <v>4.7543107964601798</v>
      </c>
      <c r="H12" s="53"/>
    </row>
    <row r="13" spans="1:8" ht="18" customHeight="1">
      <c r="A13" s="54">
        <v>5</v>
      </c>
      <c r="B13" s="12" t="s">
        <v>284</v>
      </c>
      <c r="C13" s="55" t="s">
        <v>285</v>
      </c>
      <c r="D13" s="52" t="s">
        <v>286</v>
      </c>
      <c r="E13" s="15" t="s">
        <v>65</v>
      </c>
      <c r="F13" s="16"/>
      <c r="G13" s="16">
        <v>1.8080296255956401</v>
      </c>
      <c r="H13" s="53"/>
    </row>
    <row r="14" spans="1:8" ht="18" customHeight="1">
      <c r="A14" s="54">
        <v>6</v>
      </c>
      <c r="B14" s="12" t="s">
        <v>287</v>
      </c>
      <c r="C14" s="13" t="s">
        <v>288</v>
      </c>
      <c r="D14" s="13" t="s">
        <v>289</v>
      </c>
      <c r="E14" s="15" t="s">
        <v>65</v>
      </c>
      <c r="F14" s="16"/>
      <c r="G14" s="16">
        <v>0.54235952108276897</v>
      </c>
      <c r="H14" s="53"/>
    </row>
    <row r="15" spans="1:8" ht="18" customHeight="1">
      <c r="A15" s="54">
        <v>7</v>
      </c>
      <c r="B15" s="12" t="s">
        <v>290</v>
      </c>
      <c r="C15" s="13" t="s">
        <v>291</v>
      </c>
      <c r="D15" s="13" t="s">
        <v>292</v>
      </c>
      <c r="E15" s="15" t="s">
        <v>65</v>
      </c>
      <c r="F15" s="16"/>
      <c r="G15" s="16">
        <v>3.6078398910823699</v>
      </c>
      <c r="H15" s="53"/>
    </row>
    <row r="16" spans="1:8" ht="18" customHeight="1">
      <c r="A16" s="54">
        <v>8</v>
      </c>
      <c r="B16" s="13" t="s">
        <v>293</v>
      </c>
      <c r="C16" s="13" t="s">
        <v>294</v>
      </c>
      <c r="D16" s="13" t="s">
        <v>295</v>
      </c>
      <c r="E16" s="15" t="s">
        <v>65</v>
      </c>
      <c r="F16" s="16"/>
      <c r="G16" s="16">
        <v>1.72111335602451</v>
      </c>
      <c r="H16" s="53"/>
    </row>
    <row r="17" spans="1:8" ht="18" customHeight="1">
      <c r="A17" s="54">
        <v>9</v>
      </c>
      <c r="B17" s="13" t="s">
        <v>296</v>
      </c>
      <c r="C17" s="13" t="s">
        <v>297</v>
      </c>
      <c r="D17" s="13" t="s">
        <v>298</v>
      </c>
      <c r="E17" s="15" t="s">
        <v>65</v>
      </c>
      <c r="F17" s="16"/>
      <c r="G17" s="16">
        <v>0.54235952108276897</v>
      </c>
      <c r="H17" s="53"/>
    </row>
    <row r="18" spans="1:8" ht="18" customHeight="1">
      <c r="A18" s="54">
        <v>10</v>
      </c>
      <c r="B18" s="13" t="s">
        <v>299</v>
      </c>
      <c r="C18" s="13" t="s">
        <v>300</v>
      </c>
      <c r="D18" s="13" t="s">
        <v>301</v>
      </c>
      <c r="E18" s="15" t="s">
        <v>65</v>
      </c>
      <c r="F18" s="16"/>
      <c r="G18" s="16">
        <v>1.74741805309735</v>
      </c>
      <c r="H18" s="53"/>
    </row>
    <row r="19" spans="1:8" ht="18" customHeight="1">
      <c r="A19" s="54">
        <v>11</v>
      </c>
      <c r="B19" s="13" t="s">
        <v>302</v>
      </c>
      <c r="C19" s="13" t="s">
        <v>303</v>
      </c>
      <c r="D19" s="13" t="s">
        <v>304</v>
      </c>
      <c r="E19" s="15" t="s">
        <v>65</v>
      </c>
      <c r="F19" s="16"/>
      <c r="G19" s="16">
        <v>3.5395681415929201</v>
      </c>
      <c r="H19" s="53"/>
    </row>
    <row r="20" spans="1:8" ht="18" customHeight="1">
      <c r="A20" s="54">
        <v>12</v>
      </c>
      <c r="B20" s="13" t="s">
        <v>305</v>
      </c>
      <c r="C20" s="13" t="s">
        <v>306</v>
      </c>
      <c r="D20" s="13" t="s">
        <v>307</v>
      </c>
      <c r="E20" s="15" t="s">
        <v>65</v>
      </c>
      <c r="F20" s="16"/>
      <c r="G20" s="16">
        <v>1.8507922123893801</v>
      </c>
      <c r="H20" s="53"/>
    </row>
    <row r="21" spans="1:8" ht="18" customHeight="1">
      <c r="A21" s="54">
        <v>13</v>
      </c>
      <c r="B21" s="13" t="s">
        <v>308</v>
      </c>
      <c r="C21" s="13" t="s">
        <v>309</v>
      </c>
      <c r="D21" s="13" t="s">
        <v>310</v>
      </c>
      <c r="E21" s="15" t="s">
        <v>65</v>
      </c>
      <c r="F21" s="16"/>
      <c r="G21" s="16">
        <v>2.7970605309734502</v>
      </c>
      <c r="H21" s="53"/>
    </row>
    <row r="22" spans="1:8" ht="18" customHeight="1">
      <c r="A22" s="54">
        <v>14</v>
      </c>
      <c r="B22" s="13" t="s">
        <v>311</v>
      </c>
      <c r="C22" s="13" t="s">
        <v>312</v>
      </c>
      <c r="D22" s="13" t="s">
        <v>313</v>
      </c>
      <c r="E22" s="15" t="s">
        <v>65</v>
      </c>
      <c r="F22" s="16"/>
      <c r="G22" s="16">
        <v>2.7970605309734502</v>
      </c>
      <c r="H22" s="53"/>
    </row>
    <row r="23" spans="1:8" ht="18" customHeight="1">
      <c r="A23" s="54">
        <v>15</v>
      </c>
      <c r="B23" s="13" t="s">
        <v>314</v>
      </c>
      <c r="C23" s="13" t="s">
        <v>315</v>
      </c>
      <c r="D23" s="13" t="s">
        <v>316</v>
      </c>
      <c r="E23" s="15" t="s">
        <v>65</v>
      </c>
      <c r="F23" s="16"/>
      <c r="G23" s="16">
        <v>5.49076955752213</v>
      </c>
      <c r="H23" s="53"/>
    </row>
    <row r="24" spans="1:8" ht="18" customHeight="1">
      <c r="A24" s="54">
        <v>16</v>
      </c>
      <c r="B24" s="12" t="s">
        <v>317</v>
      </c>
      <c r="C24" s="13" t="s">
        <v>318</v>
      </c>
      <c r="D24" s="19" t="s">
        <v>319</v>
      </c>
      <c r="E24" s="15" t="s">
        <v>65</v>
      </c>
      <c r="F24" s="16"/>
      <c r="G24" s="16">
        <v>5.49076955752213</v>
      </c>
      <c r="H24" s="53"/>
    </row>
    <row r="25" spans="1:8" ht="18" customHeight="1">
      <c r="A25" s="54">
        <v>17</v>
      </c>
      <c r="B25" s="12" t="s">
        <v>320</v>
      </c>
      <c r="C25" s="13" t="s">
        <v>321</v>
      </c>
      <c r="D25" s="19" t="s">
        <v>322</v>
      </c>
      <c r="E25" s="15" t="s">
        <v>65</v>
      </c>
      <c r="F25" s="16"/>
      <c r="G25" s="16">
        <v>3.4862305241660998</v>
      </c>
      <c r="H25" s="53"/>
    </row>
    <row r="26" spans="1:8" ht="18" customHeight="1">
      <c r="A26" s="54">
        <v>18</v>
      </c>
      <c r="B26" s="12" t="s">
        <v>323</v>
      </c>
      <c r="C26" s="13" t="s">
        <v>324</v>
      </c>
      <c r="D26" s="19" t="s">
        <v>325</v>
      </c>
      <c r="E26" s="15" t="s">
        <v>65</v>
      </c>
      <c r="F26" s="16"/>
      <c r="G26" s="16">
        <v>1.3645057045609299</v>
      </c>
      <c r="H26" s="53"/>
    </row>
    <row r="27" spans="1:8" ht="18" customHeight="1">
      <c r="A27" s="54">
        <v>19</v>
      </c>
      <c r="B27" s="12" t="s">
        <v>326</v>
      </c>
      <c r="C27" s="13" t="s">
        <v>327</v>
      </c>
      <c r="D27" s="19" t="s">
        <v>328</v>
      </c>
      <c r="E27" s="15" t="s">
        <v>65</v>
      </c>
      <c r="F27" s="16"/>
      <c r="G27" s="16">
        <v>1.54020857726344</v>
      </c>
      <c r="H27" s="53"/>
    </row>
    <row r="28" spans="1:8" ht="18" customHeight="1">
      <c r="A28" s="54">
        <v>20</v>
      </c>
      <c r="B28" s="12" t="s">
        <v>329</v>
      </c>
      <c r="C28" s="13" t="s">
        <v>330</v>
      </c>
      <c r="D28" s="19" t="s">
        <v>331</v>
      </c>
      <c r="E28" s="15" t="s">
        <v>65</v>
      </c>
      <c r="F28" s="16"/>
      <c r="G28" s="16">
        <v>2.8840726480599002</v>
      </c>
      <c r="H28" s="53"/>
    </row>
    <row r="29" spans="1:8" ht="18" customHeight="1">
      <c r="A29" s="54">
        <v>21</v>
      </c>
      <c r="B29" s="12" t="s">
        <v>332</v>
      </c>
      <c r="C29" s="13" t="s">
        <v>333</v>
      </c>
      <c r="D29" s="19" t="s">
        <v>334</v>
      </c>
      <c r="E29" s="15" t="s">
        <v>65</v>
      </c>
      <c r="F29" s="16"/>
      <c r="G29" s="16">
        <v>1.4006582048040499</v>
      </c>
      <c r="H29" s="53"/>
    </row>
    <row r="30" spans="1:8" ht="18" customHeight="1">
      <c r="A30" s="54">
        <v>22</v>
      </c>
      <c r="B30" s="12" t="s">
        <v>335</v>
      </c>
      <c r="C30" s="13" t="s">
        <v>336</v>
      </c>
      <c r="D30" s="19" t="s">
        <v>337</v>
      </c>
      <c r="E30" s="15" t="s">
        <v>65</v>
      </c>
      <c r="F30" s="16"/>
      <c r="G30" s="16">
        <v>1.4006582048040499</v>
      </c>
      <c r="H30" s="53"/>
    </row>
    <row r="31" spans="1:8" ht="18" customHeight="1">
      <c r="A31" s="54">
        <v>23</v>
      </c>
      <c r="B31" s="12" t="s">
        <v>338</v>
      </c>
      <c r="C31" s="13" t="s">
        <v>339</v>
      </c>
      <c r="D31" s="19" t="s">
        <v>340</v>
      </c>
      <c r="E31" s="15" t="s">
        <v>65</v>
      </c>
      <c r="F31" s="16"/>
      <c r="G31" s="16">
        <v>0.74146559999999995</v>
      </c>
      <c r="H31" s="53"/>
    </row>
    <row r="32" spans="1:8" ht="18" customHeight="1">
      <c r="A32" s="54">
        <v>24</v>
      </c>
      <c r="B32" s="12" t="s">
        <v>341</v>
      </c>
      <c r="C32" s="13" t="s">
        <v>342</v>
      </c>
      <c r="D32" s="19" t="s">
        <v>343</v>
      </c>
      <c r="E32" s="15" t="s">
        <v>65</v>
      </c>
      <c r="F32" s="16"/>
      <c r="G32" s="16">
        <v>0.36728637168141598</v>
      </c>
      <c r="H32" s="53"/>
    </row>
    <row r="33" spans="1:8" ht="18" customHeight="1">
      <c r="A33" s="54">
        <v>25</v>
      </c>
      <c r="B33" s="12" t="s">
        <v>344</v>
      </c>
      <c r="C33" s="13" t="s">
        <v>345</v>
      </c>
      <c r="D33" s="19" t="s">
        <v>346</v>
      </c>
      <c r="E33" s="15" t="s">
        <v>65</v>
      </c>
      <c r="F33" s="16"/>
      <c r="G33" s="16">
        <v>0.57926829776158295</v>
      </c>
      <c r="H33" s="53"/>
    </row>
    <row r="34" spans="1:8" ht="18" customHeight="1">
      <c r="A34" s="54">
        <v>26</v>
      </c>
      <c r="B34" s="12" t="s">
        <v>347</v>
      </c>
      <c r="C34" s="13" t="s">
        <v>348</v>
      </c>
      <c r="D34" s="19" t="s">
        <v>349</v>
      </c>
      <c r="E34" s="15" t="s">
        <v>65</v>
      </c>
      <c r="F34" s="16"/>
      <c r="G34" s="16">
        <v>0.68264245705361803</v>
      </c>
      <c r="H34" s="53"/>
    </row>
    <row r="35" spans="1:8" ht="18" customHeight="1">
      <c r="A35" s="54">
        <v>27</v>
      </c>
      <c r="B35" s="12" t="s">
        <v>350</v>
      </c>
      <c r="C35" s="13" t="s">
        <v>351</v>
      </c>
      <c r="D35" s="19" t="s">
        <v>352</v>
      </c>
      <c r="E35" s="15" t="s">
        <v>65</v>
      </c>
      <c r="F35" s="16"/>
      <c r="G35" s="16">
        <v>1.1207720953029301</v>
      </c>
      <c r="H35" s="53"/>
    </row>
    <row r="36" spans="1:8" ht="18" customHeight="1">
      <c r="A36" s="54">
        <v>28</v>
      </c>
      <c r="B36" s="12" t="s">
        <v>353</v>
      </c>
      <c r="C36" s="13" t="s">
        <v>354</v>
      </c>
      <c r="D36" s="19" t="s">
        <v>355</v>
      </c>
      <c r="E36" s="15" t="s">
        <v>65</v>
      </c>
      <c r="F36" s="16"/>
      <c r="G36" s="16">
        <v>1.1207720953029301</v>
      </c>
      <c r="H36" s="53"/>
    </row>
    <row r="37" spans="1:8" ht="18" customHeight="1">
      <c r="A37" s="54">
        <v>29</v>
      </c>
      <c r="B37" s="12" t="s">
        <v>356</v>
      </c>
      <c r="C37" s="13" t="s">
        <v>357</v>
      </c>
      <c r="D37" s="19" t="s">
        <v>358</v>
      </c>
      <c r="E37" s="15" t="s">
        <v>65</v>
      </c>
      <c r="F37" s="16"/>
      <c r="G37" s="16">
        <v>0.19897865759019701</v>
      </c>
      <c r="H37" s="53"/>
    </row>
    <row r="38" spans="1:8" ht="18" customHeight="1">
      <c r="A38" s="54">
        <v>30</v>
      </c>
      <c r="B38" s="12" t="s">
        <v>359</v>
      </c>
      <c r="C38" s="13" t="s">
        <v>360</v>
      </c>
      <c r="D38" s="19" t="s">
        <v>361</v>
      </c>
      <c r="E38" s="15" t="s">
        <v>65</v>
      </c>
      <c r="F38" s="16"/>
      <c r="G38" s="16">
        <v>2.5931440707964599</v>
      </c>
      <c r="H38" s="53"/>
    </row>
    <row r="39" spans="1:8" ht="18" customHeight="1">
      <c r="A39" s="54">
        <v>31</v>
      </c>
      <c r="B39" s="12" t="s">
        <v>362</v>
      </c>
      <c r="C39" s="13" t="s">
        <v>363</v>
      </c>
      <c r="D39" s="19" t="s">
        <v>364</v>
      </c>
      <c r="E39" s="15" t="s">
        <v>65</v>
      </c>
      <c r="F39" s="16"/>
      <c r="G39" s="16">
        <v>1.0873583817951999</v>
      </c>
      <c r="H39" s="53"/>
    </row>
    <row r="40" spans="1:8" ht="18" customHeight="1">
      <c r="A40" s="54">
        <v>32</v>
      </c>
      <c r="B40" s="12" t="s">
        <v>365</v>
      </c>
      <c r="C40" s="13" t="s">
        <v>366</v>
      </c>
      <c r="D40" s="19" t="s">
        <v>367</v>
      </c>
      <c r="E40" s="15" t="s">
        <v>65</v>
      </c>
      <c r="F40" s="16"/>
      <c r="G40" s="16">
        <v>1.9541663716814199</v>
      </c>
      <c r="H40" s="53"/>
    </row>
    <row r="41" spans="1:8" ht="18" customHeight="1">
      <c r="A41" s="54">
        <v>33</v>
      </c>
      <c r="B41" s="12" t="s">
        <v>368</v>
      </c>
      <c r="C41" s="13" t="s">
        <v>369</v>
      </c>
      <c r="D41" s="19" t="s">
        <v>370</v>
      </c>
      <c r="E41" s="15" t="s">
        <v>65</v>
      </c>
      <c r="F41" s="16"/>
      <c r="G41" s="16">
        <v>0.317793271761866</v>
      </c>
      <c r="H41" s="53"/>
    </row>
    <row r="42" spans="1:8" ht="18" customHeight="1">
      <c r="A42" s="54">
        <v>34</v>
      </c>
      <c r="B42" s="12" t="s">
        <v>371</v>
      </c>
      <c r="C42" s="13" t="s">
        <v>372</v>
      </c>
      <c r="D42" s="19" t="s">
        <v>373</v>
      </c>
      <c r="E42" s="15" t="s">
        <v>65</v>
      </c>
      <c r="F42" s="16"/>
      <c r="G42" s="16">
        <v>3.7203539823008902</v>
      </c>
      <c r="H42" s="53"/>
    </row>
    <row r="43" spans="1:8" ht="18" customHeight="1" thickBot="1">
      <c r="A43" s="56">
        <v>35</v>
      </c>
      <c r="B43" s="26" t="s">
        <v>374</v>
      </c>
      <c r="C43" s="27" t="s">
        <v>375</v>
      </c>
      <c r="D43" s="28" t="s">
        <v>376</v>
      </c>
      <c r="E43" s="29" t="s">
        <v>65</v>
      </c>
      <c r="F43" s="30"/>
      <c r="G43" s="30">
        <v>3.7203539823008902</v>
      </c>
      <c r="H43" s="57"/>
    </row>
    <row r="44" spans="1:8" ht="27.75" customHeight="1">
      <c r="A44" s="154" t="s">
        <v>264</v>
      </c>
      <c r="B44" s="154"/>
      <c r="C44" s="154"/>
      <c r="D44" s="154"/>
      <c r="E44" s="154"/>
      <c r="F44" s="154"/>
      <c r="G44" s="154"/>
      <c r="H44" s="154"/>
    </row>
    <row r="45" spans="1:8" ht="27.75" customHeight="1">
      <c r="A45" s="140" t="s">
        <v>265</v>
      </c>
      <c r="B45" s="140"/>
      <c r="C45" s="140"/>
      <c r="D45" s="140"/>
      <c r="E45" s="140"/>
      <c r="F45" s="140"/>
      <c r="G45" s="140"/>
      <c r="H45" s="140"/>
    </row>
    <row r="46" spans="1:8" ht="15.6">
      <c r="A46" s="140" t="s">
        <v>266</v>
      </c>
      <c r="B46" s="140"/>
      <c r="C46" s="140"/>
      <c r="D46" s="140"/>
      <c r="E46" s="140"/>
      <c r="F46" s="140"/>
      <c r="G46" s="140"/>
      <c r="H46" s="140"/>
    </row>
    <row r="47" spans="1:8" ht="15.6">
      <c r="A47" s="143" t="s">
        <v>267</v>
      </c>
      <c r="B47" s="143"/>
      <c r="C47" s="143"/>
      <c r="D47" s="143"/>
      <c r="E47" s="143"/>
      <c r="F47" s="143"/>
      <c r="G47" s="143"/>
      <c r="H47" s="143"/>
    </row>
    <row r="48" spans="1:8" ht="15.6">
      <c r="A48" s="32"/>
      <c r="B48" s="33"/>
      <c r="C48" s="32"/>
      <c r="D48" s="32"/>
      <c r="E48" s="32"/>
      <c r="F48" s="34"/>
      <c r="G48" s="34"/>
      <c r="H48" s="35"/>
    </row>
    <row r="49" spans="1:8" ht="15.6">
      <c r="A49" s="36" t="s">
        <v>268</v>
      </c>
      <c r="B49" s="37"/>
      <c r="C49" s="38"/>
      <c r="D49" s="39" t="s">
        <v>269</v>
      </c>
      <c r="E49" s="38"/>
      <c r="F49" s="40"/>
      <c r="G49" s="40"/>
      <c r="H49" s="41"/>
    </row>
    <row r="50" spans="1:8" ht="15.6">
      <c r="A50" s="36"/>
      <c r="B50" s="37"/>
      <c r="C50" s="38"/>
      <c r="D50" s="39"/>
      <c r="E50" s="38"/>
      <c r="F50" s="40"/>
      <c r="G50" s="40"/>
      <c r="H50" s="41"/>
    </row>
    <row r="51" spans="1:8" ht="15.6">
      <c r="A51" s="36" t="s">
        <v>270</v>
      </c>
      <c r="B51" s="36"/>
      <c r="C51" s="32"/>
      <c r="D51" s="36" t="s">
        <v>270</v>
      </c>
      <c r="E51" s="32"/>
      <c r="F51" s="40"/>
      <c r="G51" s="40"/>
      <c r="H51" s="41"/>
    </row>
  </sheetData>
  <mergeCells count="17">
    <mergeCell ref="A1:H1"/>
    <mergeCell ref="A3:H3"/>
    <mergeCell ref="A4:H4"/>
    <mergeCell ref="A5:H5"/>
    <mergeCell ref="A6:H6"/>
    <mergeCell ref="A2:H2"/>
    <mergeCell ref="H7:H8"/>
    <mergeCell ref="A44:H44"/>
    <mergeCell ref="A45:H45"/>
    <mergeCell ref="A46:H46"/>
    <mergeCell ref="A47:H47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03E62-DBBB-4462-AC46-7E9B9691938F}">
  <dimension ref="A1:O28"/>
  <sheetViews>
    <sheetView zoomScaleNormal="100" workbookViewId="0">
      <selection activeCell="M10" sqref="M10"/>
    </sheetView>
  </sheetViews>
  <sheetFormatPr defaultColWidth="9" defaultRowHeight="15.6"/>
  <cols>
    <col min="1" max="1" width="3.109375" style="72" customWidth="1"/>
    <col min="2" max="2" width="13.88671875" style="87" customWidth="1"/>
    <col min="3" max="3" width="20.21875" style="72" customWidth="1"/>
    <col min="4" max="4" width="16.6640625" style="72" customWidth="1"/>
    <col min="5" max="5" width="6.33203125" style="72" customWidth="1"/>
    <col min="6" max="6" width="15.6640625" style="72" customWidth="1"/>
    <col min="7" max="7" width="10.6640625" style="72" customWidth="1"/>
    <col min="8" max="8" width="9.77734375" style="72" customWidth="1"/>
    <col min="9" max="9" width="28" style="72" customWidth="1"/>
    <col min="10" max="10" width="14.33203125" style="72" customWidth="1"/>
    <col min="11" max="11" width="8.44140625" style="72" customWidth="1"/>
    <col min="12" max="12" width="36" style="72" customWidth="1"/>
    <col min="13" max="13" width="11.6640625" style="72" bestFit="1" customWidth="1"/>
    <col min="14" max="16384" width="9" style="72"/>
  </cols>
  <sheetData>
    <row r="1" spans="1:15" ht="22.2">
      <c r="A1" s="122" t="s">
        <v>429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5">
      <c r="A2" s="123" t="s">
        <v>529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5">
      <c r="A3" s="124" t="s">
        <v>431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5">
      <c r="A4" s="124" t="s">
        <v>432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5" ht="31.5" customHeight="1">
      <c r="A5" s="125" t="s">
        <v>433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6" spans="1:15" ht="21" customHeight="1">
      <c r="A6" s="121" t="s">
        <v>434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5" ht="29.25" customHeight="1">
      <c r="A7" s="127" t="s">
        <v>3</v>
      </c>
      <c r="B7" s="128" t="s">
        <v>435</v>
      </c>
      <c r="C7" s="129" t="s">
        <v>436</v>
      </c>
      <c r="D7" s="129" t="s">
        <v>437</v>
      </c>
      <c r="E7" s="129" t="s">
        <v>7</v>
      </c>
      <c r="F7" s="73" t="s">
        <v>438</v>
      </c>
      <c r="G7" s="134" t="s">
        <v>439</v>
      </c>
      <c r="H7" s="134"/>
      <c r="I7" s="134"/>
      <c r="J7" s="73" t="s">
        <v>491</v>
      </c>
      <c r="K7" s="130" t="s">
        <v>440</v>
      </c>
      <c r="L7" s="74"/>
      <c r="M7" s="75"/>
    </row>
    <row r="8" spans="1:15" ht="30" customHeight="1">
      <c r="A8" s="127"/>
      <c r="B8" s="128"/>
      <c r="C8" s="129"/>
      <c r="D8" s="129"/>
      <c r="E8" s="129"/>
      <c r="F8" s="76" t="s">
        <v>492</v>
      </c>
      <c r="G8" s="77" t="s">
        <v>441</v>
      </c>
      <c r="H8" s="77" t="s">
        <v>442</v>
      </c>
      <c r="I8" s="76" t="s">
        <v>443</v>
      </c>
      <c r="J8" s="76" t="s">
        <v>492</v>
      </c>
      <c r="K8" s="131"/>
    </row>
    <row r="9" spans="1:15" ht="23.4" customHeight="1">
      <c r="A9" s="78">
        <v>1</v>
      </c>
      <c r="B9" s="103" t="s">
        <v>457</v>
      </c>
      <c r="C9" s="89" t="s">
        <v>458</v>
      </c>
      <c r="D9" s="94" t="s">
        <v>475</v>
      </c>
      <c r="E9" s="95" t="s">
        <v>445</v>
      </c>
      <c r="F9" s="96"/>
      <c r="G9" s="97"/>
      <c r="H9" s="80"/>
      <c r="I9" s="98"/>
      <c r="J9" s="96">
        <f t="shared" ref="J9:J10" si="0">F9+H9</f>
        <v>0</v>
      </c>
      <c r="K9" s="99"/>
    </row>
    <row r="10" spans="1:15" ht="42.6" customHeight="1">
      <c r="A10" s="78">
        <v>2</v>
      </c>
      <c r="B10" s="92" t="s">
        <v>460</v>
      </c>
      <c r="C10" s="93" t="s">
        <v>461</v>
      </c>
      <c r="D10" s="94"/>
      <c r="E10" s="95" t="s">
        <v>445</v>
      </c>
      <c r="F10" s="96"/>
      <c r="G10" s="97">
        <f>26000/1.13</f>
        <v>23008.849557522128</v>
      </c>
      <c r="H10" s="79">
        <f>G10/100000/4</f>
        <v>5.7522123893805316E-2</v>
      </c>
      <c r="I10" s="100" t="s">
        <v>513</v>
      </c>
      <c r="J10" s="96">
        <f t="shared" si="0"/>
        <v>5.7522123893805316E-2</v>
      </c>
      <c r="K10" s="101" t="s">
        <v>511</v>
      </c>
      <c r="L10" s="91" t="s">
        <v>459</v>
      </c>
      <c r="M10" s="110" t="s">
        <v>530</v>
      </c>
    </row>
    <row r="11" spans="1:15" ht="33.75" customHeight="1">
      <c r="A11" s="132" t="s">
        <v>448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81"/>
      <c r="M11" s="81"/>
      <c r="N11" s="81"/>
      <c r="O11" s="81"/>
    </row>
    <row r="12" spans="1:15" ht="33.75" customHeight="1">
      <c r="A12" s="133" t="s">
        <v>449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81"/>
      <c r="M12" s="81"/>
      <c r="N12" s="81"/>
      <c r="O12" s="81"/>
    </row>
    <row r="13" spans="1:15" ht="33.75" customHeight="1">
      <c r="A13" s="133" t="s">
        <v>515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81"/>
      <c r="M13" s="81"/>
      <c r="N13" s="81"/>
      <c r="O13" s="81"/>
    </row>
    <row r="14" spans="1:15" ht="34.5" customHeight="1">
      <c r="A14" s="133" t="s">
        <v>451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81"/>
      <c r="M14" s="81"/>
      <c r="N14" s="81"/>
      <c r="O14" s="81"/>
    </row>
    <row r="15" spans="1:15" ht="27" customHeight="1">
      <c r="A15" s="82"/>
      <c r="B15" s="83"/>
      <c r="C15" s="82"/>
      <c r="D15" s="82"/>
      <c r="E15" s="82"/>
      <c r="F15" s="82"/>
      <c r="G15" s="82"/>
      <c r="H15" s="82"/>
      <c r="I15" s="82"/>
      <c r="J15" s="82"/>
    </row>
    <row r="16" spans="1:15">
      <c r="A16" s="102" t="s">
        <v>452</v>
      </c>
      <c r="B16" s="85"/>
      <c r="C16" s="102"/>
      <c r="E16" s="102"/>
      <c r="F16" s="102" t="s">
        <v>453</v>
      </c>
      <c r="J16" s="102" t="s">
        <v>453</v>
      </c>
    </row>
    <row r="17" spans="1:10">
      <c r="A17" s="102"/>
      <c r="B17" s="85"/>
      <c r="C17" s="102"/>
      <c r="D17" s="102"/>
      <c r="E17" s="102"/>
      <c r="F17" s="102"/>
      <c r="G17" s="102"/>
      <c r="H17" s="102"/>
      <c r="I17" s="102"/>
      <c r="J17" s="102"/>
    </row>
    <row r="18" spans="1:10">
      <c r="A18" s="126" t="s">
        <v>454</v>
      </c>
      <c r="B18" s="126"/>
      <c r="C18" s="126"/>
      <c r="E18" s="82"/>
      <c r="F18" s="82" t="s">
        <v>455</v>
      </c>
      <c r="J18" s="82" t="s">
        <v>455</v>
      </c>
    </row>
    <row r="19" spans="1:10" ht="14.4">
      <c r="B19" s="86"/>
    </row>
    <row r="20" spans="1:10" ht="14.4">
      <c r="B20" s="86"/>
    </row>
    <row r="21" spans="1:10" ht="14.4">
      <c r="B21" s="86"/>
    </row>
    <row r="22" spans="1:10" ht="14.4">
      <c r="B22" s="86"/>
    </row>
    <row r="23" spans="1:10" ht="14.4">
      <c r="B23" s="86"/>
    </row>
    <row r="24" spans="1:10" ht="14.4">
      <c r="B24" s="86"/>
    </row>
    <row r="25" spans="1:10" ht="14.4">
      <c r="B25" s="86"/>
    </row>
    <row r="26" spans="1:10" ht="14.4">
      <c r="B26" s="86"/>
    </row>
    <row r="27" spans="1:10" ht="14.4">
      <c r="B27" s="86"/>
    </row>
    <row r="28" spans="1:10" ht="14.4">
      <c r="B28" s="86"/>
    </row>
  </sheetData>
  <mergeCells count="18">
    <mergeCell ref="K7:K8"/>
    <mergeCell ref="A11:K11"/>
    <mergeCell ref="A12:K12"/>
    <mergeCell ref="A13:K13"/>
    <mergeCell ref="A14:K14"/>
    <mergeCell ref="E7:E8"/>
    <mergeCell ref="G7:I7"/>
    <mergeCell ref="A18:C18"/>
    <mergeCell ref="A7:A8"/>
    <mergeCell ref="B7:B8"/>
    <mergeCell ref="C7:C8"/>
    <mergeCell ref="D7:D8"/>
    <mergeCell ref="A6:K6"/>
    <mergeCell ref="A1:K1"/>
    <mergeCell ref="A2:K2"/>
    <mergeCell ref="A3:K3"/>
    <mergeCell ref="A4:K4"/>
    <mergeCell ref="A5:K5"/>
  </mergeCells>
  <phoneticPr fontId="1" type="noConversion"/>
  <conditionalFormatting sqref="B10">
    <cfRule type="duplicateValues" dxfId="0" priority="15"/>
  </conditionalFormatting>
  <printOptions horizontalCentered="1"/>
  <pageMargins left="0.31496062992125984" right="0.31496062992125984" top="0.55118110236220474" bottom="0.15748031496062992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黄骅汇铭2020年</vt:lpstr>
      <vt:lpstr>黄骅汇铭 1</vt:lpstr>
      <vt:lpstr>黄骅汇铭2</vt:lpstr>
      <vt:lpstr>黄骅汇铭3</vt:lpstr>
      <vt:lpstr>汇铭1ZY</vt:lpstr>
      <vt:lpstr>黄骅汇铭 4</vt:lpstr>
      <vt:lpstr>Sheet1</vt:lpstr>
      <vt:lpstr>Sheet2</vt:lpstr>
      <vt:lpstr>Sheet3</vt:lpstr>
      <vt:lpstr>'黄骅汇铭 1'!Print_Area</vt:lpstr>
      <vt:lpstr>'黄骅汇铭 4'!Print_Area</vt:lpstr>
      <vt:lpstr>黄骅汇铭2!Print_Area</vt:lpstr>
      <vt:lpstr>黄骅汇铭2020年!Print_Area</vt:lpstr>
      <vt:lpstr>黄骅汇铭3!Print_Area</vt:lpstr>
      <vt:lpstr>汇铭1ZY!Print_Titles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2022-05-20T13:55:25Z</dcterms:modified>
</cp:coreProperties>
</file>