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J6L项目\J6L低配版\评标资料\"/>
    </mc:Choice>
  </mc:AlternateContent>
  <xr:revisionPtr revIDLastSave="0" documentId="13_ncr:1_{9D3E094C-5000-4A47-8C50-F93894613FE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冲压模具" sheetId="2" r:id="rId1"/>
    <sheet name="Sheet1" sheetId="1" r:id="rId2"/>
  </sheets>
  <definedNames>
    <definedName name="_xlnm._FilterDatabase" localSheetId="0" hidden="1">'外购件开发申请单-冲压模具'!$A$3:$BC$6</definedName>
    <definedName name="_xlnm.Print_Area" localSheetId="0">'外购件开发申请单-冲压模具'!$A$1:$BC$27</definedName>
    <definedName name="_xlnm.Print_Titles" localSheetId="0">'外购件开发申请单-冲压模具'!$1:$3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23" i="2" l="1"/>
  <c r="AM23" i="2"/>
  <c r="AO22" i="2"/>
  <c r="AO21" i="2"/>
  <c r="AO20" i="2"/>
  <c r="AO19" i="2"/>
  <c r="AP19" i="2" s="1"/>
  <c r="AO18" i="2"/>
  <c r="AO17" i="2"/>
  <c r="AO16" i="2"/>
  <c r="AO15" i="2"/>
  <c r="AO14" i="2"/>
  <c r="AO13" i="2"/>
  <c r="AO12" i="2"/>
  <c r="AO11" i="2"/>
  <c r="AP11" i="2" s="1"/>
  <c r="AO10" i="2"/>
  <c r="AO9" i="2"/>
  <c r="AO8" i="2"/>
  <c r="AO7" i="2"/>
  <c r="AO6" i="2"/>
  <c r="BB23" i="2"/>
  <c r="T23" i="2"/>
  <c r="U21" i="2"/>
  <c r="U20" i="2"/>
  <c r="W19" i="2"/>
  <c r="U19" i="2"/>
  <c r="U18" i="2"/>
  <c r="U17" i="2"/>
  <c r="U16" i="2"/>
  <c r="W15" i="2"/>
  <c r="W23" i="2" s="1"/>
  <c r="U15" i="2"/>
  <c r="U13" i="2"/>
  <c r="U12" i="2"/>
  <c r="W11" i="2"/>
  <c r="U11" i="2"/>
  <c r="U9" i="2"/>
  <c r="U8" i="2"/>
  <c r="U7" i="2"/>
  <c r="W6" i="2"/>
  <c r="U6" i="2"/>
  <c r="AE19" i="2"/>
  <c r="AF19" i="2" s="1"/>
  <c r="AE15" i="2"/>
  <c r="AF15" i="2" s="1"/>
  <c r="AE11" i="2"/>
  <c r="AF11" i="2" s="1"/>
  <c r="AE6" i="2"/>
  <c r="AF6" i="2" s="1"/>
  <c r="AC23" i="2"/>
  <c r="AW23" i="2"/>
  <c r="AX23" i="2"/>
  <c r="AY21" i="2"/>
  <c r="AY20" i="2"/>
  <c r="AY19" i="2"/>
  <c r="AY18" i="2"/>
  <c r="AY17" i="2"/>
  <c r="AY16" i="2"/>
  <c r="AY15" i="2"/>
  <c r="AY13" i="2"/>
  <c r="AY12" i="2"/>
  <c r="AY11" i="2"/>
  <c r="AZ11" i="2" s="1"/>
  <c r="AY10" i="2"/>
  <c r="AY9" i="2"/>
  <c r="AY8" i="2"/>
  <c r="AY7" i="2"/>
  <c r="AY6" i="2"/>
  <c r="AS23" i="2"/>
  <c r="AI23" i="2"/>
  <c r="P7" i="2"/>
  <c r="P8" i="2"/>
  <c r="P9" i="2"/>
  <c r="P11" i="2"/>
  <c r="P12" i="2"/>
  <c r="P13" i="2"/>
  <c r="P15" i="2"/>
  <c r="P16" i="2"/>
  <c r="P17" i="2"/>
  <c r="P18" i="2"/>
  <c r="P19" i="2"/>
  <c r="P20" i="2"/>
  <c r="P21" i="2"/>
  <c r="P6" i="2"/>
  <c r="AR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U23" i="2" l="1"/>
  <c r="AP6" i="2"/>
  <c r="AP23" i="2" s="1"/>
  <c r="AP15" i="2"/>
  <c r="AF23" i="2"/>
  <c r="P23" i="2"/>
  <c r="AZ19" i="2"/>
  <c r="AZ15" i="2"/>
  <c r="AZ6" i="2"/>
  <c r="AZ23" i="2" s="1"/>
  <c r="AU11" i="2"/>
  <c r="AU19" i="2"/>
  <c r="AU6" i="2"/>
  <c r="AU15" i="2"/>
  <c r="AU23" i="2" l="1"/>
  <c r="AH23" i="2"/>
  <c r="O23" i="2"/>
  <c r="Y23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6" i="2"/>
  <c r="AA6" i="2"/>
  <c r="AA19" i="2"/>
  <c r="AA15" i="2"/>
  <c r="AA11" i="2"/>
  <c r="R19" i="2"/>
  <c r="R15" i="2"/>
  <c r="R11" i="2"/>
  <c r="R6" i="2"/>
  <c r="J19" i="2"/>
  <c r="J15" i="2"/>
  <c r="J11" i="2"/>
  <c r="J6" i="2"/>
  <c r="AK6" i="2" l="1"/>
  <c r="AK15" i="2"/>
  <c r="R23" i="2"/>
  <c r="AK19" i="2"/>
  <c r="AA23" i="2"/>
  <c r="AK11" i="2"/>
  <c r="AK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I5" authorId="0" shapeId="0" xr:uid="{65F17326-3812-4BCE-A471-0C16F2FBB14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  <comment ref="AN5" authorId="0" shapeId="0" xr:uid="{CD77D259-9C30-44A5-9C4E-6087D0A2F46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</commentList>
</comments>
</file>

<file path=xl/sharedStrings.xml><?xml version="1.0" encoding="utf-8"?>
<sst xmlns="http://schemas.openxmlformats.org/spreadsheetml/2006/main" count="250" uniqueCount="97">
  <si>
    <t>序号</t>
  </si>
  <si>
    <t>QAD</t>
  </si>
  <si>
    <t>中文名称</t>
  </si>
  <si>
    <t>单位</t>
  </si>
  <si>
    <t>材料</t>
  </si>
  <si>
    <t>借用/新开</t>
    <phoneticPr fontId="2" type="noConversion"/>
  </si>
  <si>
    <t>单台使用量</t>
  </si>
  <si>
    <t>年使用量</t>
  </si>
  <si>
    <t>未税报价</t>
    <phoneticPr fontId="2" type="noConversion"/>
  </si>
  <si>
    <t>推荐供应商</t>
    <phoneticPr fontId="2" type="noConversion"/>
  </si>
  <si>
    <t>黄骅桥行</t>
    <phoneticPr fontId="2" type="noConversion"/>
  </si>
  <si>
    <t>J6L-解放自卸车-无仰角座框结构新开模具清单</t>
    <phoneticPr fontId="2" type="noConversion"/>
  </si>
  <si>
    <t>SHT0014563</t>
    <phoneticPr fontId="11" type="noConversion"/>
  </si>
  <si>
    <t>座框前横梁</t>
    <phoneticPr fontId="11" type="noConversion"/>
  </si>
  <si>
    <t>SHT0014564</t>
    <phoneticPr fontId="11" type="noConversion"/>
  </si>
  <si>
    <t>调高机构支架</t>
    <phoneticPr fontId="11" type="noConversion"/>
  </si>
  <si>
    <t>SHT0014565</t>
    <phoneticPr fontId="11" type="noConversion"/>
  </si>
  <si>
    <t>阻尼调节机构支架</t>
    <phoneticPr fontId="11" type="noConversion"/>
  </si>
  <si>
    <t>SHT0014594</t>
    <phoneticPr fontId="11" type="noConversion"/>
  </si>
  <si>
    <t>前罩壳固定支架L</t>
    <phoneticPr fontId="11" type="noConversion"/>
  </si>
  <si>
    <t>图示</t>
    <phoneticPr fontId="2" type="noConversion"/>
  </si>
  <si>
    <t>模具自制/委外</t>
    <phoneticPr fontId="2" type="noConversion"/>
  </si>
  <si>
    <t>产品自制/外购</t>
    <phoneticPr fontId="2" type="noConversion"/>
  </si>
  <si>
    <t>落料冲孔</t>
    <phoneticPr fontId="2" type="noConversion"/>
  </si>
  <si>
    <t>成型</t>
  </si>
  <si>
    <t>成型</t>
    <phoneticPr fontId="2" type="noConversion"/>
  </si>
  <si>
    <t>冲孔</t>
  </si>
  <si>
    <t>冲孔</t>
    <phoneticPr fontId="2" type="noConversion"/>
  </si>
  <si>
    <t>冲测孔切边</t>
    <phoneticPr fontId="2" type="noConversion"/>
  </si>
  <si>
    <t>工序模</t>
    <phoneticPr fontId="2" type="noConversion"/>
  </si>
  <si>
    <t>数量（付）</t>
    <phoneticPr fontId="2" type="noConversion"/>
  </si>
  <si>
    <t>成型1</t>
    <phoneticPr fontId="2" type="noConversion"/>
  </si>
  <si>
    <t>成型2</t>
    <phoneticPr fontId="2" type="noConversion"/>
  </si>
  <si>
    <t>合计</t>
    <phoneticPr fontId="2" type="noConversion"/>
  </si>
  <si>
    <t>工程模1*2</t>
  </si>
  <si>
    <t>部件分类</t>
    <phoneticPr fontId="2" type="noConversion"/>
  </si>
  <si>
    <t>EA</t>
    <phoneticPr fontId="11" type="noConversion"/>
  </si>
  <si>
    <t>SPFH590-t2.0</t>
    <phoneticPr fontId="11" type="noConversion"/>
  </si>
  <si>
    <t>新开</t>
    <phoneticPr fontId="11" type="noConversion"/>
  </si>
  <si>
    <t>河北自制</t>
    <phoneticPr fontId="11" type="noConversion"/>
  </si>
  <si>
    <t>二类件</t>
    <phoneticPr fontId="11" type="noConversion"/>
  </si>
  <si>
    <t>模具委外</t>
    <phoneticPr fontId="11" type="noConversion"/>
  </si>
  <si>
    <t>SAPH440-t2.0</t>
    <phoneticPr fontId="11" type="noConversion"/>
  </si>
  <si>
    <t>落料</t>
  </si>
  <si>
    <t>翻边</t>
  </si>
  <si>
    <t>含税报价</t>
    <phoneticPr fontId="2" type="noConversion"/>
  </si>
  <si>
    <t>未税报价</t>
    <phoneticPr fontId="11" type="noConversion"/>
  </si>
  <si>
    <t>付款方式</t>
    <phoneticPr fontId="11" type="noConversion"/>
  </si>
  <si>
    <t>50%预付，40%在乙方样品验证合格后支付，10%在甲方模具验收后支付</t>
    <phoneticPr fontId="11" type="noConversion"/>
  </si>
  <si>
    <t>交货期</t>
    <phoneticPr fontId="11" type="noConversion"/>
  </si>
  <si>
    <t>体系内供应商</t>
    <phoneticPr fontId="2" type="noConversion"/>
  </si>
  <si>
    <t>桥行/苏州荣威</t>
    <phoneticPr fontId="11" type="noConversion"/>
  </si>
  <si>
    <t>未税报价合计</t>
    <phoneticPr fontId="11" type="noConversion"/>
  </si>
  <si>
    <t>开票税率</t>
    <phoneticPr fontId="11" type="noConversion"/>
  </si>
  <si>
    <t>3%增值税</t>
    <phoneticPr fontId="11" type="noConversion"/>
  </si>
  <si>
    <t>13%增值税</t>
    <phoneticPr fontId="11" type="noConversion"/>
  </si>
  <si>
    <t>付款形式</t>
    <phoneticPr fontId="11" type="noConversion"/>
  </si>
  <si>
    <t>会上商议</t>
    <phoneticPr fontId="11" type="noConversion"/>
  </si>
  <si>
    <t>电汇扣5%或承兑</t>
  </si>
  <si>
    <t>电汇扣5%或承兑</t>
    <phoneticPr fontId="11" type="noConversion"/>
  </si>
  <si>
    <t>1个月</t>
    <phoneticPr fontId="11" type="noConversion"/>
  </si>
  <si>
    <t>30%预付、30%预验收、30%验收、10%质保</t>
  </si>
  <si>
    <t>30%预付、30%预验收、30%验收、10%质保</t>
    <phoneticPr fontId="11" type="noConversion"/>
  </si>
  <si>
    <t>落料冲孔</t>
    <phoneticPr fontId="11" type="noConversion"/>
  </si>
  <si>
    <t>侧整</t>
    <phoneticPr fontId="11" type="noConversion"/>
  </si>
  <si>
    <t>测冲</t>
    <phoneticPr fontId="11" type="noConversion"/>
  </si>
  <si>
    <t>成型</t>
    <phoneticPr fontId="11" type="noConversion"/>
  </si>
  <si>
    <t>冲孔翻边</t>
    <phoneticPr fontId="11" type="noConversion"/>
  </si>
  <si>
    <t>测冲+测冲</t>
    <phoneticPr fontId="11" type="noConversion"/>
  </si>
  <si>
    <t>合同签订后75天提交半工装样品，130天完成模具开发</t>
    <phoneticPr fontId="11" type="noConversion"/>
  </si>
  <si>
    <t>40天</t>
    <phoneticPr fontId="11" type="noConversion"/>
  </si>
  <si>
    <t>曹洪志 13913327794</t>
    <phoneticPr fontId="11" type="noConversion"/>
  </si>
  <si>
    <t>边世鹏 13722700399</t>
    <phoneticPr fontId="11" type="noConversion"/>
  </si>
  <si>
    <t>王珊 18713085539</t>
    <phoneticPr fontId="11" type="noConversion"/>
  </si>
  <si>
    <t>夏福航 13932765101</t>
    <phoneticPr fontId="11" type="noConversion"/>
  </si>
  <si>
    <t>推荐原因</t>
    <phoneticPr fontId="2" type="noConversion"/>
  </si>
  <si>
    <t>未税协商价</t>
    <phoneticPr fontId="11" type="noConversion"/>
  </si>
  <si>
    <t>落料冲孔</t>
  </si>
  <si>
    <t>冲孔+冲孔</t>
  </si>
  <si>
    <t>成型2</t>
  </si>
  <si>
    <t>含税价</t>
    <phoneticPr fontId="11" type="noConversion"/>
  </si>
  <si>
    <t>说明：1.黄骅桥行和苏州荣威均属于体系内供应商，天津津兆反馈无时间参与。2.荣威可参与全部类别开发。3.桥行可参与二类件及以下开发。4.模具工程师推荐的5家，由于时间关系联系了2家，沧州啸宇（达强）、沧州精英凝华已经投标</t>
    <phoneticPr fontId="2" type="noConversion"/>
  </si>
  <si>
    <t>沧州精英凝华-第一次报价</t>
    <phoneticPr fontId="2" type="noConversion"/>
  </si>
  <si>
    <t>沧州精英凝华-最终报价</t>
    <phoneticPr fontId="2" type="noConversion"/>
  </si>
  <si>
    <t>冲孔</t>
    <phoneticPr fontId="11" type="noConversion"/>
  </si>
  <si>
    <t>成型（一出二）</t>
    <phoneticPr fontId="11" type="noConversion"/>
  </si>
  <si>
    <t>苏州荣威-一次报价</t>
    <phoneticPr fontId="2" type="noConversion"/>
  </si>
  <si>
    <t>苏州荣威-最终报价</t>
    <phoneticPr fontId="2" type="noConversion"/>
  </si>
  <si>
    <t>含税报价</t>
    <phoneticPr fontId="11" type="noConversion"/>
  </si>
  <si>
    <t>黄骅桥行-最终报价</t>
    <phoneticPr fontId="2" type="noConversion"/>
  </si>
  <si>
    <t>黄骅桥行</t>
    <phoneticPr fontId="11" type="noConversion"/>
  </si>
  <si>
    <t>1.模具工程师评判，沧州啸宇工序较为合理。但属体系外
2.黄骅桥行反馈工艺及价格已最优，不再调动
3.苏州荣威价格偏高
4.沧州精英凝华价格适中，但属体系外</t>
    <phoneticPr fontId="11" type="noConversion"/>
  </si>
  <si>
    <t>1.模具工程师评判，沧州精英凝华工序较为合理，但属于体系外
2.黄骅桥行反馈工艺及价格已最优，不再调动
2.苏州荣威价格偏高
3.泊头达强价格适中，但属体系外</t>
    <phoneticPr fontId="11" type="noConversion"/>
  </si>
  <si>
    <t>1.模具工程师评判，黄骅桥行工序较为合理
2.苏州荣威价格偏高
3.沧州精英凝华和泊头达强价格适中，但属体系外</t>
    <phoneticPr fontId="11" type="noConversion"/>
  </si>
  <si>
    <t>1.模具工程师评判，黄骅桥行工序较为合理，黄骅桥行反馈工艺及价格已最优，不再调动
2.苏州荣威价格偏高
3.沧州精英凝华和泊头达强价格适中，但属体系外</t>
    <phoneticPr fontId="11" type="noConversion"/>
  </si>
  <si>
    <t>泊头达强（啸宇）-一次报价</t>
    <phoneticPr fontId="2" type="noConversion"/>
  </si>
  <si>
    <t>泊头达强（啸宇）-最终报价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</si>
</sst>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5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</cellStyleXfs>
  <cellXfs count="48">
    <xf numFmtId="0" fontId="0" fillId="0" borderId="0" xfId="0"/>
    <xf numFmtId="0" fontId="3" fillId="0" borderId="0" xfId="2">
      <alignment vertical="center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4" xfId="1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right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2" fontId="7" fillId="0" borderId="4" xfId="1" applyNumberFormat="1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 wrapText="1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6" fillId="0" borderId="7" xfId="3" applyFont="1" applyFill="1" applyBorder="1" applyAlignment="1" applyProtection="1">
      <alignment horizontal="center" vertical="center" wrapText="1" shrinkToFit="1"/>
      <protection locked="0"/>
    </xf>
    <xf numFmtId="0" fontId="6" fillId="0" borderId="2" xfId="3" applyFont="1" applyFill="1" applyBorder="1" applyAlignment="1" applyProtection="1">
      <alignment horizontal="center" vertical="center" wrapText="1" shrinkToFit="1"/>
      <protection locked="0"/>
    </xf>
    <xf numFmtId="0" fontId="6" fillId="0" borderId="3" xfId="3" applyFont="1" applyFill="1" applyBorder="1" applyAlignment="1" applyProtection="1">
      <alignment horizontal="center" vertical="center" wrapText="1" shrinkToFit="1"/>
      <protection locked="0"/>
    </xf>
    <xf numFmtId="2" fontId="7" fillId="0" borderId="4" xfId="1" applyNumberFormat="1" applyFont="1" applyBorder="1" applyAlignment="1" applyProtection="1">
      <alignment horizontal="center" vertical="center" wrapText="1"/>
      <protection locked="0"/>
    </xf>
    <xf numFmtId="2" fontId="7" fillId="0" borderId="5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6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7" fillId="0" borderId="4" xfId="3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/>
      <protection locked="0"/>
    </xf>
    <xf numFmtId="0" fontId="7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</cellXfs>
  <cellStyles count="8">
    <cellStyle name="BOM_Level_1" xfId="5" xr:uid="{04DBFE33-8307-4E19-B81E-0A0732DF0B8A}"/>
    <cellStyle name="BOM_Level_Below3" xfId="3" xr:uid="{A6BA83FD-BB5D-49CC-B3BC-F10F8241A346}"/>
    <cellStyle name="常规" xfId="0" builtinId="0"/>
    <cellStyle name="常规 2" xfId="2" xr:uid="{3A4CC2C3-D8F9-44A2-AED6-6C5ACAF76568}"/>
    <cellStyle name="常规 2 2" xfId="6" xr:uid="{E146CEFA-354B-491D-B052-EF02CBFCC204}"/>
    <cellStyle name="常规 41" xfId="4" xr:uid="{DF5CF251-962E-48CF-A861-6BA66E52D5C7}"/>
    <cellStyle name="样式 1 2" xfId="7" xr:uid="{F6463994-A962-4E48-9CB3-F23A40CFC7C9}"/>
    <cellStyle name="样式 1 5 2" xfId="1" xr:uid="{0A6B6476-42A3-4529-8BDC-6024A7777FA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0</xdr:colOff>
      <xdr:row>5</xdr:row>
      <xdr:rowOff>0</xdr:rowOff>
    </xdr:from>
    <xdr:to>
      <xdr:col>66</xdr:col>
      <xdr:colOff>615096</xdr:colOff>
      <xdr:row>16</xdr:row>
      <xdr:rowOff>220352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A5A423B-0934-4BCE-A63C-E9BB3B51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8680" y="1493520"/>
          <a:ext cx="6787295" cy="4249518"/>
        </a:xfrm>
        <a:prstGeom prst="rect">
          <a:avLst/>
        </a:prstGeom>
      </xdr:spPr>
    </xdr:pic>
    <xdr:clientData/>
  </xdr:twoCellAnchor>
  <xdr:twoCellAnchor>
    <xdr:from>
      <xdr:col>3</xdr:col>
      <xdr:colOff>30528</xdr:colOff>
      <xdr:row>6</xdr:row>
      <xdr:rowOff>37016</xdr:rowOff>
    </xdr:from>
    <xdr:to>
      <xdr:col>3</xdr:col>
      <xdr:colOff>838199</xdr:colOff>
      <xdr:row>7</xdr:row>
      <xdr:rowOff>210614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04C1EB8-9CC1-4231-9FED-2B3803FE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671" y="2203273"/>
          <a:ext cx="807671" cy="543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152876</xdr:colOff>
      <xdr:row>10</xdr:row>
      <xdr:rowOff>294389</xdr:rowOff>
    </xdr:from>
    <xdr:to>
      <xdr:col>3</xdr:col>
      <xdr:colOff>810276</xdr:colOff>
      <xdr:row>11</xdr:row>
      <xdr:rowOff>260168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78AAFEE9-8D0D-4B17-8F17-7A347B03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019" y="3570989"/>
          <a:ext cx="657400" cy="48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78922</xdr:colOff>
      <xdr:row>14</xdr:row>
      <xdr:rowOff>376918</xdr:rowOff>
    </xdr:from>
    <xdr:to>
      <xdr:col>3</xdr:col>
      <xdr:colOff>793558</xdr:colOff>
      <xdr:row>15</xdr:row>
      <xdr:rowOff>340723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1763C428-1D54-437A-873F-F1504A50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065" y="4829175"/>
          <a:ext cx="714636" cy="48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44904</xdr:colOff>
      <xdr:row>18</xdr:row>
      <xdr:rowOff>329294</xdr:rowOff>
    </xdr:from>
    <xdr:to>
      <xdr:col>3</xdr:col>
      <xdr:colOff>1001214</xdr:colOff>
      <xdr:row>20</xdr:row>
      <xdr:rowOff>152400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B5F9B92F-9522-4B8A-98D4-6AEB6FF2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3371" y="6594627"/>
          <a:ext cx="956310" cy="55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5C56-14B4-4091-B070-242A073A8C93}">
  <sheetPr>
    <outlinePr summaryBelow="0"/>
  </sheetPr>
  <dimension ref="A1:BC28"/>
  <sheetViews>
    <sheetView showGridLines="0" tabSelected="1" zoomScale="60" zoomScaleNormal="60" workbookViewId="0">
      <pane xSplit="12" ySplit="5" topLeftCell="M9" activePane="bottomRight" state="frozen"/>
      <selection pane="topRight" activeCell="N1" sqref="N1"/>
      <selection pane="bottomLeft" activeCell="A5" sqref="A5"/>
      <selection pane="bottomRight" activeCell="A24" sqref="A24:XFD24"/>
    </sheetView>
  </sheetViews>
  <sheetFormatPr defaultColWidth="9" defaultRowHeight="12" x14ac:dyDescent="0.25"/>
  <cols>
    <col min="1" max="1" width="7.21875" style="5" customWidth="1"/>
    <col min="2" max="2" width="14" style="5" customWidth="1"/>
    <col min="3" max="3" width="15.88671875" style="5" customWidth="1"/>
    <col min="4" max="4" width="14.88671875" style="5" customWidth="1"/>
    <col min="5" max="5" width="6.77734375" style="5" customWidth="1"/>
    <col min="6" max="6" width="10.6640625" style="5" customWidth="1"/>
    <col min="7" max="7" width="6.6640625" style="5" hidden="1" customWidth="1"/>
    <col min="8" max="8" width="9.21875" style="5" hidden="1" customWidth="1"/>
    <col min="9" max="9" width="6.6640625" style="5" hidden="1" customWidth="1"/>
    <col min="10" max="10" width="8.77734375" style="5" hidden="1" customWidth="1"/>
    <col min="11" max="11" width="8.5546875" style="5" customWidth="1"/>
    <col min="12" max="12" width="8" style="5" customWidth="1"/>
    <col min="13" max="13" width="8.6640625" style="5" customWidth="1"/>
    <col min="14" max="14" width="12.44140625" style="5" customWidth="1"/>
    <col min="15" max="15" width="7.6640625" style="5" customWidth="1"/>
    <col min="16" max="16" width="9.6640625" style="5" customWidth="1"/>
    <col min="17" max="19" width="12.44140625" style="5" customWidth="1"/>
    <col min="20" max="20" width="7.6640625" style="5" customWidth="1"/>
    <col min="21" max="21" width="9.6640625" style="5" customWidth="1"/>
    <col min="22" max="23" width="12.44140625" style="5" customWidth="1"/>
    <col min="24" max="24" width="9" style="5" customWidth="1"/>
    <col min="25" max="25" width="7.21875" style="5" customWidth="1"/>
    <col min="26" max="27" width="12.77734375" style="5" customWidth="1"/>
    <col min="28" max="28" width="9" style="5" customWidth="1"/>
    <col min="29" max="29" width="7.21875" style="5" customWidth="1"/>
    <col min="30" max="30" width="9.109375" style="5" customWidth="1"/>
    <col min="31" max="32" width="12.77734375" style="5" customWidth="1"/>
    <col min="33" max="33" width="9" style="5" customWidth="1"/>
    <col min="34" max="34" width="7.21875" style="5" customWidth="1"/>
    <col min="35" max="35" width="10.109375" style="5" customWidth="1"/>
    <col min="36" max="37" width="12.77734375" style="5" customWidth="1"/>
    <col min="38" max="38" width="9" style="5" customWidth="1"/>
    <col min="39" max="39" width="7.21875" style="5" customWidth="1"/>
    <col min="40" max="40" width="10.109375" style="5" customWidth="1"/>
    <col min="41" max="42" width="12.77734375" style="5" customWidth="1"/>
    <col min="43" max="43" width="9" style="5" customWidth="1"/>
    <col min="44" max="44" width="7.21875" style="5" customWidth="1"/>
    <col min="45" max="47" width="12.77734375" style="5" customWidth="1"/>
    <col min="48" max="48" width="9" style="5" customWidth="1"/>
    <col min="49" max="49" width="7.21875" style="5" customWidth="1"/>
    <col min="50" max="52" width="12.77734375" style="5" customWidth="1"/>
    <col min="53" max="53" width="13.44140625" style="5" customWidth="1"/>
    <col min="54" max="54" width="13" style="5" customWidth="1"/>
    <col min="55" max="55" width="25.5546875" style="5" customWidth="1"/>
    <col min="56" max="16384" width="9" style="5"/>
  </cols>
  <sheetData>
    <row r="1" spans="1:55" s="1" customFormat="1" ht="33.6" customHeight="1" x14ac:dyDescent="0.25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16"/>
    </row>
    <row r="2" spans="1:55" s="1" customFormat="1" ht="33.6" customHeight="1" x14ac:dyDescent="0.25">
      <c r="A2" s="39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17"/>
    </row>
    <row r="3" spans="1:55" ht="21.6" customHeight="1" x14ac:dyDescent="0.25">
      <c r="A3" s="27" t="s">
        <v>0</v>
      </c>
      <c r="B3" s="27" t="s">
        <v>1</v>
      </c>
      <c r="C3" s="27" t="s">
        <v>2</v>
      </c>
      <c r="D3" s="27" t="s">
        <v>20</v>
      </c>
      <c r="E3" s="27" t="s">
        <v>3</v>
      </c>
      <c r="F3" s="27" t="s">
        <v>4</v>
      </c>
      <c r="G3" s="27" t="s">
        <v>5</v>
      </c>
      <c r="H3" s="27" t="s">
        <v>22</v>
      </c>
      <c r="I3" s="27" t="s">
        <v>6</v>
      </c>
      <c r="J3" s="27" t="s">
        <v>7</v>
      </c>
      <c r="K3" s="36" t="s">
        <v>35</v>
      </c>
      <c r="L3" s="27" t="s">
        <v>21</v>
      </c>
      <c r="M3" s="27" t="s">
        <v>50</v>
      </c>
      <c r="N3" s="19" t="s">
        <v>10</v>
      </c>
      <c r="O3" s="20"/>
      <c r="P3" s="20"/>
      <c r="Q3" s="20"/>
      <c r="R3" s="21"/>
      <c r="S3" s="19" t="s">
        <v>89</v>
      </c>
      <c r="T3" s="20"/>
      <c r="U3" s="20"/>
      <c r="V3" s="20"/>
      <c r="W3" s="21"/>
      <c r="X3" s="19" t="s">
        <v>86</v>
      </c>
      <c r="Y3" s="20"/>
      <c r="Z3" s="20"/>
      <c r="AA3" s="21"/>
      <c r="AB3" s="19" t="s">
        <v>87</v>
      </c>
      <c r="AC3" s="20"/>
      <c r="AD3" s="20"/>
      <c r="AE3" s="20"/>
      <c r="AF3" s="21"/>
      <c r="AG3" s="19" t="s">
        <v>95</v>
      </c>
      <c r="AH3" s="20"/>
      <c r="AI3" s="20"/>
      <c r="AJ3" s="20"/>
      <c r="AK3" s="21"/>
      <c r="AL3" s="19" t="s">
        <v>96</v>
      </c>
      <c r="AM3" s="20"/>
      <c r="AN3" s="20"/>
      <c r="AO3" s="20"/>
      <c r="AP3" s="21"/>
      <c r="AQ3" s="19" t="s">
        <v>82</v>
      </c>
      <c r="AR3" s="20"/>
      <c r="AS3" s="20"/>
      <c r="AT3" s="20"/>
      <c r="AU3" s="21"/>
      <c r="AV3" s="19" t="s">
        <v>83</v>
      </c>
      <c r="AW3" s="20"/>
      <c r="AX3" s="20"/>
      <c r="AY3" s="20"/>
      <c r="AZ3" s="21"/>
      <c r="BA3" s="36" t="s">
        <v>9</v>
      </c>
      <c r="BB3" s="36" t="s">
        <v>76</v>
      </c>
      <c r="BC3" s="25" t="s">
        <v>75</v>
      </c>
    </row>
    <row r="4" spans="1:55" ht="19.8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37"/>
      <c r="L4" s="28"/>
      <c r="M4" s="28"/>
      <c r="N4" s="19" t="s">
        <v>74</v>
      </c>
      <c r="O4" s="20"/>
      <c r="P4" s="20"/>
      <c r="Q4" s="20"/>
      <c r="R4" s="21"/>
      <c r="S4" s="19" t="s">
        <v>74</v>
      </c>
      <c r="T4" s="20"/>
      <c r="U4" s="20"/>
      <c r="V4" s="20"/>
      <c r="W4" s="21"/>
      <c r="X4" s="19" t="s">
        <v>71</v>
      </c>
      <c r="Y4" s="20"/>
      <c r="Z4" s="20"/>
      <c r="AA4" s="21"/>
      <c r="AB4" s="19" t="s">
        <v>71</v>
      </c>
      <c r="AC4" s="20"/>
      <c r="AD4" s="20"/>
      <c r="AE4" s="20"/>
      <c r="AF4" s="21"/>
      <c r="AG4" s="19" t="s">
        <v>73</v>
      </c>
      <c r="AH4" s="20"/>
      <c r="AI4" s="20"/>
      <c r="AJ4" s="20"/>
      <c r="AK4" s="21"/>
      <c r="AL4" s="19" t="s">
        <v>73</v>
      </c>
      <c r="AM4" s="20"/>
      <c r="AN4" s="20"/>
      <c r="AO4" s="20"/>
      <c r="AP4" s="21"/>
      <c r="AQ4" s="19" t="s">
        <v>72</v>
      </c>
      <c r="AR4" s="20"/>
      <c r="AS4" s="20"/>
      <c r="AT4" s="20"/>
      <c r="AU4" s="21"/>
      <c r="AV4" s="19" t="s">
        <v>72</v>
      </c>
      <c r="AW4" s="20"/>
      <c r="AX4" s="20"/>
      <c r="AY4" s="20"/>
      <c r="AZ4" s="21"/>
      <c r="BA4" s="37"/>
      <c r="BB4" s="37"/>
      <c r="BC4" s="25"/>
    </row>
    <row r="5" spans="1:55" s="4" customFormat="1" ht="25.8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38"/>
      <c r="L5" s="29"/>
      <c r="M5" s="29"/>
      <c r="N5" s="2" t="s">
        <v>29</v>
      </c>
      <c r="O5" s="2" t="s">
        <v>30</v>
      </c>
      <c r="P5" s="2" t="s">
        <v>80</v>
      </c>
      <c r="Q5" s="2" t="s">
        <v>8</v>
      </c>
      <c r="R5" s="2" t="s">
        <v>33</v>
      </c>
      <c r="S5" s="2" t="s">
        <v>29</v>
      </c>
      <c r="T5" s="2" t="s">
        <v>30</v>
      </c>
      <c r="U5" s="2" t="s">
        <v>80</v>
      </c>
      <c r="V5" s="2" t="s">
        <v>8</v>
      </c>
      <c r="W5" s="2" t="s">
        <v>33</v>
      </c>
      <c r="X5" s="2" t="s">
        <v>29</v>
      </c>
      <c r="Y5" s="2" t="s">
        <v>30</v>
      </c>
      <c r="Z5" s="2" t="s">
        <v>8</v>
      </c>
      <c r="AA5" s="2" t="s">
        <v>33</v>
      </c>
      <c r="AB5" s="2" t="s">
        <v>29</v>
      </c>
      <c r="AC5" s="2" t="s">
        <v>30</v>
      </c>
      <c r="AD5" s="2" t="s">
        <v>88</v>
      </c>
      <c r="AE5" s="2" t="s">
        <v>8</v>
      </c>
      <c r="AF5" s="2" t="s">
        <v>33</v>
      </c>
      <c r="AG5" s="2" t="s">
        <v>29</v>
      </c>
      <c r="AH5" s="2" t="s">
        <v>30</v>
      </c>
      <c r="AI5" s="2" t="s">
        <v>45</v>
      </c>
      <c r="AJ5" s="2" t="s">
        <v>46</v>
      </c>
      <c r="AK5" s="2" t="s">
        <v>33</v>
      </c>
      <c r="AL5" s="2" t="s">
        <v>29</v>
      </c>
      <c r="AM5" s="2" t="s">
        <v>30</v>
      </c>
      <c r="AN5" s="2" t="s">
        <v>45</v>
      </c>
      <c r="AO5" s="2" t="s">
        <v>46</v>
      </c>
      <c r="AP5" s="2" t="s">
        <v>33</v>
      </c>
      <c r="AQ5" s="2" t="s">
        <v>29</v>
      </c>
      <c r="AR5" s="2" t="s">
        <v>30</v>
      </c>
      <c r="AS5" s="2" t="s">
        <v>45</v>
      </c>
      <c r="AT5" s="2" t="s">
        <v>46</v>
      </c>
      <c r="AU5" s="2" t="s">
        <v>33</v>
      </c>
      <c r="AV5" s="2" t="s">
        <v>29</v>
      </c>
      <c r="AW5" s="2" t="s">
        <v>30</v>
      </c>
      <c r="AX5" s="2" t="s">
        <v>45</v>
      </c>
      <c r="AY5" s="2" t="s">
        <v>46</v>
      </c>
      <c r="AZ5" s="2" t="s">
        <v>33</v>
      </c>
      <c r="BA5" s="38"/>
      <c r="BB5" s="38"/>
      <c r="BC5" s="25"/>
    </row>
    <row r="6" spans="1:55" ht="28.8" customHeight="1" x14ac:dyDescent="0.25">
      <c r="A6" s="30">
        <v>1</v>
      </c>
      <c r="B6" s="30" t="s">
        <v>12</v>
      </c>
      <c r="C6" s="30" t="s">
        <v>13</v>
      </c>
      <c r="D6" s="30"/>
      <c r="E6" s="30" t="s">
        <v>36</v>
      </c>
      <c r="F6" s="30" t="s">
        <v>37</v>
      </c>
      <c r="G6" s="30" t="s">
        <v>38</v>
      </c>
      <c r="H6" s="30" t="s">
        <v>39</v>
      </c>
      <c r="I6" s="30">
        <v>1</v>
      </c>
      <c r="J6" s="30">
        <f t="shared" ref="J6:J19" si="0">30000*I6</f>
        <v>30000</v>
      </c>
      <c r="K6" s="30" t="s">
        <v>40</v>
      </c>
      <c r="L6" s="30" t="s">
        <v>41</v>
      </c>
      <c r="M6" s="30" t="s">
        <v>51</v>
      </c>
      <c r="N6" s="3" t="s">
        <v>23</v>
      </c>
      <c r="O6" s="3">
        <v>1</v>
      </c>
      <c r="P6" s="13">
        <f>Q6*1.03</f>
        <v>145000</v>
      </c>
      <c r="Q6" s="9">
        <v>140776.6990291262</v>
      </c>
      <c r="R6" s="22">
        <f>SUM(Q6:Q10)</f>
        <v>186407.76699029127</v>
      </c>
      <c r="S6" s="14" t="s">
        <v>23</v>
      </c>
      <c r="T6" s="14">
        <v>1</v>
      </c>
      <c r="U6" s="14">
        <f>V6*1.03</f>
        <v>145000</v>
      </c>
      <c r="V6" s="9">
        <v>140776.6990291262</v>
      </c>
      <c r="W6" s="22">
        <f>SUM(V6:V10)</f>
        <v>186407.76699029127</v>
      </c>
      <c r="X6" s="3"/>
      <c r="Y6" s="3">
        <v>6</v>
      </c>
      <c r="Z6" s="3">
        <v>216814.15929203501</v>
      </c>
      <c r="AA6" s="22">
        <f>SUM(Z6:Z10)</f>
        <v>216814.15929203501</v>
      </c>
      <c r="AB6" s="14"/>
      <c r="AC6" s="14">
        <v>6</v>
      </c>
      <c r="AD6" s="14">
        <v>245000</v>
      </c>
      <c r="AE6" s="14">
        <f>AD6/1.13</f>
        <v>216814.15929203542</v>
      </c>
      <c r="AF6" s="22">
        <f>SUM(AE6:AE10)</f>
        <v>216814.15929203542</v>
      </c>
      <c r="AG6" s="18" t="s">
        <v>43</v>
      </c>
      <c r="AH6" s="3">
        <v>1</v>
      </c>
      <c r="AI6" s="7">
        <v>25708.6872</v>
      </c>
      <c r="AJ6" s="8">
        <f>AI6/1.13</f>
        <v>22751.050619469028</v>
      </c>
      <c r="AK6" s="22">
        <f>SUM(AJ6:AJ10)</f>
        <v>105770.32757522126</v>
      </c>
      <c r="AL6" s="18" t="s">
        <v>43</v>
      </c>
      <c r="AM6" s="14">
        <v>1</v>
      </c>
      <c r="AN6" s="7">
        <v>25708.6872</v>
      </c>
      <c r="AO6" s="15">
        <f>AN6/1.13</f>
        <v>22751.050619469028</v>
      </c>
      <c r="AP6" s="22">
        <f>SUM(AO6:AO10)</f>
        <v>105770.32757522126</v>
      </c>
      <c r="AQ6" s="6" t="s">
        <v>63</v>
      </c>
      <c r="AR6" s="6">
        <v>1</v>
      </c>
      <c r="AS6" s="7">
        <v>36400</v>
      </c>
      <c r="AT6" s="8">
        <f t="shared" ref="AT6:AT22" si="1">AS6/1.13</f>
        <v>32212.389380530978</v>
      </c>
      <c r="AU6" s="22">
        <f>SUM(AT6:AT10)</f>
        <v>171769.91150442482</v>
      </c>
      <c r="AV6" s="14" t="s">
        <v>63</v>
      </c>
      <c r="AW6" s="14">
        <v>1</v>
      </c>
      <c r="AX6" s="12">
        <v>36400</v>
      </c>
      <c r="AY6" s="15">
        <f t="shared" ref="AY6:AY21" si="2">AX6/1.13</f>
        <v>32212.389380530978</v>
      </c>
      <c r="AZ6" s="22">
        <f>SUM(AY6:AY10)</f>
        <v>159646.01769911504</v>
      </c>
      <c r="BA6" s="41" t="s">
        <v>90</v>
      </c>
      <c r="BB6" s="22">
        <v>186407.76699029127</v>
      </c>
      <c r="BC6" s="46" t="s">
        <v>91</v>
      </c>
    </row>
    <row r="7" spans="1:55" ht="28.8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" t="s">
        <v>25</v>
      </c>
      <c r="O7" s="3">
        <v>1</v>
      </c>
      <c r="P7" s="13">
        <f t="shared" ref="P7:P21" si="3">Q7*1.03</f>
        <v>20000</v>
      </c>
      <c r="Q7" s="9">
        <v>19417.475728155339</v>
      </c>
      <c r="R7" s="23"/>
      <c r="S7" s="14" t="s">
        <v>25</v>
      </c>
      <c r="T7" s="14">
        <v>1</v>
      </c>
      <c r="U7" s="14">
        <f t="shared" ref="U7:U9" si="4">V7*1.03</f>
        <v>20000</v>
      </c>
      <c r="V7" s="9">
        <v>19417.475728155339</v>
      </c>
      <c r="W7" s="23"/>
      <c r="X7" s="3"/>
      <c r="Y7" s="3"/>
      <c r="Z7" s="3"/>
      <c r="AA7" s="23"/>
      <c r="AB7" s="14"/>
      <c r="AC7" s="14"/>
      <c r="AD7" s="14"/>
      <c r="AE7" s="14"/>
      <c r="AF7" s="23"/>
      <c r="AG7" s="18" t="s">
        <v>24</v>
      </c>
      <c r="AH7" s="3">
        <v>1</v>
      </c>
      <c r="AI7" s="7">
        <v>25370.415000000005</v>
      </c>
      <c r="AJ7" s="8">
        <f t="shared" ref="AJ7:AJ22" si="5">AI7/1.13</f>
        <v>22451.694690265493</v>
      </c>
      <c r="AK7" s="23"/>
      <c r="AL7" s="18" t="s">
        <v>24</v>
      </c>
      <c r="AM7" s="14">
        <v>1</v>
      </c>
      <c r="AN7" s="7">
        <v>25370.415000000005</v>
      </c>
      <c r="AO7" s="15">
        <f t="shared" ref="AO7:AO22" si="6">AN7/1.13</f>
        <v>22451.694690265493</v>
      </c>
      <c r="AP7" s="23"/>
      <c r="AQ7" s="6" t="s">
        <v>24</v>
      </c>
      <c r="AR7" s="6">
        <v>1</v>
      </c>
      <c r="AS7" s="7">
        <v>43900</v>
      </c>
      <c r="AT7" s="8">
        <f t="shared" si="1"/>
        <v>38849.557522123898</v>
      </c>
      <c r="AU7" s="23"/>
      <c r="AV7" s="14" t="s">
        <v>24</v>
      </c>
      <c r="AW7" s="14">
        <v>1</v>
      </c>
      <c r="AX7" s="12">
        <v>43900</v>
      </c>
      <c r="AY7" s="15">
        <f t="shared" si="2"/>
        <v>38849.557522123898</v>
      </c>
      <c r="AZ7" s="23"/>
      <c r="BA7" s="42"/>
      <c r="BB7" s="23"/>
      <c r="BC7" s="46"/>
    </row>
    <row r="8" spans="1:55" ht="28.8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" t="s">
        <v>27</v>
      </c>
      <c r="O8" s="3">
        <v>1</v>
      </c>
      <c r="P8" s="13">
        <f t="shared" si="3"/>
        <v>12000</v>
      </c>
      <c r="Q8" s="9">
        <v>11650.485436893203</v>
      </c>
      <c r="R8" s="23"/>
      <c r="S8" s="14" t="s">
        <v>27</v>
      </c>
      <c r="T8" s="14">
        <v>1</v>
      </c>
      <c r="U8" s="14">
        <f t="shared" si="4"/>
        <v>12000</v>
      </c>
      <c r="V8" s="9">
        <v>11650.485436893203</v>
      </c>
      <c r="W8" s="23"/>
      <c r="X8" s="3"/>
      <c r="Y8" s="3"/>
      <c r="Z8" s="3"/>
      <c r="AA8" s="23"/>
      <c r="AB8" s="14"/>
      <c r="AC8" s="14"/>
      <c r="AD8" s="14"/>
      <c r="AE8" s="14"/>
      <c r="AF8" s="23"/>
      <c r="AG8" s="18" t="s">
        <v>44</v>
      </c>
      <c r="AH8" s="3">
        <v>1</v>
      </c>
      <c r="AI8" s="7">
        <v>25370.415000000005</v>
      </c>
      <c r="AJ8" s="8">
        <f t="shared" si="5"/>
        <v>22451.694690265493</v>
      </c>
      <c r="AK8" s="23"/>
      <c r="AL8" s="18" t="s">
        <v>44</v>
      </c>
      <c r="AM8" s="14">
        <v>1</v>
      </c>
      <c r="AN8" s="7">
        <v>25370.415000000005</v>
      </c>
      <c r="AO8" s="15">
        <f t="shared" si="6"/>
        <v>22451.694690265493</v>
      </c>
      <c r="AP8" s="23"/>
      <c r="AQ8" s="6" t="s">
        <v>64</v>
      </c>
      <c r="AR8" s="6">
        <v>1</v>
      </c>
      <c r="AS8" s="7">
        <v>56700</v>
      </c>
      <c r="AT8" s="8">
        <f t="shared" si="1"/>
        <v>50176.991150442482</v>
      </c>
      <c r="AU8" s="23"/>
      <c r="AV8" s="14" t="s">
        <v>64</v>
      </c>
      <c r="AW8" s="14">
        <v>1</v>
      </c>
      <c r="AX8" s="12">
        <v>60500</v>
      </c>
      <c r="AY8" s="15">
        <f t="shared" si="2"/>
        <v>53539.823008849562</v>
      </c>
      <c r="AZ8" s="23"/>
      <c r="BA8" s="42"/>
      <c r="BB8" s="23"/>
      <c r="BC8" s="46"/>
    </row>
    <row r="9" spans="1:55" ht="28.8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" t="s">
        <v>28</v>
      </c>
      <c r="O9" s="3">
        <v>1</v>
      </c>
      <c r="P9" s="13">
        <f t="shared" si="3"/>
        <v>15000</v>
      </c>
      <c r="Q9" s="9">
        <v>14563.106796116504</v>
      </c>
      <c r="R9" s="23"/>
      <c r="S9" s="14" t="s">
        <v>28</v>
      </c>
      <c r="T9" s="14">
        <v>1</v>
      </c>
      <c r="U9" s="14">
        <f t="shared" si="4"/>
        <v>15000</v>
      </c>
      <c r="V9" s="9">
        <v>14563.106796116504</v>
      </c>
      <c r="W9" s="23"/>
      <c r="X9" s="3"/>
      <c r="Y9" s="3"/>
      <c r="Z9" s="3"/>
      <c r="AA9" s="23"/>
      <c r="AB9" s="14"/>
      <c r="AC9" s="14"/>
      <c r="AD9" s="14"/>
      <c r="AE9" s="14"/>
      <c r="AF9" s="23"/>
      <c r="AG9" s="18" t="s">
        <v>26</v>
      </c>
      <c r="AH9" s="3">
        <v>1</v>
      </c>
      <c r="AI9" s="7">
        <v>21535.476480000001</v>
      </c>
      <c r="AJ9" s="8">
        <f t="shared" si="5"/>
        <v>19057.943787610624</v>
      </c>
      <c r="AK9" s="23"/>
      <c r="AL9" s="18" t="s">
        <v>26</v>
      </c>
      <c r="AM9" s="14">
        <v>1</v>
      </c>
      <c r="AN9" s="7">
        <v>21535.476480000001</v>
      </c>
      <c r="AO9" s="15">
        <f t="shared" si="6"/>
        <v>19057.943787610624</v>
      </c>
      <c r="AP9" s="23"/>
      <c r="AQ9" s="6" t="s">
        <v>26</v>
      </c>
      <c r="AR9" s="6">
        <v>1</v>
      </c>
      <c r="AS9" s="7">
        <v>18500</v>
      </c>
      <c r="AT9" s="8">
        <f t="shared" si="1"/>
        <v>16371.681415929204</v>
      </c>
      <c r="AU9" s="23"/>
      <c r="AV9" s="14" t="s">
        <v>26</v>
      </c>
      <c r="AW9" s="14">
        <v>1</v>
      </c>
      <c r="AX9" s="12">
        <v>18500</v>
      </c>
      <c r="AY9" s="15">
        <f t="shared" si="2"/>
        <v>16371.681415929204</v>
      </c>
      <c r="AZ9" s="23"/>
      <c r="BA9" s="42"/>
      <c r="BB9" s="23"/>
      <c r="BC9" s="46"/>
    </row>
    <row r="10" spans="1:55" ht="28.8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3"/>
      <c r="P10" s="13"/>
      <c r="Q10" s="9"/>
      <c r="R10" s="24"/>
      <c r="S10" s="14"/>
      <c r="T10" s="14"/>
      <c r="U10" s="14"/>
      <c r="V10" s="9"/>
      <c r="W10" s="24"/>
      <c r="X10" s="3"/>
      <c r="Y10" s="3"/>
      <c r="Z10" s="3"/>
      <c r="AA10" s="24"/>
      <c r="AB10" s="14"/>
      <c r="AC10" s="14"/>
      <c r="AD10" s="14"/>
      <c r="AE10" s="14"/>
      <c r="AF10" s="24"/>
      <c r="AG10" s="18" t="s">
        <v>26</v>
      </c>
      <c r="AH10" s="3">
        <v>1</v>
      </c>
      <c r="AI10" s="7">
        <v>21535.476480000001</v>
      </c>
      <c r="AJ10" s="8">
        <f t="shared" si="5"/>
        <v>19057.943787610624</v>
      </c>
      <c r="AK10" s="24"/>
      <c r="AL10" s="18" t="s">
        <v>26</v>
      </c>
      <c r="AM10" s="14">
        <v>1</v>
      </c>
      <c r="AN10" s="7">
        <v>21535.476480000001</v>
      </c>
      <c r="AO10" s="15">
        <f t="shared" si="6"/>
        <v>19057.943787610624</v>
      </c>
      <c r="AP10" s="24"/>
      <c r="AQ10" s="6" t="s">
        <v>65</v>
      </c>
      <c r="AR10" s="6">
        <v>1</v>
      </c>
      <c r="AS10" s="7">
        <v>38600</v>
      </c>
      <c r="AT10" s="8">
        <f t="shared" si="1"/>
        <v>34159.292035398234</v>
      </c>
      <c r="AU10" s="24"/>
      <c r="AV10" s="14" t="s">
        <v>84</v>
      </c>
      <c r="AW10" s="14">
        <v>1</v>
      </c>
      <c r="AX10" s="12">
        <v>21100</v>
      </c>
      <c r="AY10" s="15">
        <f t="shared" si="2"/>
        <v>18672.566371681416</v>
      </c>
      <c r="AZ10" s="24"/>
      <c r="BA10" s="43"/>
      <c r="BB10" s="24"/>
      <c r="BC10" s="46"/>
    </row>
    <row r="11" spans="1:55" ht="28.8" customHeight="1" x14ac:dyDescent="0.25">
      <c r="A11" s="30">
        <v>2</v>
      </c>
      <c r="B11" s="30" t="s">
        <v>14</v>
      </c>
      <c r="C11" s="30" t="s">
        <v>15</v>
      </c>
      <c r="D11" s="30"/>
      <c r="E11" s="30" t="s">
        <v>36</v>
      </c>
      <c r="F11" s="30" t="s">
        <v>37</v>
      </c>
      <c r="G11" s="30" t="s">
        <v>38</v>
      </c>
      <c r="H11" s="30" t="s">
        <v>39</v>
      </c>
      <c r="I11" s="30">
        <v>1</v>
      </c>
      <c r="J11" s="30">
        <f t="shared" si="0"/>
        <v>30000</v>
      </c>
      <c r="K11" s="30" t="s">
        <v>40</v>
      </c>
      <c r="L11" s="30" t="s">
        <v>41</v>
      </c>
      <c r="M11" s="30" t="s">
        <v>51</v>
      </c>
      <c r="N11" s="18" t="s">
        <v>77</v>
      </c>
      <c r="O11" s="3">
        <v>1</v>
      </c>
      <c r="P11" s="13">
        <f t="shared" si="3"/>
        <v>7000</v>
      </c>
      <c r="Q11" s="9">
        <v>6796.1165048543689</v>
      </c>
      <c r="R11" s="22">
        <f>SUM(Q11:Q14)</f>
        <v>19902.912621359224</v>
      </c>
      <c r="S11" s="18" t="s">
        <v>77</v>
      </c>
      <c r="T11" s="14">
        <v>1</v>
      </c>
      <c r="U11" s="14">
        <f t="shared" ref="U11:U13" si="7">V11*1.03</f>
        <v>7000</v>
      </c>
      <c r="V11" s="9">
        <v>6796.1165048543689</v>
      </c>
      <c r="W11" s="22">
        <f>SUM(V11:V14)</f>
        <v>19902.912621359224</v>
      </c>
      <c r="X11" s="3" t="s">
        <v>34</v>
      </c>
      <c r="Y11" s="3">
        <v>5</v>
      </c>
      <c r="Z11" s="3">
        <v>88495.575221238949</v>
      </c>
      <c r="AA11" s="22">
        <f>SUM(Z11:Z14)</f>
        <v>88495.575221238949</v>
      </c>
      <c r="AB11" s="14" t="s">
        <v>34</v>
      </c>
      <c r="AC11" s="14">
        <v>5</v>
      </c>
      <c r="AD11" s="14">
        <v>82000</v>
      </c>
      <c r="AE11" s="14">
        <f>AD11/1.13</f>
        <v>72566.371681415942</v>
      </c>
      <c r="AF11" s="22">
        <f>SUM(AE11:AE14)</f>
        <v>72566.371681415942</v>
      </c>
      <c r="AG11" s="3" t="s">
        <v>43</v>
      </c>
      <c r="AH11" s="3">
        <v>1</v>
      </c>
      <c r="AI11" s="7">
        <v>12818.736000000001</v>
      </c>
      <c r="AJ11" s="8">
        <f t="shared" si="5"/>
        <v>11344.014159292037</v>
      </c>
      <c r="AK11" s="22">
        <f>SUM(AJ11:AJ14)</f>
        <v>44619.789026548679</v>
      </c>
      <c r="AL11" s="14" t="s">
        <v>43</v>
      </c>
      <c r="AM11" s="14">
        <v>1</v>
      </c>
      <c r="AN11" s="7">
        <v>12818.736000000001</v>
      </c>
      <c r="AO11" s="15">
        <f t="shared" si="6"/>
        <v>11344.014159292037</v>
      </c>
      <c r="AP11" s="22">
        <f>SUM(AO11:AO14)</f>
        <v>44619.789026548679</v>
      </c>
      <c r="AQ11" s="6" t="s">
        <v>43</v>
      </c>
      <c r="AR11" s="6">
        <v>1</v>
      </c>
      <c r="AS11" s="7">
        <v>10300</v>
      </c>
      <c r="AT11" s="8">
        <f t="shared" si="1"/>
        <v>9115.0442477876113</v>
      </c>
      <c r="AU11" s="22">
        <f>SUM(AT11:AT14)</f>
        <v>36725.663716814161</v>
      </c>
      <c r="AV11" s="14" t="s">
        <v>63</v>
      </c>
      <c r="AW11" s="14">
        <v>1</v>
      </c>
      <c r="AX11" s="12">
        <v>12900</v>
      </c>
      <c r="AY11" s="15">
        <f t="shared" si="2"/>
        <v>11415.929203539825</v>
      </c>
      <c r="AZ11" s="22">
        <f>SUM(AY11:AY14)</f>
        <v>30707.964601769916</v>
      </c>
      <c r="BA11" s="36" t="s">
        <v>90</v>
      </c>
      <c r="BB11" s="22">
        <v>19902.912621359224</v>
      </c>
      <c r="BC11" s="47" t="s">
        <v>94</v>
      </c>
    </row>
    <row r="12" spans="1:55" ht="28.8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8" t="s">
        <v>24</v>
      </c>
      <c r="O12" s="3">
        <v>1</v>
      </c>
      <c r="P12" s="13">
        <f t="shared" si="3"/>
        <v>7500</v>
      </c>
      <c r="Q12" s="9">
        <v>7281.5533980582522</v>
      </c>
      <c r="R12" s="23"/>
      <c r="S12" s="18" t="s">
        <v>24</v>
      </c>
      <c r="T12" s="14">
        <v>1</v>
      </c>
      <c r="U12" s="14">
        <f t="shared" si="7"/>
        <v>7500</v>
      </c>
      <c r="V12" s="9">
        <v>7281.5533980582522</v>
      </c>
      <c r="W12" s="23"/>
      <c r="X12" s="3"/>
      <c r="Y12" s="3"/>
      <c r="Z12" s="3"/>
      <c r="AA12" s="23"/>
      <c r="AB12" s="14"/>
      <c r="AC12" s="14"/>
      <c r="AD12" s="14"/>
      <c r="AE12" s="14"/>
      <c r="AF12" s="23"/>
      <c r="AG12" s="3" t="s">
        <v>24</v>
      </c>
      <c r="AH12" s="3">
        <v>1</v>
      </c>
      <c r="AI12" s="7">
        <v>12818.736000000001</v>
      </c>
      <c r="AJ12" s="8">
        <f t="shared" si="5"/>
        <v>11344.014159292037</v>
      </c>
      <c r="AK12" s="23"/>
      <c r="AL12" s="14" t="s">
        <v>24</v>
      </c>
      <c r="AM12" s="14">
        <v>1</v>
      </c>
      <c r="AN12" s="7">
        <v>12818.736000000001</v>
      </c>
      <c r="AO12" s="15">
        <f t="shared" si="6"/>
        <v>11344.014159292037</v>
      </c>
      <c r="AP12" s="23"/>
      <c r="AQ12" s="6" t="s">
        <v>66</v>
      </c>
      <c r="AR12" s="6">
        <v>1</v>
      </c>
      <c r="AS12" s="7">
        <v>12700</v>
      </c>
      <c r="AT12" s="8">
        <f t="shared" si="1"/>
        <v>11238.938053097347</v>
      </c>
      <c r="AU12" s="23"/>
      <c r="AV12" s="14" t="s">
        <v>85</v>
      </c>
      <c r="AW12" s="14">
        <v>1</v>
      </c>
      <c r="AX12" s="12">
        <v>14600</v>
      </c>
      <c r="AY12" s="15">
        <f t="shared" si="2"/>
        <v>12920.353982300887</v>
      </c>
      <c r="AZ12" s="23"/>
      <c r="BA12" s="37"/>
      <c r="BB12" s="23"/>
      <c r="BC12" s="47"/>
    </row>
    <row r="13" spans="1:55" ht="28.8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8" t="s">
        <v>26</v>
      </c>
      <c r="O13" s="3">
        <v>1</v>
      </c>
      <c r="P13" s="13">
        <f t="shared" si="3"/>
        <v>6000</v>
      </c>
      <c r="Q13" s="9">
        <v>5825.2427184466014</v>
      </c>
      <c r="R13" s="23"/>
      <c r="S13" s="18" t="s">
        <v>26</v>
      </c>
      <c r="T13" s="14">
        <v>1</v>
      </c>
      <c r="U13" s="14">
        <f t="shared" si="7"/>
        <v>6000</v>
      </c>
      <c r="V13" s="9">
        <v>5825.2427184466014</v>
      </c>
      <c r="W13" s="23"/>
      <c r="X13" s="3"/>
      <c r="Y13" s="3"/>
      <c r="Z13" s="3"/>
      <c r="AA13" s="23"/>
      <c r="AB13" s="14"/>
      <c r="AC13" s="14"/>
      <c r="AD13" s="14"/>
      <c r="AE13" s="14"/>
      <c r="AF13" s="23"/>
      <c r="AG13" s="3" t="s">
        <v>44</v>
      </c>
      <c r="AH13" s="3">
        <v>1</v>
      </c>
      <c r="AI13" s="7">
        <v>12818.736000000001</v>
      </c>
      <c r="AJ13" s="8">
        <f t="shared" si="5"/>
        <v>11344.014159292037</v>
      </c>
      <c r="AK13" s="23"/>
      <c r="AL13" s="14" t="s">
        <v>44</v>
      </c>
      <c r="AM13" s="14">
        <v>1</v>
      </c>
      <c r="AN13" s="7">
        <v>12818.736000000001</v>
      </c>
      <c r="AO13" s="15">
        <f t="shared" si="6"/>
        <v>11344.014159292037</v>
      </c>
      <c r="AP13" s="23"/>
      <c r="AQ13" s="6" t="s">
        <v>67</v>
      </c>
      <c r="AR13" s="6">
        <v>1</v>
      </c>
      <c r="AS13" s="7">
        <v>11300</v>
      </c>
      <c r="AT13" s="8">
        <f t="shared" si="1"/>
        <v>10000.000000000002</v>
      </c>
      <c r="AU13" s="23"/>
      <c r="AV13" s="14" t="s">
        <v>84</v>
      </c>
      <c r="AW13" s="14">
        <v>1</v>
      </c>
      <c r="AX13" s="7">
        <v>7200</v>
      </c>
      <c r="AY13" s="15">
        <f t="shared" si="2"/>
        <v>6371.6814159292044</v>
      </c>
      <c r="AZ13" s="23"/>
      <c r="BA13" s="37"/>
      <c r="BB13" s="23"/>
      <c r="BC13" s="47"/>
    </row>
    <row r="14" spans="1:55" ht="28.8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"/>
      <c r="O14" s="3"/>
      <c r="P14" s="13"/>
      <c r="Q14" s="9"/>
      <c r="R14" s="24"/>
      <c r="S14" s="14"/>
      <c r="T14" s="14"/>
      <c r="U14" s="14"/>
      <c r="V14" s="9"/>
      <c r="W14" s="24"/>
      <c r="X14" s="3"/>
      <c r="Y14" s="3"/>
      <c r="Z14" s="3"/>
      <c r="AA14" s="24"/>
      <c r="AB14" s="14"/>
      <c r="AC14" s="14"/>
      <c r="AD14" s="14"/>
      <c r="AE14" s="14"/>
      <c r="AF14" s="24"/>
      <c r="AG14" s="3" t="s">
        <v>26</v>
      </c>
      <c r="AH14" s="3">
        <v>1</v>
      </c>
      <c r="AI14" s="7">
        <v>11964.1536</v>
      </c>
      <c r="AJ14" s="8">
        <f t="shared" si="5"/>
        <v>10587.746548672567</v>
      </c>
      <c r="AK14" s="24"/>
      <c r="AL14" s="14" t="s">
        <v>26</v>
      </c>
      <c r="AM14" s="14">
        <v>1</v>
      </c>
      <c r="AN14" s="7">
        <v>11964.1536</v>
      </c>
      <c r="AO14" s="15">
        <f t="shared" si="6"/>
        <v>10587.746548672567</v>
      </c>
      <c r="AP14" s="24"/>
      <c r="AQ14" s="6" t="s">
        <v>26</v>
      </c>
      <c r="AR14" s="6">
        <v>1</v>
      </c>
      <c r="AS14" s="7">
        <v>7200</v>
      </c>
      <c r="AT14" s="8">
        <f t="shared" si="1"/>
        <v>6371.6814159292044</v>
      </c>
      <c r="AU14" s="24"/>
      <c r="AV14" s="14"/>
      <c r="AW14" s="14"/>
      <c r="AX14" s="7"/>
      <c r="AY14" s="15"/>
      <c r="AZ14" s="24"/>
      <c r="BA14" s="38"/>
      <c r="BB14" s="24"/>
      <c r="BC14" s="47"/>
    </row>
    <row r="15" spans="1:55" ht="28.8" customHeight="1" x14ac:dyDescent="0.25">
      <c r="A15" s="30">
        <v>3</v>
      </c>
      <c r="B15" s="30" t="s">
        <v>16</v>
      </c>
      <c r="C15" s="30" t="s">
        <v>17</v>
      </c>
      <c r="D15" s="30"/>
      <c r="E15" s="30" t="s">
        <v>36</v>
      </c>
      <c r="F15" s="30" t="s">
        <v>37</v>
      </c>
      <c r="G15" s="30" t="s">
        <v>38</v>
      </c>
      <c r="H15" s="30" t="s">
        <v>39</v>
      </c>
      <c r="I15" s="30">
        <v>1</v>
      </c>
      <c r="J15" s="30">
        <f t="shared" si="0"/>
        <v>30000</v>
      </c>
      <c r="K15" s="30" t="s">
        <v>40</v>
      </c>
      <c r="L15" s="30" t="s">
        <v>41</v>
      </c>
      <c r="M15" s="30" t="s">
        <v>51</v>
      </c>
      <c r="N15" s="3" t="s">
        <v>23</v>
      </c>
      <c r="O15" s="3">
        <v>1</v>
      </c>
      <c r="P15" s="13">
        <f t="shared" si="3"/>
        <v>8000</v>
      </c>
      <c r="Q15" s="9">
        <v>7766.9902912621355</v>
      </c>
      <c r="R15" s="22">
        <f>SUM(Q15:Q18)</f>
        <v>29611.65048543689</v>
      </c>
      <c r="S15" s="14" t="s">
        <v>23</v>
      </c>
      <c r="T15" s="14">
        <v>1</v>
      </c>
      <c r="U15" s="14">
        <f t="shared" ref="U15:U21" si="8">V15*1.03</f>
        <v>8000</v>
      </c>
      <c r="V15" s="9">
        <v>7766.9902912621355</v>
      </c>
      <c r="W15" s="22">
        <f>SUM(V15:V18)</f>
        <v>29611.65048543689</v>
      </c>
      <c r="X15" s="3"/>
      <c r="Y15" s="3">
        <v>4</v>
      </c>
      <c r="Z15" s="3">
        <v>66371.681415929212</v>
      </c>
      <c r="AA15" s="22">
        <f>SUM(Z15:Z18)</f>
        <v>66371.681415929212</v>
      </c>
      <c r="AB15" s="14"/>
      <c r="AC15" s="14">
        <v>4</v>
      </c>
      <c r="AD15" s="14">
        <v>75000</v>
      </c>
      <c r="AE15" s="14">
        <f>AD15/1.13</f>
        <v>66371.681415929212</v>
      </c>
      <c r="AF15" s="22">
        <f>SUM(AE15:AE18)</f>
        <v>66371.681415929212</v>
      </c>
      <c r="AG15" s="3" t="s">
        <v>43</v>
      </c>
      <c r="AH15" s="3">
        <v>1</v>
      </c>
      <c r="AI15" s="7">
        <v>12818.736000000001</v>
      </c>
      <c r="AJ15" s="8">
        <f t="shared" si="5"/>
        <v>11344.014159292037</v>
      </c>
      <c r="AK15" s="22">
        <f>SUM(AJ15:AJ18)</f>
        <v>44619.789026548679</v>
      </c>
      <c r="AL15" s="14" t="s">
        <v>43</v>
      </c>
      <c r="AM15" s="14">
        <v>1</v>
      </c>
      <c r="AN15" s="7">
        <v>12818.736000000001</v>
      </c>
      <c r="AO15" s="15">
        <f t="shared" si="6"/>
        <v>11344.014159292037</v>
      </c>
      <c r="AP15" s="22">
        <f>SUM(AO15:AO18)</f>
        <v>44619.789026548679</v>
      </c>
      <c r="AQ15" s="18" t="s">
        <v>77</v>
      </c>
      <c r="AR15" s="6">
        <v>1</v>
      </c>
      <c r="AS15" s="7">
        <v>14300</v>
      </c>
      <c r="AT15" s="8">
        <f t="shared" si="1"/>
        <v>12654.86725663717</v>
      </c>
      <c r="AU15" s="22">
        <f>SUM(AT15:AT18)</f>
        <v>50619.469026548672</v>
      </c>
      <c r="AV15" s="18" t="s">
        <v>77</v>
      </c>
      <c r="AW15" s="14">
        <v>1</v>
      </c>
      <c r="AX15" s="12">
        <v>14300</v>
      </c>
      <c r="AY15" s="15">
        <f t="shared" si="2"/>
        <v>12654.86725663717</v>
      </c>
      <c r="AZ15" s="22">
        <f>SUM(AY15:AY18)</f>
        <v>51327.433628318584</v>
      </c>
      <c r="BA15" s="36" t="s">
        <v>90</v>
      </c>
      <c r="BB15" s="22">
        <v>29611.65048543689</v>
      </c>
      <c r="BC15" s="47" t="s">
        <v>92</v>
      </c>
    </row>
    <row r="16" spans="1:55" ht="28.8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" t="s">
        <v>31</v>
      </c>
      <c r="O16" s="3">
        <v>1</v>
      </c>
      <c r="P16" s="13">
        <f t="shared" si="3"/>
        <v>8000</v>
      </c>
      <c r="Q16" s="9">
        <v>7766.9902912621355</v>
      </c>
      <c r="R16" s="23"/>
      <c r="S16" s="14" t="s">
        <v>31</v>
      </c>
      <c r="T16" s="14">
        <v>1</v>
      </c>
      <c r="U16" s="14">
        <f t="shared" si="8"/>
        <v>8000</v>
      </c>
      <c r="V16" s="9">
        <v>7766.9902912621355</v>
      </c>
      <c r="W16" s="23"/>
      <c r="X16" s="3"/>
      <c r="Y16" s="3"/>
      <c r="Z16" s="3"/>
      <c r="AA16" s="23"/>
      <c r="AB16" s="14"/>
      <c r="AC16" s="14"/>
      <c r="AD16" s="14"/>
      <c r="AE16" s="14"/>
      <c r="AF16" s="23"/>
      <c r="AG16" s="3" t="s">
        <v>43</v>
      </c>
      <c r="AH16" s="3">
        <v>1</v>
      </c>
      <c r="AI16" s="7">
        <v>12818.736000000001</v>
      </c>
      <c r="AJ16" s="8">
        <f t="shared" si="5"/>
        <v>11344.014159292037</v>
      </c>
      <c r="AK16" s="23"/>
      <c r="AL16" s="14" t="s">
        <v>43</v>
      </c>
      <c r="AM16" s="14">
        <v>1</v>
      </c>
      <c r="AN16" s="7">
        <v>12818.736000000001</v>
      </c>
      <c r="AO16" s="15">
        <f t="shared" si="6"/>
        <v>11344.014159292037</v>
      </c>
      <c r="AP16" s="23"/>
      <c r="AQ16" s="18" t="s">
        <v>24</v>
      </c>
      <c r="AR16" s="6">
        <v>1</v>
      </c>
      <c r="AS16" s="7">
        <v>15500</v>
      </c>
      <c r="AT16" s="8">
        <f t="shared" si="1"/>
        <v>13716.814159292036</v>
      </c>
      <c r="AU16" s="23"/>
      <c r="AV16" s="18" t="s">
        <v>24</v>
      </c>
      <c r="AW16" s="14">
        <v>1</v>
      </c>
      <c r="AX16" s="12">
        <v>15500</v>
      </c>
      <c r="AY16" s="15">
        <f t="shared" si="2"/>
        <v>13716.814159292036</v>
      </c>
      <c r="AZ16" s="23"/>
      <c r="BA16" s="37"/>
      <c r="BB16" s="23"/>
      <c r="BC16" s="47"/>
    </row>
    <row r="17" spans="1:55" ht="28.8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" t="s">
        <v>32</v>
      </c>
      <c r="O17" s="3">
        <v>1</v>
      </c>
      <c r="P17" s="13">
        <f t="shared" si="3"/>
        <v>8000</v>
      </c>
      <c r="Q17" s="9">
        <v>7766.9902912621355</v>
      </c>
      <c r="R17" s="23"/>
      <c r="S17" s="14" t="s">
        <v>32</v>
      </c>
      <c r="T17" s="14">
        <v>1</v>
      </c>
      <c r="U17" s="14">
        <f t="shared" si="8"/>
        <v>8000</v>
      </c>
      <c r="V17" s="9">
        <v>7766.9902912621355</v>
      </c>
      <c r="W17" s="23"/>
      <c r="X17" s="3"/>
      <c r="Y17" s="3"/>
      <c r="Z17" s="3"/>
      <c r="AA17" s="23"/>
      <c r="AB17" s="14"/>
      <c r="AC17" s="14"/>
      <c r="AD17" s="14"/>
      <c r="AE17" s="14"/>
      <c r="AF17" s="23"/>
      <c r="AG17" s="3" t="s">
        <v>24</v>
      </c>
      <c r="AH17" s="3">
        <v>1</v>
      </c>
      <c r="AI17" s="7">
        <v>12818.736000000001</v>
      </c>
      <c r="AJ17" s="8">
        <f t="shared" si="5"/>
        <v>11344.014159292037</v>
      </c>
      <c r="AK17" s="23"/>
      <c r="AL17" s="14" t="s">
        <v>24</v>
      </c>
      <c r="AM17" s="14">
        <v>1</v>
      </c>
      <c r="AN17" s="7">
        <v>12818.736000000001</v>
      </c>
      <c r="AO17" s="15">
        <f t="shared" si="6"/>
        <v>11344.014159292037</v>
      </c>
      <c r="AP17" s="23"/>
      <c r="AQ17" s="18" t="s">
        <v>24</v>
      </c>
      <c r="AR17" s="6">
        <v>1</v>
      </c>
      <c r="AS17" s="7">
        <v>15500</v>
      </c>
      <c r="AT17" s="8">
        <f t="shared" si="1"/>
        <v>13716.814159292036</v>
      </c>
      <c r="AU17" s="23"/>
      <c r="AV17" s="18" t="s">
        <v>24</v>
      </c>
      <c r="AW17" s="14">
        <v>1</v>
      </c>
      <c r="AX17" s="12">
        <v>15500</v>
      </c>
      <c r="AY17" s="15">
        <f t="shared" si="2"/>
        <v>13716.814159292036</v>
      </c>
      <c r="AZ17" s="23"/>
      <c r="BA17" s="37"/>
      <c r="BB17" s="23"/>
      <c r="BC17" s="47"/>
    </row>
    <row r="18" spans="1:55" ht="28.8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" t="s">
        <v>27</v>
      </c>
      <c r="O18" s="3">
        <v>1</v>
      </c>
      <c r="P18" s="13">
        <f t="shared" si="3"/>
        <v>6500</v>
      </c>
      <c r="Q18" s="9">
        <v>6310.6796116504856</v>
      </c>
      <c r="R18" s="24"/>
      <c r="S18" s="14" t="s">
        <v>27</v>
      </c>
      <c r="T18" s="14">
        <v>1</v>
      </c>
      <c r="U18" s="14">
        <f t="shared" si="8"/>
        <v>6500</v>
      </c>
      <c r="V18" s="9">
        <v>6310.6796116504856</v>
      </c>
      <c r="W18" s="24"/>
      <c r="X18" s="3"/>
      <c r="Y18" s="3"/>
      <c r="Z18" s="3"/>
      <c r="AA18" s="24"/>
      <c r="AB18" s="14"/>
      <c r="AC18" s="14"/>
      <c r="AD18" s="14"/>
      <c r="AE18" s="14"/>
      <c r="AF18" s="24"/>
      <c r="AG18" s="3" t="s">
        <v>26</v>
      </c>
      <c r="AH18" s="3">
        <v>1</v>
      </c>
      <c r="AI18" s="7">
        <v>11964.1536</v>
      </c>
      <c r="AJ18" s="8">
        <f t="shared" si="5"/>
        <v>10587.746548672567</v>
      </c>
      <c r="AK18" s="24"/>
      <c r="AL18" s="14" t="s">
        <v>26</v>
      </c>
      <c r="AM18" s="14">
        <v>1</v>
      </c>
      <c r="AN18" s="7">
        <v>11964.1536</v>
      </c>
      <c r="AO18" s="15">
        <f t="shared" si="6"/>
        <v>10587.746548672567</v>
      </c>
      <c r="AP18" s="24"/>
      <c r="AQ18" s="18" t="s">
        <v>78</v>
      </c>
      <c r="AR18" s="6">
        <v>1</v>
      </c>
      <c r="AS18" s="7">
        <v>11900</v>
      </c>
      <c r="AT18" s="8">
        <f t="shared" si="1"/>
        <v>10530.973451327434</v>
      </c>
      <c r="AU18" s="24"/>
      <c r="AV18" s="18" t="s">
        <v>78</v>
      </c>
      <c r="AW18" s="14">
        <v>1</v>
      </c>
      <c r="AX18" s="12">
        <v>12700</v>
      </c>
      <c r="AY18" s="15">
        <f t="shared" si="2"/>
        <v>11238.938053097347</v>
      </c>
      <c r="AZ18" s="24"/>
      <c r="BA18" s="38"/>
      <c r="BB18" s="24"/>
      <c r="BC18" s="47"/>
    </row>
    <row r="19" spans="1:55" ht="28.8" customHeight="1" x14ac:dyDescent="0.25">
      <c r="A19" s="30">
        <v>4</v>
      </c>
      <c r="B19" s="30" t="s">
        <v>18</v>
      </c>
      <c r="C19" s="30" t="s">
        <v>19</v>
      </c>
      <c r="D19" s="30"/>
      <c r="E19" s="30" t="s">
        <v>36</v>
      </c>
      <c r="F19" s="30" t="s">
        <v>42</v>
      </c>
      <c r="G19" s="30" t="s">
        <v>38</v>
      </c>
      <c r="H19" s="30" t="s">
        <v>39</v>
      </c>
      <c r="I19" s="30">
        <v>2</v>
      </c>
      <c r="J19" s="30">
        <f t="shared" si="0"/>
        <v>60000</v>
      </c>
      <c r="K19" s="30" t="s">
        <v>40</v>
      </c>
      <c r="L19" s="30" t="s">
        <v>41</v>
      </c>
      <c r="M19" s="30" t="s">
        <v>51</v>
      </c>
      <c r="N19" s="18" t="s">
        <v>77</v>
      </c>
      <c r="O19" s="3">
        <v>1</v>
      </c>
      <c r="P19" s="13">
        <f t="shared" si="3"/>
        <v>7500</v>
      </c>
      <c r="Q19" s="9">
        <v>7281.5533980582522</v>
      </c>
      <c r="R19" s="22">
        <f>SUM(Q19:Q22)</f>
        <v>20873.786407766991</v>
      </c>
      <c r="S19" s="18" t="s">
        <v>77</v>
      </c>
      <c r="T19" s="14">
        <v>1</v>
      </c>
      <c r="U19" s="14">
        <f t="shared" si="8"/>
        <v>7500</v>
      </c>
      <c r="V19" s="9">
        <v>7281.5533980582522</v>
      </c>
      <c r="W19" s="22">
        <f>SUM(V19:V22)</f>
        <v>20873.786407766991</v>
      </c>
      <c r="X19" s="3"/>
      <c r="Y19" s="3">
        <v>4</v>
      </c>
      <c r="Z19" s="3">
        <v>61946.902654867263</v>
      </c>
      <c r="AA19" s="22">
        <f>SUM(Z19:Z22)</f>
        <v>61946.902654867263</v>
      </c>
      <c r="AB19" s="14"/>
      <c r="AC19" s="14">
        <v>4</v>
      </c>
      <c r="AD19" s="14">
        <v>55000</v>
      </c>
      <c r="AE19" s="14">
        <f>AD19/1.13</f>
        <v>48672.566371681423</v>
      </c>
      <c r="AF19" s="22">
        <f>SUM(AE19:AE22)</f>
        <v>48672.566371681423</v>
      </c>
      <c r="AG19" s="3" t="s">
        <v>43</v>
      </c>
      <c r="AH19" s="3">
        <v>1</v>
      </c>
      <c r="AI19" s="7">
        <v>12106.584000000003</v>
      </c>
      <c r="AJ19" s="8">
        <f t="shared" si="5"/>
        <v>10713.791150442481</v>
      </c>
      <c r="AK19" s="22">
        <f>SUM(AJ19:AJ22)</f>
        <v>41821.598867256645</v>
      </c>
      <c r="AL19" s="14" t="s">
        <v>43</v>
      </c>
      <c r="AM19" s="14">
        <v>1</v>
      </c>
      <c r="AN19" s="7">
        <v>12106.584000000003</v>
      </c>
      <c r="AO19" s="15">
        <f t="shared" si="6"/>
        <v>10713.791150442481</v>
      </c>
      <c r="AP19" s="22">
        <f>SUM(AO19:AO22)</f>
        <v>41821.598867256645</v>
      </c>
      <c r="AQ19" s="6" t="s">
        <v>43</v>
      </c>
      <c r="AR19" s="6">
        <v>1</v>
      </c>
      <c r="AS19" s="7">
        <v>11400</v>
      </c>
      <c r="AT19" s="8">
        <f t="shared" si="1"/>
        <v>10088.495575221239</v>
      </c>
      <c r="AU19" s="22">
        <f>SUM(AT19:AT22)</f>
        <v>61150.442477876117</v>
      </c>
      <c r="AV19" s="14" t="s">
        <v>63</v>
      </c>
      <c r="AW19" s="14">
        <v>1</v>
      </c>
      <c r="AX19" s="12">
        <v>14300</v>
      </c>
      <c r="AY19" s="15">
        <f t="shared" si="2"/>
        <v>12654.86725663717</v>
      </c>
      <c r="AZ19" s="22">
        <f>SUM(AY19:AY22)</f>
        <v>40088.495575221241</v>
      </c>
      <c r="BA19" s="36" t="s">
        <v>90</v>
      </c>
      <c r="BB19" s="22">
        <v>20873.786407766991</v>
      </c>
      <c r="BC19" s="47" t="s">
        <v>93</v>
      </c>
    </row>
    <row r="20" spans="1:55" ht="28.8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18" t="s">
        <v>24</v>
      </c>
      <c r="O20" s="3">
        <v>1</v>
      </c>
      <c r="P20" s="13">
        <f t="shared" si="3"/>
        <v>7000</v>
      </c>
      <c r="Q20" s="9">
        <v>6796.1165048543689</v>
      </c>
      <c r="R20" s="23"/>
      <c r="S20" s="18" t="s">
        <v>24</v>
      </c>
      <c r="T20" s="14">
        <v>1</v>
      </c>
      <c r="U20" s="14">
        <f t="shared" si="8"/>
        <v>7000</v>
      </c>
      <c r="V20" s="9">
        <v>6796.1165048543689</v>
      </c>
      <c r="W20" s="23"/>
      <c r="X20" s="3"/>
      <c r="Y20" s="3"/>
      <c r="Z20" s="3"/>
      <c r="AA20" s="23"/>
      <c r="AB20" s="14"/>
      <c r="AC20" s="14"/>
      <c r="AD20" s="14"/>
      <c r="AE20" s="14"/>
      <c r="AF20" s="23"/>
      <c r="AG20" s="3" t="s">
        <v>24</v>
      </c>
      <c r="AH20" s="3">
        <v>1</v>
      </c>
      <c r="AI20" s="7">
        <v>12106.584000000003</v>
      </c>
      <c r="AJ20" s="8">
        <f t="shared" si="5"/>
        <v>10713.791150442481</v>
      </c>
      <c r="AK20" s="23"/>
      <c r="AL20" s="14" t="s">
        <v>24</v>
      </c>
      <c r="AM20" s="14">
        <v>1</v>
      </c>
      <c r="AN20" s="7">
        <v>12106.584000000003</v>
      </c>
      <c r="AO20" s="15">
        <f t="shared" si="6"/>
        <v>10713.791150442481</v>
      </c>
      <c r="AP20" s="23"/>
      <c r="AQ20" s="6" t="s">
        <v>24</v>
      </c>
      <c r="AR20" s="6">
        <v>1</v>
      </c>
      <c r="AS20" s="7">
        <v>15500</v>
      </c>
      <c r="AT20" s="8">
        <f t="shared" si="1"/>
        <v>13716.814159292036</v>
      </c>
      <c r="AU20" s="23"/>
      <c r="AV20" s="14" t="s">
        <v>24</v>
      </c>
      <c r="AW20" s="14">
        <v>1</v>
      </c>
      <c r="AX20" s="12">
        <v>15500</v>
      </c>
      <c r="AY20" s="15">
        <f t="shared" si="2"/>
        <v>13716.814159292036</v>
      </c>
      <c r="AZ20" s="23"/>
      <c r="BA20" s="37"/>
      <c r="BB20" s="23"/>
      <c r="BC20" s="47"/>
    </row>
    <row r="21" spans="1:55" ht="28.8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18" t="s">
        <v>79</v>
      </c>
      <c r="O21" s="3">
        <v>1</v>
      </c>
      <c r="P21" s="13">
        <f t="shared" si="3"/>
        <v>7000</v>
      </c>
      <c r="Q21" s="9">
        <v>6796.1165048543689</v>
      </c>
      <c r="R21" s="23"/>
      <c r="S21" s="18" t="s">
        <v>79</v>
      </c>
      <c r="T21" s="14">
        <v>1</v>
      </c>
      <c r="U21" s="14">
        <f t="shared" si="8"/>
        <v>7000</v>
      </c>
      <c r="V21" s="9">
        <v>6796.1165048543689</v>
      </c>
      <c r="W21" s="23"/>
      <c r="X21" s="3"/>
      <c r="Y21" s="3"/>
      <c r="Z21" s="3"/>
      <c r="AA21" s="23"/>
      <c r="AB21" s="14"/>
      <c r="AC21" s="14"/>
      <c r="AD21" s="14"/>
      <c r="AE21" s="14"/>
      <c r="AF21" s="23"/>
      <c r="AG21" s="3" t="s">
        <v>24</v>
      </c>
      <c r="AH21" s="3">
        <v>1</v>
      </c>
      <c r="AI21" s="7">
        <v>12106.584000000003</v>
      </c>
      <c r="AJ21" s="8">
        <f t="shared" si="5"/>
        <v>10713.791150442481</v>
      </c>
      <c r="AK21" s="23"/>
      <c r="AL21" s="14" t="s">
        <v>24</v>
      </c>
      <c r="AM21" s="14">
        <v>1</v>
      </c>
      <c r="AN21" s="7">
        <v>12106.584000000003</v>
      </c>
      <c r="AO21" s="15">
        <f t="shared" si="6"/>
        <v>10713.791150442481</v>
      </c>
      <c r="AP21" s="23"/>
      <c r="AQ21" s="6" t="s">
        <v>24</v>
      </c>
      <c r="AR21" s="6">
        <v>1</v>
      </c>
      <c r="AS21" s="7">
        <v>15500</v>
      </c>
      <c r="AT21" s="8">
        <f t="shared" si="1"/>
        <v>13716.814159292036</v>
      </c>
      <c r="AU21" s="23"/>
      <c r="AV21" s="14" t="s">
        <v>24</v>
      </c>
      <c r="AW21" s="14">
        <v>1</v>
      </c>
      <c r="AX21" s="12">
        <v>15500</v>
      </c>
      <c r="AY21" s="15">
        <f t="shared" si="2"/>
        <v>13716.814159292036</v>
      </c>
      <c r="AZ21" s="23"/>
      <c r="BA21" s="37"/>
      <c r="BB21" s="23"/>
      <c r="BC21" s="47"/>
    </row>
    <row r="22" spans="1:55" ht="28.8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"/>
      <c r="O22" s="3"/>
      <c r="Q22" s="9"/>
      <c r="R22" s="24"/>
      <c r="S22" s="14"/>
      <c r="T22" s="14"/>
      <c r="V22" s="9"/>
      <c r="W22" s="24"/>
      <c r="X22" s="3"/>
      <c r="Y22" s="3"/>
      <c r="Z22" s="3"/>
      <c r="AA22" s="24"/>
      <c r="AB22" s="14"/>
      <c r="AC22" s="14"/>
      <c r="AD22" s="14"/>
      <c r="AE22" s="14"/>
      <c r="AF22" s="24"/>
      <c r="AG22" s="3" t="s">
        <v>26</v>
      </c>
      <c r="AH22" s="3">
        <v>1</v>
      </c>
      <c r="AI22" s="7">
        <v>10938.654720000002</v>
      </c>
      <c r="AJ22" s="7">
        <f t="shared" si="5"/>
        <v>9680.2254159292061</v>
      </c>
      <c r="AK22" s="24"/>
      <c r="AL22" s="14" t="s">
        <v>26</v>
      </c>
      <c r="AM22" s="14">
        <v>1</v>
      </c>
      <c r="AN22" s="7">
        <v>10938.654720000002</v>
      </c>
      <c r="AO22" s="7">
        <f t="shared" si="6"/>
        <v>9680.2254159292061</v>
      </c>
      <c r="AP22" s="24"/>
      <c r="AQ22" s="6" t="s">
        <v>68</v>
      </c>
      <c r="AR22" s="6">
        <v>1</v>
      </c>
      <c r="AS22" s="7">
        <v>26700</v>
      </c>
      <c r="AT22" s="7">
        <f t="shared" si="1"/>
        <v>23628.318584070799</v>
      </c>
      <c r="AU22" s="24"/>
      <c r="AV22" s="14"/>
      <c r="AW22" s="14"/>
      <c r="AX22" s="7"/>
      <c r="AY22" s="7"/>
      <c r="AZ22" s="24"/>
      <c r="BA22" s="38"/>
      <c r="BB22" s="24"/>
      <c r="BC22" s="47"/>
    </row>
    <row r="23" spans="1:55" ht="28.2" customHeight="1" x14ac:dyDescent="0.25">
      <c r="A23" s="33" t="s">
        <v>52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10"/>
      <c r="N23" s="3"/>
      <c r="O23" s="11">
        <f t="shared" ref="O23" si="9">SUM(O6:O22)</f>
        <v>14</v>
      </c>
      <c r="P23" s="13">
        <f>SUM(P6:P21)</f>
        <v>264500</v>
      </c>
      <c r="Q23" s="7"/>
      <c r="R23" s="12">
        <f>SUM(R6:R22)</f>
        <v>256796.11650485438</v>
      </c>
      <c r="S23" s="14"/>
      <c r="T23" s="11">
        <f t="shared" ref="T23" si="10">SUM(T6:T22)</f>
        <v>14</v>
      </c>
      <c r="U23" s="14">
        <f>SUM(U6:U21)</f>
        <v>264500</v>
      </c>
      <c r="V23" s="7"/>
      <c r="W23" s="12">
        <f>SUM(W6:W22)</f>
        <v>256796.11650485438</v>
      </c>
      <c r="X23" s="3"/>
      <c r="Y23" s="3">
        <f>SUM(Y6:Y22)</f>
        <v>19</v>
      </c>
      <c r="Z23" s="7"/>
      <c r="AA23" s="12">
        <f t="shared" ref="AA23" si="11">SUM(AA6:AA22)</f>
        <v>433628.31858407042</v>
      </c>
      <c r="AB23" s="14"/>
      <c r="AC23" s="14">
        <f>SUM(AC6:AC22)</f>
        <v>19</v>
      </c>
      <c r="AD23" s="14"/>
      <c r="AE23" s="7"/>
      <c r="AF23" s="12">
        <f>SUM(AF6:AF22)</f>
        <v>404424.77876106196</v>
      </c>
      <c r="AG23" s="3"/>
      <c r="AH23" s="3">
        <f t="shared" ref="AH23" si="12">SUM(AH6:AH22)</f>
        <v>17</v>
      </c>
      <c r="AI23" s="7">
        <f>SUM(AI6:AI22)</f>
        <v>267619.60008</v>
      </c>
      <c r="AJ23" s="7"/>
      <c r="AK23" s="12">
        <f t="shared" ref="AK23" si="13">SUM(AK6:AK22)</f>
        <v>236831.50449557527</v>
      </c>
      <c r="AL23" s="14"/>
      <c r="AM23" s="14">
        <f t="shared" ref="AM23" si="14">SUM(AM6:AM22)</f>
        <v>17</v>
      </c>
      <c r="AN23" s="7">
        <f>SUM(AN6:AN22)</f>
        <v>267619.60008</v>
      </c>
      <c r="AO23" s="7"/>
      <c r="AP23" s="12">
        <f t="shared" ref="AP23" si="15">SUM(AP6:AP22)</f>
        <v>236831.50449557527</v>
      </c>
      <c r="AQ23" s="6"/>
      <c r="AR23" s="6">
        <f t="shared" ref="AR23" si="16">SUM(AR6:AR22)</f>
        <v>17</v>
      </c>
      <c r="AS23" s="7">
        <f>SUM(AS6:AS22)</f>
        <v>361900</v>
      </c>
      <c r="AT23" s="7"/>
      <c r="AU23" s="12">
        <f t="shared" ref="AU23" si="17">SUM(AU6:AU22)</f>
        <v>320265.48672566377</v>
      </c>
      <c r="AV23" s="14"/>
      <c r="AW23" s="14">
        <f>SUM(AW6:AW22)</f>
        <v>15</v>
      </c>
      <c r="AX23" s="7">
        <f>SUM(AX6:AX22)</f>
        <v>318400</v>
      </c>
      <c r="AY23" s="7"/>
      <c r="AZ23" s="12">
        <f>SUM(AZ6:AZ22)</f>
        <v>281769.91150442482</v>
      </c>
      <c r="BA23" s="3"/>
      <c r="BB23" s="7">
        <f>SUM(BB6:BB22)</f>
        <v>256796.11650485438</v>
      </c>
      <c r="BC23" s="13"/>
    </row>
    <row r="24" spans="1:55" ht="28.2" customHeight="1" x14ac:dyDescent="0.25">
      <c r="A24" s="33" t="s">
        <v>53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10"/>
      <c r="N24" s="25" t="s">
        <v>54</v>
      </c>
      <c r="O24" s="25"/>
      <c r="P24" s="25"/>
      <c r="Q24" s="25"/>
      <c r="R24" s="25"/>
      <c r="S24" s="25" t="s">
        <v>54</v>
      </c>
      <c r="T24" s="25"/>
      <c r="U24" s="25"/>
      <c r="V24" s="25"/>
      <c r="W24" s="25"/>
      <c r="X24" s="25" t="s">
        <v>55</v>
      </c>
      <c r="Y24" s="25"/>
      <c r="Z24" s="25"/>
      <c r="AA24" s="25"/>
      <c r="AB24" s="25" t="s">
        <v>55</v>
      </c>
      <c r="AC24" s="25"/>
      <c r="AD24" s="25"/>
      <c r="AE24" s="25"/>
      <c r="AF24" s="25"/>
      <c r="AG24" s="25" t="s">
        <v>55</v>
      </c>
      <c r="AH24" s="25"/>
      <c r="AI24" s="25"/>
      <c r="AJ24" s="25"/>
      <c r="AK24" s="25"/>
      <c r="AL24" s="25" t="s">
        <v>55</v>
      </c>
      <c r="AM24" s="25"/>
      <c r="AN24" s="25"/>
      <c r="AO24" s="25"/>
      <c r="AP24" s="25"/>
      <c r="AQ24" s="25" t="s">
        <v>55</v>
      </c>
      <c r="AR24" s="25"/>
      <c r="AS24" s="25"/>
      <c r="AT24" s="25"/>
      <c r="AU24" s="25"/>
      <c r="AV24" s="25" t="s">
        <v>55</v>
      </c>
      <c r="AW24" s="25"/>
      <c r="AX24" s="25"/>
      <c r="AY24" s="25"/>
      <c r="AZ24" s="25"/>
      <c r="BA24" s="3"/>
      <c r="BB24" s="13"/>
      <c r="BC24" s="13"/>
    </row>
    <row r="25" spans="1:55" ht="28.2" customHeight="1" x14ac:dyDescent="0.25">
      <c r="A25" s="25" t="s">
        <v>49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"/>
      <c r="N25" s="26" t="s">
        <v>57</v>
      </c>
      <c r="O25" s="26"/>
      <c r="P25" s="26"/>
      <c r="Q25" s="26"/>
      <c r="R25" s="26"/>
      <c r="S25" s="26" t="s">
        <v>57</v>
      </c>
      <c r="T25" s="26"/>
      <c r="U25" s="26"/>
      <c r="V25" s="26"/>
      <c r="W25" s="26"/>
      <c r="X25" s="26" t="s">
        <v>70</v>
      </c>
      <c r="Y25" s="26"/>
      <c r="Z25" s="26"/>
      <c r="AA25" s="26"/>
      <c r="AB25" s="26" t="s">
        <v>70</v>
      </c>
      <c r="AC25" s="26"/>
      <c r="AD25" s="26"/>
      <c r="AE25" s="26"/>
      <c r="AF25" s="26"/>
      <c r="AG25" s="26" t="s">
        <v>60</v>
      </c>
      <c r="AH25" s="26"/>
      <c r="AI25" s="26"/>
      <c r="AJ25" s="26"/>
      <c r="AK25" s="26"/>
      <c r="AL25" s="26" t="s">
        <v>60</v>
      </c>
      <c r="AM25" s="26"/>
      <c r="AN25" s="26"/>
      <c r="AO25" s="26"/>
      <c r="AP25" s="26"/>
      <c r="AQ25" s="26" t="s">
        <v>69</v>
      </c>
      <c r="AR25" s="26"/>
      <c r="AS25" s="26"/>
      <c r="AT25" s="26"/>
      <c r="AU25" s="26"/>
      <c r="AV25" s="26" t="s">
        <v>69</v>
      </c>
      <c r="AW25" s="26"/>
      <c r="AX25" s="26"/>
      <c r="AY25" s="26"/>
      <c r="AZ25" s="26"/>
      <c r="BA25" s="3"/>
      <c r="BB25" s="13"/>
      <c r="BC25" s="13"/>
    </row>
    <row r="26" spans="1:55" ht="28.2" customHeight="1" x14ac:dyDescent="0.25">
      <c r="A26" s="25" t="s">
        <v>47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3"/>
      <c r="N26" s="26" t="s">
        <v>48</v>
      </c>
      <c r="O26" s="26"/>
      <c r="P26" s="26"/>
      <c r="Q26" s="26"/>
      <c r="R26" s="26"/>
      <c r="S26" s="26" t="s">
        <v>48</v>
      </c>
      <c r="T26" s="26"/>
      <c r="U26" s="26"/>
      <c r="V26" s="26"/>
      <c r="W26" s="26"/>
      <c r="X26" s="26" t="s">
        <v>61</v>
      </c>
      <c r="Y26" s="26"/>
      <c r="Z26" s="26"/>
      <c r="AA26" s="26"/>
      <c r="AB26" s="26" t="s">
        <v>61</v>
      </c>
      <c r="AC26" s="26"/>
      <c r="AD26" s="26"/>
      <c r="AE26" s="26"/>
      <c r="AF26" s="26"/>
      <c r="AG26" s="26" t="s">
        <v>62</v>
      </c>
      <c r="AH26" s="26"/>
      <c r="AI26" s="26"/>
      <c r="AJ26" s="26"/>
      <c r="AK26" s="26"/>
      <c r="AL26" s="26" t="s">
        <v>62</v>
      </c>
      <c r="AM26" s="26"/>
      <c r="AN26" s="26"/>
      <c r="AO26" s="26"/>
      <c r="AP26" s="26"/>
      <c r="AQ26" s="26" t="s">
        <v>62</v>
      </c>
      <c r="AR26" s="26"/>
      <c r="AS26" s="26"/>
      <c r="AT26" s="26"/>
      <c r="AU26" s="26"/>
      <c r="AV26" s="26" t="s">
        <v>62</v>
      </c>
      <c r="AW26" s="26"/>
      <c r="AX26" s="26"/>
      <c r="AY26" s="26"/>
      <c r="AZ26" s="26"/>
      <c r="BA26" s="3"/>
      <c r="BB26" s="13"/>
      <c r="BC26" s="13"/>
    </row>
    <row r="27" spans="1:55" ht="38.4" customHeight="1" x14ac:dyDescent="0.25">
      <c r="A27" s="25" t="s">
        <v>56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3"/>
      <c r="N27" s="26" t="s">
        <v>59</v>
      </c>
      <c r="O27" s="26"/>
      <c r="P27" s="26"/>
      <c r="Q27" s="26"/>
      <c r="R27" s="26"/>
      <c r="S27" s="26" t="s">
        <v>59</v>
      </c>
      <c r="T27" s="26"/>
      <c r="U27" s="26"/>
      <c r="V27" s="26"/>
      <c r="W27" s="26"/>
      <c r="X27" s="26" t="s">
        <v>59</v>
      </c>
      <c r="Y27" s="26"/>
      <c r="Z27" s="26"/>
      <c r="AA27" s="26"/>
      <c r="AB27" s="26" t="s">
        <v>59</v>
      </c>
      <c r="AC27" s="26"/>
      <c r="AD27" s="26"/>
      <c r="AE27" s="26"/>
      <c r="AF27" s="26"/>
      <c r="AG27" s="26" t="s">
        <v>58</v>
      </c>
      <c r="AH27" s="26"/>
      <c r="AI27" s="26"/>
      <c r="AJ27" s="26"/>
      <c r="AK27" s="26"/>
      <c r="AL27" s="26" t="s">
        <v>58</v>
      </c>
      <c r="AM27" s="26"/>
      <c r="AN27" s="26"/>
      <c r="AO27" s="26"/>
      <c r="AP27" s="26"/>
      <c r="AQ27" s="26" t="s">
        <v>58</v>
      </c>
      <c r="AR27" s="26"/>
      <c r="AS27" s="26"/>
      <c r="AT27" s="26"/>
      <c r="AU27" s="26"/>
      <c r="AV27" s="26" t="s">
        <v>58</v>
      </c>
      <c r="AW27" s="26"/>
      <c r="AX27" s="26"/>
      <c r="AY27" s="26"/>
      <c r="AZ27" s="26"/>
      <c r="BA27" s="3"/>
      <c r="BB27" s="13"/>
      <c r="BC27" s="13"/>
    </row>
    <row r="28" spans="1:55" ht="19.8" customHeight="1" x14ac:dyDescent="0.25"/>
  </sheetData>
  <mergeCells count="167">
    <mergeCell ref="BC3:BC5"/>
    <mergeCell ref="BC6:BC10"/>
    <mergeCell ref="BC11:BC14"/>
    <mergeCell ref="BC15:BC18"/>
    <mergeCell ref="BC19:BC22"/>
    <mergeCell ref="BB3:BB5"/>
    <mergeCell ref="BB6:BB10"/>
    <mergeCell ref="BB11:BB14"/>
    <mergeCell ref="BB15:BB18"/>
    <mergeCell ref="BB19:BB22"/>
    <mergeCell ref="AQ27:AU27"/>
    <mergeCell ref="N4:R4"/>
    <mergeCell ref="X4:AA4"/>
    <mergeCell ref="AG4:AK4"/>
    <mergeCell ref="AQ4:AU4"/>
    <mergeCell ref="A1:BA1"/>
    <mergeCell ref="A3:A5"/>
    <mergeCell ref="B3:B5"/>
    <mergeCell ref="C3:C5"/>
    <mergeCell ref="AQ3:AU3"/>
    <mergeCell ref="AU6:AU10"/>
    <mergeCell ref="AU11:AU14"/>
    <mergeCell ref="AU15:AU18"/>
    <mergeCell ref="AU19:AU22"/>
    <mergeCell ref="AK19:AK22"/>
    <mergeCell ref="BA3:BA5"/>
    <mergeCell ref="BA19:BA22"/>
    <mergeCell ref="R6:R10"/>
    <mergeCell ref="R11:R14"/>
    <mergeCell ref="R15:R18"/>
    <mergeCell ref="R19:R22"/>
    <mergeCell ref="A2:BA2"/>
    <mergeCell ref="BA6:BA10"/>
    <mergeCell ref="BA11:BA14"/>
    <mergeCell ref="BA15:BA18"/>
    <mergeCell ref="B6:B10"/>
    <mergeCell ref="C6:C10"/>
    <mergeCell ref="D6:D10"/>
    <mergeCell ref="E6:E10"/>
    <mergeCell ref="AG3:AK3"/>
    <mergeCell ref="AK6:AK10"/>
    <mergeCell ref="AK11:AK14"/>
    <mergeCell ref="AK15:AK18"/>
    <mergeCell ref="I3:I5"/>
    <mergeCell ref="J3:J5"/>
    <mergeCell ref="L3:L5"/>
    <mergeCell ref="D3:D5"/>
    <mergeCell ref="E3:E5"/>
    <mergeCell ref="L6:L10"/>
    <mergeCell ref="I6:I10"/>
    <mergeCell ref="J6:J10"/>
    <mergeCell ref="I11:I14"/>
    <mergeCell ref="J11:J14"/>
    <mergeCell ref="K11:K14"/>
    <mergeCell ref="L11:L14"/>
    <mergeCell ref="B11:B14"/>
    <mergeCell ref="C11:C14"/>
    <mergeCell ref="D11:D14"/>
    <mergeCell ref="E11:E14"/>
    <mergeCell ref="F11:F14"/>
    <mergeCell ref="G11:G14"/>
    <mergeCell ref="H11:H14"/>
    <mergeCell ref="F6:F10"/>
    <mergeCell ref="G6:G10"/>
    <mergeCell ref="H6:H10"/>
    <mergeCell ref="D19:D22"/>
    <mergeCell ref="E19:E22"/>
    <mergeCell ref="F19:F22"/>
    <mergeCell ref="G19:G22"/>
    <mergeCell ref="H15:H18"/>
    <mergeCell ref="I15:I18"/>
    <mergeCell ref="J15:J18"/>
    <mergeCell ref="K15:K18"/>
    <mergeCell ref="F3:F5"/>
    <mergeCell ref="G3:G5"/>
    <mergeCell ref="H3:H5"/>
    <mergeCell ref="K6:K10"/>
    <mergeCell ref="K3:K5"/>
    <mergeCell ref="A27:L27"/>
    <mergeCell ref="N27:R27"/>
    <mergeCell ref="X27:AA27"/>
    <mergeCell ref="AG27:AK27"/>
    <mergeCell ref="A24:L24"/>
    <mergeCell ref="N24:R24"/>
    <mergeCell ref="X24:AA24"/>
    <mergeCell ref="AG24:AK24"/>
    <mergeCell ref="A26:L26"/>
    <mergeCell ref="N26:R26"/>
    <mergeCell ref="X26:AA26"/>
    <mergeCell ref="AG26:AK26"/>
    <mergeCell ref="S27:W27"/>
    <mergeCell ref="A25:L25"/>
    <mergeCell ref="N25:R25"/>
    <mergeCell ref="X25:AA25"/>
    <mergeCell ref="AG25:AK25"/>
    <mergeCell ref="A6:A10"/>
    <mergeCell ref="A11:A14"/>
    <mergeCell ref="L15:L18"/>
    <mergeCell ref="B15:B18"/>
    <mergeCell ref="C15:C18"/>
    <mergeCell ref="D15:D18"/>
    <mergeCell ref="E15:E18"/>
    <mergeCell ref="F15:F18"/>
    <mergeCell ref="G15:G18"/>
    <mergeCell ref="A15:A18"/>
    <mergeCell ref="A19:A22"/>
    <mergeCell ref="A23:L23"/>
    <mergeCell ref="H19:H22"/>
    <mergeCell ref="I19:I22"/>
    <mergeCell ref="J19:J22"/>
    <mergeCell ref="K19:K22"/>
    <mergeCell ref="L19:L22"/>
    <mergeCell ref="B19:B22"/>
    <mergeCell ref="C19:C22"/>
    <mergeCell ref="AZ11:AZ14"/>
    <mergeCell ref="AZ15:AZ18"/>
    <mergeCell ref="AZ19:AZ22"/>
    <mergeCell ref="AV24:AZ24"/>
    <mergeCell ref="AV25:AZ25"/>
    <mergeCell ref="AV26:AZ26"/>
    <mergeCell ref="M3:M5"/>
    <mergeCell ref="M6:M10"/>
    <mergeCell ref="M11:M14"/>
    <mergeCell ref="M15:M18"/>
    <mergeCell ref="M19:M22"/>
    <mergeCell ref="N3:R3"/>
    <mergeCell ref="X3:AA3"/>
    <mergeCell ref="AA6:AA10"/>
    <mergeCell ref="AA11:AA14"/>
    <mergeCell ref="AA15:AA18"/>
    <mergeCell ref="AA19:AA22"/>
    <mergeCell ref="AQ24:AU24"/>
    <mergeCell ref="AQ25:AU25"/>
    <mergeCell ref="AQ26:AU26"/>
    <mergeCell ref="AV27:AZ27"/>
    <mergeCell ref="AB3:AF3"/>
    <mergeCell ref="AB4:AF4"/>
    <mergeCell ref="AF6:AF10"/>
    <mergeCell ref="AF11:AF14"/>
    <mergeCell ref="AF15:AF18"/>
    <mergeCell ref="AF19:AF22"/>
    <mergeCell ref="AB24:AF24"/>
    <mergeCell ref="AB25:AF25"/>
    <mergeCell ref="AB26:AF26"/>
    <mergeCell ref="AB27:AF27"/>
    <mergeCell ref="AL3:AP3"/>
    <mergeCell ref="AL4:AP4"/>
    <mergeCell ref="AP6:AP10"/>
    <mergeCell ref="AP11:AP14"/>
    <mergeCell ref="AP15:AP18"/>
    <mergeCell ref="AP19:AP22"/>
    <mergeCell ref="AL24:AP24"/>
    <mergeCell ref="AL25:AP25"/>
    <mergeCell ref="AL26:AP26"/>
    <mergeCell ref="AL27:AP27"/>
    <mergeCell ref="AV3:AZ3"/>
    <mergeCell ref="AV4:AZ4"/>
    <mergeCell ref="AZ6:AZ10"/>
    <mergeCell ref="S3:W3"/>
    <mergeCell ref="S4:W4"/>
    <mergeCell ref="W6:W10"/>
    <mergeCell ref="W11:W14"/>
    <mergeCell ref="W15:W18"/>
    <mergeCell ref="W19:W22"/>
    <mergeCell ref="S24:W24"/>
    <mergeCell ref="S25:W25"/>
    <mergeCell ref="S26:W26"/>
  </mergeCells>
  <phoneticPr fontId="11" type="noConversion"/>
  <conditionalFormatting sqref="B28:B1048576">
    <cfRule type="duplicateValues" dxfId="1" priority="12"/>
  </conditionalFormatting>
  <conditionalFormatting sqref="B28:B1048576">
    <cfRule type="duplicateValues" dxfId="0" priority="1"/>
  </conditionalFormatting>
  <printOptions horizontalCentered="1"/>
  <pageMargins left="0.31496062992126" right="0.27559055118110198" top="0.31496062992126" bottom="0.31496062992126" header="0.31496062992126" footer="0.31496062992126"/>
  <pageSetup paperSize="9" scale="37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外购件开发申请单-冲压模具</vt:lpstr>
      <vt:lpstr>Sheet1</vt:lpstr>
      <vt:lpstr>'外购件开发申请单-冲压模具'!Print_Area</vt:lpstr>
      <vt:lpstr>'外购件开发申请单-冲压模具'!Print_Titles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2022-05-23T09:05:02Z</dcterms:modified>
</cp:coreProperties>
</file>