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45" windowWidth="21840" windowHeight="12570"/>
  </bookViews>
  <sheets>
    <sheet name="采购物料降本进度表" sheetId="2" r:id="rId1"/>
  </sheets>
  <definedNames>
    <definedName name="_xlnm._FilterDatabase" localSheetId="0" hidden="1">采购物料降本进度表!$A$6:$AQ$158</definedName>
  </definedNames>
  <calcPr calcId="145621"/>
</workbook>
</file>

<file path=xl/calcChain.xml><?xml version="1.0" encoding="utf-8"?>
<calcChain xmlns="http://schemas.openxmlformats.org/spreadsheetml/2006/main">
  <c r="W32" i="2" l="1"/>
  <c r="AO32" i="2" s="1"/>
  <c r="AN32" i="2"/>
  <c r="W33" i="2" l="1"/>
  <c r="AO33" i="2" s="1"/>
  <c r="AN33" i="2"/>
  <c r="AN62" i="2" l="1"/>
  <c r="W62" i="2"/>
  <c r="AO62" i="2" s="1"/>
  <c r="AN61" i="2"/>
  <c r="W61" i="2"/>
  <c r="AO61" i="2" s="1"/>
  <c r="AN60" i="2"/>
  <c r="W60" i="2"/>
  <c r="AO60" i="2" s="1"/>
  <c r="AN56" i="2"/>
  <c r="W56" i="2"/>
  <c r="AO56" i="2" s="1"/>
  <c r="AN55" i="2"/>
  <c r="W55" i="2"/>
  <c r="AO55" i="2" s="1"/>
  <c r="AN54" i="2"/>
  <c r="W54" i="2"/>
  <c r="AO54" i="2" s="1"/>
  <c r="AN53" i="2"/>
  <c r="W53" i="2"/>
  <c r="AO53" i="2" s="1"/>
  <c r="K144" i="2" l="1"/>
  <c r="AN143" i="2"/>
  <c r="W143" i="2"/>
  <c r="AO143" i="2" s="1"/>
  <c r="AN142" i="2"/>
  <c r="W142" i="2"/>
  <c r="AO142" i="2" s="1"/>
  <c r="K142" i="2"/>
  <c r="AN141" i="2"/>
  <c r="W141" i="2"/>
  <c r="AO141" i="2" s="1"/>
  <c r="K141" i="2"/>
  <c r="AN140" i="2"/>
  <c r="W140" i="2"/>
  <c r="AO140" i="2" s="1"/>
  <c r="AN139" i="2"/>
  <c r="W139" i="2"/>
  <c r="AO139" i="2" s="1"/>
  <c r="AN138" i="2"/>
  <c r="W138" i="2"/>
  <c r="AO138" i="2" s="1"/>
  <c r="AN137" i="2"/>
  <c r="W137" i="2"/>
  <c r="AO137" i="2" s="1"/>
  <c r="AN136" i="2"/>
  <c r="W136" i="2"/>
  <c r="AO136" i="2" s="1"/>
  <c r="AN135" i="2"/>
  <c r="W135" i="2"/>
  <c r="AO135" i="2" s="1"/>
  <c r="AN134" i="2"/>
  <c r="W134" i="2"/>
  <c r="AO134" i="2" s="1"/>
  <c r="AN133" i="2"/>
  <c r="W133" i="2"/>
  <c r="AO133" i="2" s="1"/>
  <c r="AN59" i="2"/>
  <c r="W59" i="2"/>
  <c r="AO59" i="2" s="1"/>
  <c r="AN58" i="2"/>
  <c r="W58" i="2"/>
  <c r="AO58" i="2" s="1"/>
  <c r="AN57" i="2"/>
  <c r="W57" i="2"/>
  <c r="AO57" i="2" s="1"/>
  <c r="AN51" i="2"/>
  <c r="W51" i="2"/>
  <c r="AO51" i="2" s="1"/>
  <c r="AN50" i="2"/>
  <c r="W50" i="2"/>
  <c r="AO50" i="2" s="1"/>
  <c r="AN47" i="2"/>
  <c r="W47" i="2"/>
  <c r="AO47" i="2" s="1"/>
  <c r="AN46" i="2"/>
  <c r="W46" i="2"/>
  <c r="AO46" i="2" s="1"/>
  <c r="AN43" i="2"/>
  <c r="W43" i="2"/>
  <c r="AO43" i="2" s="1"/>
  <c r="AN40" i="2"/>
  <c r="W40" i="2"/>
  <c r="AO40" i="2" s="1"/>
  <c r="AN36" i="2"/>
  <c r="W36" i="2"/>
  <c r="AO36" i="2" s="1"/>
  <c r="AN35" i="2"/>
  <c r="W35" i="2"/>
  <c r="AO35" i="2" s="1"/>
  <c r="AN34" i="2"/>
  <c r="W34" i="2"/>
  <c r="AO34" i="2" s="1"/>
  <c r="AN29" i="2"/>
  <c r="W29" i="2"/>
  <c r="AO29" i="2" s="1"/>
  <c r="AN28" i="2"/>
  <c r="W28" i="2"/>
  <c r="AO28" i="2" s="1"/>
  <c r="AN27" i="2"/>
  <c r="W27" i="2"/>
  <c r="AO27" i="2" s="1"/>
  <c r="AN14" i="2"/>
  <c r="W14" i="2"/>
  <c r="AO14" i="2" s="1"/>
  <c r="AN13" i="2"/>
  <c r="W13" i="2"/>
  <c r="AO13" i="2" s="1"/>
  <c r="AN12" i="2"/>
  <c r="W12" i="2"/>
  <c r="AO12" i="2" s="1"/>
  <c r="AN8" i="2" l="1"/>
  <c r="AN9" i="2"/>
  <c r="AN10" i="2"/>
  <c r="AN11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30" i="2"/>
  <c r="AN31" i="2"/>
  <c r="AN37" i="2"/>
  <c r="AN38" i="2"/>
  <c r="AN39" i="2"/>
  <c r="AN41" i="2"/>
  <c r="AN42" i="2"/>
  <c r="AN44" i="2"/>
  <c r="AN45" i="2"/>
  <c r="AN48" i="2"/>
  <c r="AN49" i="2"/>
  <c r="AN52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7" i="2"/>
  <c r="W8" i="2"/>
  <c r="AO8" i="2" s="1"/>
  <c r="W9" i="2"/>
  <c r="AO9" i="2" s="1"/>
  <c r="W10" i="2"/>
  <c r="AO10" i="2" s="1"/>
  <c r="W11" i="2"/>
  <c r="AO11" i="2" s="1"/>
  <c r="W15" i="2"/>
  <c r="AO15" i="2" s="1"/>
  <c r="W16" i="2"/>
  <c r="AO16" i="2" s="1"/>
  <c r="W17" i="2"/>
  <c r="AO17" i="2" s="1"/>
  <c r="W18" i="2"/>
  <c r="AO18" i="2" s="1"/>
  <c r="W19" i="2"/>
  <c r="AO19" i="2" s="1"/>
  <c r="W20" i="2"/>
  <c r="AO20" i="2" s="1"/>
  <c r="W21" i="2"/>
  <c r="AO21" i="2" s="1"/>
  <c r="W22" i="2"/>
  <c r="AO22" i="2" s="1"/>
  <c r="W23" i="2"/>
  <c r="AO23" i="2" s="1"/>
  <c r="W24" i="2"/>
  <c r="AO24" i="2" s="1"/>
  <c r="W25" i="2"/>
  <c r="AO25" i="2" s="1"/>
  <c r="W26" i="2"/>
  <c r="AO26" i="2" s="1"/>
  <c r="W30" i="2"/>
  <c r="AO30" i="2" s="1"/>
  <c r="W31" i="2"/>
  <c r="AO31" i="2" s="1"/>
  <c r="W37" i="2"/>
  <c r="AO37" i="2" s="1"/>
  <c r="W38" i="2"/>
  <c r="AO38" i="2" s="1"/>
  <c r="W39" i="2"/>
  <c r="AO39" i="2" s="1"/>
  <c r="W41" i="2"/>
  <c r="AO41" i="2" s="1"/>
  <c r="W42" i="2"/>
  <c r="AO42" i="2" s="1"/>
  <c r="W44" i="2"/>
  <c r="AO44" i="2" s="1"/>
  <c r="W45" i="2"/>
  <c r="AO45" i="2" s="1"/>
  <c r="W48" i="2"/>
  <c r="AO48" i="2" s="1"/>
  <c r="W49" i="2"/>
  <c r="AO49" i="2" s="1"/>
  <c r="W52" i="2"/>
  <c r="AO52" i="2" s="1"/>
  <c r="W80" i="2"/>
  <c r="AO80" i="2" s="1"/>
  <c r="W81" i="2"/>
  <c r="AO81" i="2" s="1"/>
  <c r="W82" i="2"/>
  <c r="AO82" i="2" s="1"/>
  <c r="W83" i="2"/>
  <c r="AO83" i="2" s="1"/>
  <c r="W84" i="2"/>
  <c r="AO84" i="2" s="1"/>
  <c r="W85" i="2"/>
  <c r="AO85" i="2" s="1"/>
  <c r="W86" i="2"/>
  <c r="AO86" i="2" s="1"/>
  <c r="W87" i="2"/>
  <c r="AO87" i="2" s="1"/>
  <c r="W88" i="2"/>
  <c r="AO88" i="2" s="1"/>
  <c r="W89" i="2"/>
  <c r="AO89" i="2" s="1"/>
  <c r="W90" i="2"/>
  <c r="AO90" i="2" s="1"/>
  <c r="W91" i="2"/>
  <c r="AO91" i="2" s="1"/>
  <c r="W92" i="2"/>
  <c r="AO92" i="2" s="1"/>
  <c r="W93" i="2"/>
  <c r="AO93" i="2" s="1"/>
  <c r="W94" i="2"/>
  <c r="AO94" i="2" s="1"/>
  <c r="W95" i="2"/>
  <c r="AO95" i="2" s="1"/>
  <c r="W96" i="2"/>
  <c r="AO96" i="2" s="1"/>
  <c r="W97" i="2"/>
  <c r="AO97" i="2" s="1"/>
  <c r="W98" i="2"/>
  <c r="AO98" i="2" s="1"/>
  <c r="W99" i="2"/>
  <c r="AO99" i="2" s="1"/>
  <c r="W100" i="2"/>
  <c r="AO100" i="2" s="1"/>
  <c r="W101" i="2"/>
  <c r="AO101" i="2" s="1"/>
  <c r="W102" i="2"/>
  <c r="AO102" i="2" s="1"/>
  <c r="W103" i="2"/>
  <c r="AO103" i="2" s="1"/>
  <c r="W104" i="2"/>
  <c r="AO104" i="2" s="1"/>
  <c r="W105" i="2"/>
  <c r="AO105" i="2" s="1"/>
  <c r="W106" i="2"/>
  <c r="AO106" i="2" s="1"/>
  <c r="W107" i="2"/>
  <c r="AO107" i="2" s="1"/>
  <c r="W108" i="2"/>
  <c r="AO108" i="2" s="1"/>
  <c r="W109" i="2"/>
  <c r="AO109" i="2" s="1"/>
  <c r="W110" i="2"/>
  <c r="AO110" i="2" s="1"/>
  <c r="W111" i="2"/>
  <c r="AO111" i="2" s="1"/>
  <c r="W112" i="2"/>
  <c r="AO112" i="2" s="1"/>
  <c r="W113" i="2"/>
  <c r="AO113" i="2" s="1"/>
  <c r="W114" i="2"/>
  <c r="AO114" i="2" s="1"/>
  <c r="W115" i="2"/>
  <c r="AO115" i="2" s="1"/>
  <c r="W116" i="2"/>
  <c r="AO116" i="2" s="1"/>
  <c r="W117" i="2"/>
  <c r="AO117" i="2" s="1"/>
  <c r="W118" i="2"/>
  <c r="AO118" i="2" s="1"/>
  <c r="W119" i="2"/>
  <c r="AO119" i="2" s="1"/>
  <c r="W120" i="2"/>
  <c r="AO120" i="2" s="1"/>
  <c r="W121" i="2"/>
  <c r="AO121" i="2" s="1"/>
  <c r="W122" i="2"/>
  <c r="AO122" i="2" s="1"/>
  <c r="W123" i="2"/>
  <c r="AO123" i="2" s="1"/>
  <c r="W124" i="2"/>
  <c r="AO124" i="2" s="1"/>
  <c r="W125" i="2"/>
  <c r="AO125" i="2" s="1"/>
  <c r="W126" i="2"/>
  <c r="AO126" i="2" s="1"/>
  <c r="W127" i="2"/>
  <c r="AO127" i="2" s="1"/>
  <c r="W128" i="2"/>
  <c r="AO128" i="2" s="1"/>
  <c r="W129" i="2"/>
  <c r="AO129" i="2" s="1"/>
  <c r="W130" i="2"/>
  <c r="AO130" i="2" s="1"/>
  <c r="W131" i="2"/>
  <c r="AO131" i="2" s="1"/>
  <c r="W132" i="2"/>
  <c r="AO132" i="2" s="1"/>
  <c r="W146" i="2"/>
  <c r="AO146" i="2" s="1"/>
  <c r="W147" i="2"/>
  <c r="AO147" i="2" s="1"/>
  <c r="W148" i="2"/>
  <c r="AO148" i="2" s="1"/>
  <c r="W149" i="2"/>
  <c r="AO149" i="2" s="1"/>
  <c r="W150" i="2"/>
  <c r="AO150" i="2" s="1"/>
  <c r="W151" i="2"/>
  <c r="AO151" i="2" s="1"/>
  <c r="W152" i="2"/>
  <c r="AO152" i="2" s="1"/>
  <c r="W153" i="2"/>
  <c r="AO153" i="2" s="1"/>
  <c r="W154" i="2"/>
  <c r="AO154" i="2" s="1"/>
  <c r="W155" i="2"/>
  <c r="AO155" i="2" s="1"/>
  <c r="W156" i="2"/>
  <c r="AO156" i="2" s="1"/>
  <c r="W157" i="2"/>
  <c r="AO157" i="2" s="1"/>
  <c r="T7" i="2"/>
  <c r="W7" i="2" s="1"/>
  <c r="AO7" i="2" s="1"/>
  <c r="V158" i="2" l="1"/>
  <c r="W158" i="2" l="1"/>
  <c r="AO158" i="2" s="1"/>
  <c r="AN158" i="2"/>
</calcChain>
</file>

<file path=xl/comments1.xml><?xml version="1.0" encoding="utf-8"?>
<comments xmlns="http://schemas.openxmlformats.org/spreadsheetml/2006/main">
  <authors>
    <author>User</author>
  </authors>
  <commentList>
    <comment ref="J31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查价格</t>
        </r>
      </text>
    </comment>
    <comment ref="K31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查价格</t>
        </r>
      </text>
    </comment>
  </commentList>
</comments>
</file>

<file path=xl/sharedStrings.xml><?xml version="1.0" encoding="utf-8"?>
<sst xmlns="http://schemas.openxmlformats.org/spreadsheetml/2006/main" count="1477" uniqueCount="538">
  <si>
    <t>件</t>
  </si>
  <si>
    <t>序号</t>
    <phoneticPr fontId="1" type="noConversion"/>
  </si>
  <si>
    <t>供应商</t>
    <phoneticPr fontId="1" type="noConversion"/>
  </si>
  <si>
    <t>物料号</t>
    <phoneticPr fontId="1" type="noConversion"/>
  </si>
  <si>
    <t>物料名称</t>
    <phoneticPr fontId="1" type="noConversion"/>
  </si>
  <si>
    <t>计量单位</t>
    <phoneticPr fontId="1" type="noConversion"/>
  </si>
  <si>
    <t>备注</t>
    <phoneticPr fontId="1" type="noConversion"/>
  </si>
  <si>
    <t>厦门市京宝工贸有限公司</t>
    <phoneticPr fontId="1" type="noConversion"/>
  </si>
  <si>
    <t>BPC0010136</t>
    <phoneticPr fontId="1" type="noConversion"/>
  </si>
  <si>
    <t>O型圈</t>
    <phoneticPr fontId="1" type="noConversion"/>
  </si>
  <si>
    <t>单价差</t>
    <phoneticPr fontId="1" type="noConversion"/>
  </si>
  <si>
    <t>合   计</t>
    <phoneticPr fontId="1" type="noConversion"/>
  </si>
  <si>
    <t>统计截止日期：</t>
    <phoneticPr fontId="1" type="noConversion"/>
  </si>
  <si>
    <t>填报单位：价值工程部</t>
    <phoneticPr fontId="1" type="noConversion"/>
  </si>
  <si>
    <t>目标采购价格</t>
    <phoneticPr fontId="1" type="noConversion"/>
  </si>
  <si>
    <r>
      <t>采购物料降本进度表（</t>
    </r>
    <r>
      <rPr>
        <b/>
        <sz val="18"/>
        <color rgb="FFFF0000"/>
        <rFont val="等线"/>
        <family val="3"/>
        <charset val="134"/>
        <scheme val="minor"/>
      </rPr>
      <t>未税</t>
    </r>
    <r>
      <rPr>
        <b/>
        <sz val="18"/>
        <rFont val="等线"/>
        <family val="3"/>
        <charset val="134"/>
        <scheme val="minor"/>
      </rPr>
      <t>）</t>
    </r>
    <phoneticPr fontId="1" type="noConversion"/>
  </si>
  <si>
    <t>降本前价格</t>
    <phoneticPr fontId="1" type="noConversion"/>
  </si>
  <si>
    <t>降本后价格</t>
    <phoneticPr fontId="1" type="noConversion"/>
  </si>
  <si>
    <t>4月使用数量</t>
    <phoneticPr fontId="1" type="noConversion"/>
  </si>
  <si>
    <t>降本开始时间</t>
    <phoneticPr fontId="1" type="noConversion"/>
  </si>
  <si>
    <t>5月使用数量</t>
  </si>
  <si>
    <t>4月降本金额</t>
    <phoneticPr fontId="1" type="noConversion"/>
  </si>
  <si>
    <t>本年累计使用数量</t>
    <phoneticPr fontId="1" type="noConversion"/>
  </si>
  <si>
    <t>本年累计降本金额</t>
    <phoneticPr fontId="1" type="noConversion"/>
  </si>
  <si>
    <t>5月降本金额</t>
  </si>
  <si>
    <t>6月使用数量</t>
  </si>
  <si>
    <t>6月降本金额</t>
  </si>
  <si>
    <t>7月使用数量</t>
  </si>
  <si>
    <t>7月降本金额</t>
  </si>
  <si>
    <t>8月使用数量</t>
  </si>
  <si>
    <t>8月降本金额</t>
  </si>
  <si>
    <t>9月使用数量</t>
  </si>
  <si>
    <t>9月降本金额</t>
  </si>
  <si>
    <t>10月使用数量</t>
  </si>
  <si>
    <t>10月降本金额</t>
  </si>
  <si>
    <t>11月使用数量</t>
  </si>
  <si>
    <t>11月降本金额</t>
  </si>
  <si>
    <t>12月使用数量</t>
  </si>
  <si>
    <t>12月降本金额</t>
    <phoneticPr fontId="1" type="noConversion"/>
  </si>
  <si>
    <t>车型</t>
    <phoneticPr fontId="1" type="noConversion"/>
  </si>
  <si>
    <t>采购工厂</t>
    <phoneticPr fontId="1" type="noConversion"/>
  </si>
  <si>
    <t>靠背骨架焊接总成</t>
  </si>
  <si>
    <t>SHT0012947</t>
  </si>
  <si>
    <t>副驾驶员靠背护面总成</t>
  </si>
  <si>
    <t>黄骅长生</t>
  </si>
  <si>
    <t>湘乡简美</t>
  </si>
  <si>
    <t>新强力</t>
  </si>
  <si>
    <t>M3000-S</t>
    <phoneticPr fontId="1" type="noConversion"/>
  </si>
  <si>
    <t>西安工厂</t>
    <phoneticPr fontId="1" type="noConversion"/>
  </si>
  <si>
    <t>周建</t>
    <phoneticPr fontId="1" type="noConversion"/>
  </si>
  <si>
    <t>D03</t>
  </si>
  <si>
    <t>调角器左罩壳</t>
  </si>
  <si>
    <t>调角器右罩壳</t>
  </si>
  <si>
    <t>座垫前部罩壳</t>
  </si>
  <si>
    <t>安全带外部罩壳</t>
  </si>
  <si>
    <t>SHT0002358</t>
  </si>
  <si>
    <t>SHT0000049</t>
  </si>
  <si>
    <t>SHT0000047</t>
  </si>
  <si>
    <t>SHT0000493</t>
  </si>
  <si>
    <t>吉林永固</t>
  </si>
  <si>
    <t>黄骅汇铭</t>
  </si>
  <si>
    <t>沧州宇诺</t>
  </si>
  <si>
    <t>黄骅再兴</t>
  </si>
  <si>
    <t>升降调节左侧组件</t>
  </si>
  <si>
    <t>文安万达</t>
  </si>
  <si>
    <t>升降调节右前侧组件</t>
  </si>
  <si>
    <t>SHT0013393</t>
  </si>
  <si>
    <t>升降调节右后侧组件</t>
  </si>
  <si>
    <t>SHT0013420</t>
  </si>
  <si>
    <t>1.0座框左侧外边板焊接总成</t>
  </si>
  <si>
    <t>黄骅鑫昌</t>
  </si>
  <si>
    <t>主侧罩壳固定片2</t>
  </si>
  <si>
    <t>主侧罩壳固定片1</t>
  </si>
  <si>
    <t>SHT0012052</t>
  </si>
  <si>
    <t>1.0座框右侧外边板焊接总成</t>
  </si>
  <si>
    <t>SHT0012211</t>
  </si>
  <si>
    <t>安全带扣螺母</t>
  </si>
  <si>
    <t>定位片</t>
  </si>
  <si>
    <t>沧州旭兴</t>
  </si>
  <si>
    <t>D03前升降手柄焊接总成</t>
  </si>
  <si>
    <t>SHT0012070</t>
  </si>
  <si>
    <t>D03后升降手柄焊接总成</t>
  </si>
  <si>
    <t>SHT0012072</t>
  </si>
  <si>
    <t>升降连杆固定轴</t>
  </si>
  <si>
    <t>1.0升级前升降拉簧</t>
  </si>
  <si>
    <t>1.0升级后升降拉簧</t>
  </si>
  <si>
    <t>升降锁止轴安装卡箍</t>
  </si>
  <si>
    <t>连杆板2铁套</t>
  </si>
  <si>
    <t>SHT0012043</t>
  </si>
  <si>
    <t>SHT0013145</t>
  </si>
  <si>
    <t>SHT0013146</t>
  </si>
  <si>
    <t>SHT0012006</t>
  </si>
  <si>
    <t>BAS0000049</t>
  </si>
  <si>
    <t>黄骅创合</t>
  </si>
  <si>
    <t>海兴中盛</t>
  </si>
  <si>
    <t>上海努辰/海兴中盛</t>
  </si>
  <si>
    <t>升降左前固定钣金</t>
  </si>
  <si>
    <t>升降右前固定钣金</t>
  </si>
  <si>
    <t>SHT0013865</t>
  </si>
  <si>
    <t>SHT0013866</t>
  </si>
  <si>
    <t>泊头捷润</t>
  </si>
  <si>
    <t>升降器连接异形螺母</t>
  </si>
  <si>
    <t>SHT0012040</t>
  </si>
  <si>
    <t>天龙得</t>
  </si>
  <si>
    <t>长春工厂</t>
    <phoneticPr fontId="1" type="noConversion"/>
  </si>
  <si>
    <t>上框前横梁焊接组件</t>
  </si>
  <si>
    <t>SHT0012083</t>
  </si>
  <si>
    <t>1.0升级下框前横梁组件</t>
  </si>
  <si>
    <t>内绞架左侧轴套</t>
  </si>
  <si>
    <t>内绞架右侧轴套</t>
  </si>
  <si>
    <t>连接杆</t>
  </si>
  <si>
    <t>霸州政锦</t>
  </si>
  <si>
    <t>正大纺织</t>
  </si>
  <si>
    <t>滚轮总成</t>
  </si>
  <si>
    <t>瑞隆祥</t>
  </si>
  <si>
    <t>减震垫支撑板组件</t>
  </si>
  <si>
    <t>1.0升级上限位胶敦</t>
  </si>
  <si>
    <t>1.0升级下限位胶敦</t>
  </si>
  <si>
    <t>阻尼器六角螺栓</t>
  </si>
  <si>
    <t>SHT0012093</t>
  </si>
  <si>
    <t>SHT0012094</t>
  </si>
  <si>
    <t>日照浩利</t>
  </si>
  <si>
    <t>北京三浦</t>
  </si>
  <si>
    <t>驾驶员座座盆总成</t>
  </si>
  <si>
    <t>H4</t>
    <phoneticPr fontId="1" type="noConversion"/>
  </si>
  <si>
    <t>采购核价</t>
    <phoneticPr fontId="1" type="noConversion"/>
  </si>
  <si>
    <t>一汽轻卡减震</t>
    <phoneticPr fontId="1" type="noConversion"/>
  </si>
  <si>
    <t>驾驶员扶手安装钣金焊接总成</t>
  </si>
  <si>
    <t>沧州智凯</t>
  </si>
  <si>
    <t>头枕支管A</t>
  </si>
  <si>
    <t>头枕支管B</t>
  </si>
  <si>
    <t>SCS0004583</t>
  </si>
  <si>
    <t>驾驶员左侧侧翼支撑钢丝</t>
  </si>
  <si>
    <t>驾驶员调角器上连接板</t>
  </si>
  <si>
    <t>复位卷簧下限位支架</t>
  </si>
  <si>
    <t>驾驶员左侧调角器下连接板焊接总成</t>
  </si>
  <si>
    <t>文安恒德</t>
  </si>
  <si>
    <t>驾驶员座垫右侧安装板总成</t>
  </si>
  <si>
    <t>驾驶员左侧滑轨总成</t>
  </si>
  <si>
    <t>驾驶员右侧滑轨总成</t>
  </si>
  <si>
    <t>SLT0010296</t>
  </si>
  <si>
    <t>SLT0002123</t>
  </si>
  <si>
    <t>力乐</t>
  </si>
  <si>
    <t>下底板焊接总成</t>
  </si>
  <si>
    <t>河北利达</t>
  </si>
  <si>
    <t>上盖板焊接总成</t>
  </si>
  <si>
    <t>SLT0010551</t>
  </si>
  <si>
    <t>开口挡圈</t>
  </si>
  <si>
    <t>上限位块</t>
  </si>
  <si>
    <t>下限位块</t>
  </si>
  <si>
    <t>SLT0010533</t>
  </si>
  <si>
    <t>SLT0010534</t>
  </si>
  <si>
    <t>尼龙滚轮</t>
  </si>
  <si>
    <t>阻尼器总成</t>
  </si>
  <si>
    <t>下底板固定块组件</t>
  </si>
  <si>
    <t>SHT0001187</t>
  </si>
  <si>
    <t>SLT0010563</t>
  </si>
  <si>
    <t>路得坦摩</t>
  </si>
  <si>
    <t>上盖板固定块组件</t>
  </si>
  <si>
    <t>SLT0010574</t>
  </si>
  <si>
    <t>座框钢丝支撑焊接总成</t>
  </si>
  <si>
    <t>驾驶员左侧护板-加热+通风+空气腰托</t>
  </si>
  <si>
    <t>驾驶员右侧护板</t>
  </si>
  <si>
    <t>驾驶员调角器手柄</t>
  </si>
  <si>
    <t>SLT0010733</t>
  </si>
  <si>
    <t>SLT0010632</t>
  </si>
  <si>
    <t>SLT0010345</t>
  </si>
  <si>
    <t>黄骅雍丰</t>
  </si>
  <si>
    <t>汇铭</t>
  </si>
  <si>
    <t>河北工厂</t>
    <phoneticPr fontId="1" type="noConversion"/>
  </si>
  <si>
    <t>重汽1.0</t>
  </si>
  <si>
    <t>重汽1.0</t>
    <phoneticPr fontId="1" type="noConversion"/>
  </si>
  <si>
    <t>副驾驶员调角器手柄</t>
  </si>
  <si>
    <t>调角器主边罩壳</t>
  </si>
  <si>
    <t>调角器副边罩壳</t>
  </si>
  <si>
    <t>调角器罩壳固定扣</t>
  </si>
  <si>
    <t>左靠背板分总成</t>
  </si>
  <si>
    <t>副总座</t>
  </si>
  <si>
    <t>上顶点</t>
  </si>
  <si>
    <t>蜗簧定位销</t>
  </si>
  <si>
    <t>罩壳卡片</t>
  </si>
  <si>
    <t>旋转轴</t>
  </si>
  <si>
    <t>涡簧</t>
  </si>
  <si>
    <t>左边板</t>
  </si>
  <si>
    <t>右边板</t>
  </si>
  <si>
    <t>稳定钣金</t>
  </si>
  <si>
    <t>底座左连接板焊接总成</t>
  </si>
  <si>
    <t>底座右连接板焊接总成</t>
  </si>
  <si>
    <t>座框前梁</t>
  </si>
  <si>
    <t>车身安装支架总成</t>
  </si>
  <si>
    <t>座盆总成</t>
  </si>
  <si>
    <t>SHT0012433</t>
  </si>
  <si>
    <t>SHT0000175</t>
  </si>
  <si>
    <t>SHT0000176</t>
  </si>
  <si>
    <t>SHT0000162</t>
  </si>
  <si>
    <t>SHT0001136</t>
  </si>
  <si>
    <t>BSP0000047</t>
  </si>
  <si>
    <t>SHT0011727</t>
  </si>
  <si>
    <t>SHT0012747</t>
  </si>
  <si>
    <t>SHT0011728</t>
    <phoneticPr fontId="1" type="noConversion"/>
  </si>
  <si>
    <t>万昌五金</t>
  </si>
  <si>
    <t>黄骅天丰</t>
  </si>
  <si>
    <t>黄骅佳祥</t>
    <phoneticPr fontId="1" type="noConversion"/>
  </si>
  <si>
    <t>江苏万金</t>
  </si>
  <si>
    <t>黄骅再兴</t>
    <phoneticPr fontId="1" type="noConversion"/>
  </si>
  <si>
    <t>黄骅成卓</t>
  </si>
  <si>
    <t>核查价格</t>
    <phoneticPr fontId="1" type="noConversion"/>
  </si>
  <si>
    <t>上框前横梁</t>
  </si>
  <si>
    <t>下框横梁</t>
  </si>
  <si>
    <t>连接梁加强钣金</t>
  </si>
  <si>
    <t>防尘罩前支架</t>
  </si>
  <si>
    <t>下框后横梁组件</t>
  </si>
  <si>
    <t>气囊上支撑板</t>
  </si>
  <si>
    <t>VDC阀上支架总成</t>
  </si>
  <si>
    <t>阻尼器下固定点支架总成</t>
  </si>
  <si>
    <t>VDC阀下支架总成</t>
  </si>
  <si>
    <t>气管支架</t>
  </si>
  <si>
    <t>拉线固定支架</t>
  </si>
  <si>
    <t>齿板锁舌</t>
  </si>
  <si>
    <t>导向盒体</t>
  </si>
  <si>
    <t>弹簧保持架</t>
  </si>
  <si>
    <t>变阻尼拨块</t>
  </si>
  <si>
    <t>后轴固定塑料件</t>
  </si>
  <si>
    <t>下尼龙固定块</t>
  </si>
  <si>
    <t>仰角调节机构钣金件2</t>
  </si>
  <si>
    <t>仰角调节机构手柄钣金件</t>
  </si>
  <si>
    <t>右侧边框分总成</t>
  </si>
  <si>
    <t>座框右侧内边板</t>
  </si>
  <si>
    <t>左侧边框分总成</t>
  </si>
  <si>
    <t>座框左侧内边板</t>
  </si>
  <si>
    <t>座框前边板焊接总成</t>
  </si>
  <si>
    <t>限位门</t>
  </si>
  <si>
    <t>卷轴器支架</t>
  </si>
  <si>
    <t>气管卡扣（2*4mm）</t>
  </si>
  <si>
    <t>四管夹</t>
  </si>
  <si>
    <t>防尘罩</t>
  </si>
  <si>
    <t>滑轨总成</t>
  </si>
  <si>
    <t>SHT0001859</t>
  </si>
  <si>
    <t>SHT0012216</t>
  </si>
  <si>
    <t>SHT0013822</t>
  </si>
  <si>
    <t>SHT0001865</t>
  </si>
  <si>
    <t>SHT0013239</t>
  </si>
  <si>
    <t>SHT0013841</t>
  </si>
  <si>
    <t>SHT0001879</t>
  </si>
  <si>
    <t>SHT0010516</t>
  </si>
  <si>
    <t>SHT0010517</t>
  </si>
  <si>
    <t>SHT0010515</t>
  </si>
  <si>
    <t>SHT0012148</t>
  </si>
  <si>
    <t>SHT0001145</t>
  </si>
  <si>
    <t>BCL0010006</t>
  </si>
  <si>
    <t>BCL0010010</t>
  </si>
  <si>
    <t>SHT0013256</t>
  </si>
  <si>
    <t>SHT0013938</t>
  </si>
  <si>
    <t>1.18</t>
  </si>
  <si>
    <t>0.71</t>
  </si>
  <si>
    <t>万昌五金/泊头捷润</t>
  </si>
  <si>
    <t>京港机电</t>
  </si>
  <si>
    <t>黄骅润晨</t>
  </si>
  <si>
    <t>南皮利辉</t>
  </si>
  <si>
    <t>重汽汕德卡2.2</t>
  </si>
  <si>
    <t>重汽汕德卡2.2</t>
    <phoneticPr fontId="1" type="noConversion"/>
  </si>
  <si>
    <t>M3000-S</t>
    <phoneticPr fontId="1" type="noConversion"/>
  </si>
  <si>
    <t>西安工厂</t>
    <phoneticPr fontId="1" type="noConversion"/>
  </si>
  <si>
    <t>黄骅长生</t>
    <phoneticPr fontId="1" type="noConversion"/>
  </si>
  <si>
    <t>SHT0012339</t>
    <phoneticPr fontId="1" type="noConversion"/>
  </si>
  <si>
    <t>副司机座框焊接总成</t>
    <phoneticPr fontId="1" type="noConversion"/>
  </si>
  <si>
    <t>件</t>
    <phoneticPr fontId="1" type="noConversion"/>
  </si>
  <si>
    <t>湘乡简美</t>
    <phoneticPr fontId="1" type="noConversion"/>
  </si>
  <si>
    <t>SHT0012948</t>
    <phoneticPr fontId="1" type="noConversion"/>
  </si>
  <si>
    <t>副驾驶坐垫护面总成</t>
    <phoneticPr fontId="1" type="noConversion"/>
  </si>
  <si>
    <t>责任人</t>
    <phoneticPr fontId="1" type="noConversion"/>
  </si>
  <si>
    <t>SHT0012305</t>
    <phoneticPr fontId="1" type="noConversion"/>
  </si>
  <si>
    <t>SHT0011596</t>
    <phoneticPr fontId="1" type="noConversion"/>
  </si>
  <si>
    <t>政锦5.487/旭兴2.6664</t>
    <phoneticPr fontId="1" type="noConversion"/>
  </si>
  <si>
    <t>BFA0000410</t>
    <phoneticPr fontId="1" type="noConversion"/>
  </si>
  <si>
    <t>徐海锋</t>
    <phoneticPr fontId="1" type="noConversion"/>
  </si>
  <si>
    <t>SHT0000061</t>
    <phoneticPr fontId="1" type="noConversion"/>
  </si>
  <si>
    <t>SLT0010412</t>
    <phoneticPr fontId="1" type="noConversion"/>
  </si>
  <si>
    <t>SLT0002555</t>
    <phoneticPr fontId="1" type="noConversion"/>
  </si>
  <si>
    <t>1.前期投入很多人力物力去改善、开发焊胎，另公司设变未收取费用
2.支持公司降本，但等下半年产品生产稳定后，通过提高生产效率或优化结构，来看能降低多少成本.目前此价无法调整</t>
    <phoneticPr fontId="1" type="noConversion"/>
  </si>
  <si>
    <t>BFA0010072</t>
    <phoneticPr fontId="1" type="noConversion"/>
  </si>
  <si>
    <t>SLT0010630</t>
    <phoneticPr fontId="1" type="noConversion"/>
  </si>
  <si>
    <t>SHT0001131</t>
    <phoneticPr fontId="1" type="noConversion"/>
  </si>
  <si>
    <t>SHT0001245</t>
    <phoneticPr fontId="1" type="noConversion"/>
  </si>
  <si>
    <t>21年核算价，未签，仍按3.496执行</t>
    <phoneticPr fontId="1" type="noConversion"/>
  </si>
  <si>
    <t>SHT0001151</t>
    <phoneticPr fontId="1" type="noConversion"/>
  </si>
  <si>
    <t>BFA0000388</t>
    <phoneticPr fontId="1" type="noConversion"/>
  </si>
  <si>
    <t>SHT0001144</t>
    <phoneticPr fontId="1" type="noConversion"/>
  </si>
  <si>
    <t>1.7（不含0.15模摊费）</t>
    <phoneticPr fontId="1" type="noConversion"/>
  </si>
  <si>
    <t>SHT0011726</t>
    <phoneticPr fontId="1" type="noConversion"/>
  </si>
  <si>
    <t>8.7952（不含0.211模摊费）</t>
    <phoneticPr fontId="1" type="noConversion"/>
  </si>
  <si>
    <t>SHT0011723</t>
    <phoneticPr fontId="1" type="noConversion"/>
  </si>
  <si>
    <t>2.0657（不含0.64元模摊）</t>
    <phoneticPr fontId="1" type="noConversion"/>
  </si>
  <si>
    <t>BFA0000373</t>
    <phoneticPr fontId="1" type="noConversion"/>
  </si>
  <si>
    <t>0.9（不含0.1模摊）</t>
    <phoneticPr fontId="1" type="noConversion"/>
  </si>
  <si>
    <t>SHT0001103</t>
    <phoneticPr fontId="1" type="noConversion"/>
  </si>
  <si>
    <t>SHT0012746</t>
    <phoneticPr fontId="1" type="noConversion"/>
  </si>
  <si>
    <t>SHT0011778</t>
    <phoneticPr fontId="1" type="noConversion"/>
  </si>
  <si>
    <t>SHT0013157</t>
    <phoneticPr fontId="1" type="noConversion"/>
  </si>
  <si>
    <t>未查到</t>
    <phoneticPr fontId="1" type="noConversion"/>
  </si>
  <si>
    <t>SHT0001856</t>
    <phoneticPr fontId="1" type="noConversion"/>
  </si>
  <si>
    <t>自制（到5月底看用量）</t>
    <phoneticPr fontId="1" type="noConversion"/>
  </si>
  <si>
    <t>从1月1日起</t>
    <phoneticPr fontId="1" type="noConversion"/>
  </si>
  <si>
    <t>看质量要求，旭兴是否满足</t>
    <phoneticPr fontId="1" type="noConversion"/>
  </si>
  <si>
    <t>进展说明</t>
    <phoneticPr fontId="1" type="noConversion"/>
  </si>
  <si>
    <t>是否完成</t>
    <phoneticPr fontId="1" type="noConversion"/>
  </si>
  <si>
    <t>已完成</t>
    <phoneticPr fontId="1" type="noConversion"/>
  </si>
  <si>
    <t>不配合</t>
    <phoneticPr fontId="1" type="noConversion"/>
  </si>
  <si>
    <t>SLT0010573</t>
    <phoneticPr fontId="1" type="noConversion"/>
  </si>
  <si>
    <t>老状态无电泳22.5，新状态无电泳15</t>
    <phoneticPr fontId="1" type="noConversion"/>
  </si>
  <si>
    <t>复核人</t>
    <phoneticPr fontId="1" type="noConversion"/>
  </si>
  <si>
    <t>复核完成时间</t>
    <phoneticPr fontId="1" type="noConversion"/>
  </si>
  <si>
    <t>否</t>
    <phoneticPr fontId="1" type="noConversion"/>
  </si>
  <si>
    <t>是否需要复核</t>
    <phoneticPr fontId="1" type="noConversion"/>
  </si>
  <si>
    <t>复核后再次协商结果</t>
    <phoneticPr fontId="1" type="noConversion"/>
  </si>
  <si>
    <t>是</t>
    <phoneticPr fontId="1" type="noConversion"/>
  </si>
  <si>
    <t>完成时间</t>
    <phoneticPr fontId="1" type="noConversion"/>
  </si>
  <si>
    <t>否</t>
    <phoneticPr fontId="1" type="noConversion"/>
  </si>
  <si>
    <t>预计6月10日切换材料</t>
    <phoneticPr fontId="1" type="noConversion"/>
  </si>
  <si>
    <t>SHT0013392</t>
    <phoneticPr fontId="1" type="noConversion"/>
  </si>
  <si>
    <t>2022.6.30</t>
    <phoneticPr fontId="1" type="noConversion"/>
  </si>
  <si>
    <t>目前转移协议完成，因近期用量减少，赵明志总要求先消耗库存，再转移</t>
    <phoneticPr fontId="1" type="noConversion"/>
  </si>
  <si>
    <t>2022.5.30</t>
    <phoneticPr fontId="1" type="noConversion"/>
  </si>
  <si>
    <t>旭兴不同意降价，已发送详细报价明细</t>
    <phoneticPr fontId="1" type="noConversion"/>
  </si>
  <si>
    <t>孙沛霖</t>
    <phoneticPr fontId="1" type="noConversion"/>
  </si>
  <si>
    <t>价格已经判定，但与其沟通的是4月开始，需重新沟通，从2022年1月执行</t>
    <phoneticPr fontId="1" type="noConversion"/>
  </si>
  <si>
    <t>SHT0012030</t>
    <phoneticPr fontId="1" type="noConversion"/>
  </si>
  <si>
    <t>创合不同意降价，已发送详细报价明细</t>
    <phoneticPr fontId="1" type="noConversion"/>
  </si>
  <si>
    <t>SHT0012032</t>
    <phoneticPr fontId="1" type="noConversion"/>
  </si>
  <si>
    <t>0.8（含0.08元模摊）</t>
    <phoneticPr fontId="1" type="noConversion"/>
  </si>
  <si>
    <t>2022.4.30</t>
    <phoneticPr fontId="1" type="noConversion"/>
  </si>
  <si>
    <t>已完成，但是需要对沧州旭兴的质量再验证，同时也需防止质量过剩</t>
    <phoneticPr fontId="1" type="noConversion"/>
  </si>
  <si>
    <t>SHT0012090</t>
    <phoneticPr fontId="1" type="noConversion"/>
  </si>
  <si>
    <t>有详细价格，需核算</t>
    <phoneticPr fontId="1" type="noConversion"/>
  </si>
  <si>
    <t>2.3302（含0.0292模摊）</t>
    <phoneticPr fontId="1" type="noConversion"/>
  </si>
  <si>
    <t>有前期价格对比，需要再对比分析</t>
    <phoneticPr fontId="1" type="noConversion"/>
  </si>
  <si>
    <t>河北工厂</t>
  </si>
  <si>
    <t>否</t>
  </si>
  <si>
    <t>SLT0010222</t>
    <phoneticPr fontId="1" type="noConversion"/>
  </si>
  <si>
    <t>SLT0010230</t>
    <phoneticPr fontId="1" type="noConversion"/>
  </si>
  <si>
    <t>SLT0010550</t>
    <phoneticPr fontId="1" type="noConversion"/>
  </si>
  <si>
    <t>前期供单件，后期整合为总成，有报价</t>
    <phoneticPr fontId="1" type="noConversion"/>
  </si>
  <si>
    <t>轩德6</t>
    <phoneticPr fontId="1" type="noConversion"/>
  </si>
  <si>
    <t>黄骅鑫祺</t>
    <phoneticPr fontId="1" type="noConversion"/>
  </si>
  <si>
    <t>SHT0000496</t>
    <phoneticPr fontId="1" type="noConversion"/>
  </si>
  <si>
    <t>安全带外部罩壳固定卡片</t>
  </si>
  <si>
    <t>黄骅创和</t>
  </si>
  <si>
    <t>SHT0002319</t>
    <phoneticPr fontId="1" type="noConversion"/>
  </si>
  <si>
    <t>支撑块</t>
  </si>
  <si>
    <t>尚未沟通</t>
    <phoneticPr fontId="1" type="noConversion"/>
  </si>
  <si>
    <t>高唐/创合</t>
  </si>
  <si>
    <t>BAS0000055</t>
    <phoneticPr fontId="1" type="noConversion"/>
  </si>
  <si>
    <t>螺纹轴套</t>
  </si>
  <si>
    <t>0.8695/0.8</t>
    <phoneticPr fontId="1" type="noConversion"/>
  </si>
  <si>
    <t>0.8695/0.8</t>
  </si>
  <si>
    <t>高唐要求涨至1.698元。几经洽谈协商至0.89376。后续恢复2020年0.8695原价。但高唐不再接受，陆续停货。</t>
  </si>
  <si>
    <t>创合/兴岳</t>
  </si>
  <si>
    <t>SHT0010523</t>
    <phoneticPr fontId="1" type="noConversion"/>
  </si>
  <si>
    <t>阻尼销轴</t>
  </si>
  <si>
    <t>1.6/2.4</t>
    <phoneticPr fontId="1" type="noConversion"/>
  </si>
  <si>
    <t>BAS0000056</t>
    <phoneticPr fontId="1" type="noConversion"/>
  </si>
  <si>
    <t>内绞架钢轴套</t>
  </si>
  <si>
    <t>1.714/1.5</t>
    <phoneticPr fontId="1" type="noConversion"/>
  </si>
  <si>
    <t>高唐要求涨至2.470元。几经洽谈协商至1.714(2021年4月)。后续恢复2020年1.652原价。但高唐不再接受，陆续停货。</t>
  </si>
  <si>
    <t>兴岳/创合</t>
  </si>
  <si>
    <t>SHT0001013</t>
    <phoneticPr fontId="1" type="noConversion"/>
  </si>
  <si>
    <t>旋转轴套</t>
  </si>
  <si>
    <t>1.0769/1.16</t>
    <phoneticPr fontId="1" type="noConversion"/>
  </si>
  <si>
    <t>202年价格延续，尚未沟通</t>
    <phoneticPr fontId="1" type="noConversion"/>
  </si>
  <si>
    <t>BFA0000369</t>
  </si>
  <si>
    <t>绞架连接螺栓</t>
  </si>
  <si>
    <t>BFA0000314</t>
  </si>
  <si>
    <t>固定螺栓</t>
  </si>
  <si>
    <t>BFA0000561</t>
  </si>
  <si>
    <t>销轴</t>
  </si>
  <si>
    <t>轩德6</t>
  </si>
  <si>
    <t>创合</t>
  </si>
  <si>
    <t>SHT0001088</t>
    <phoneticPr fontId="1" type="noConversion"/>
  </si>
  <si>
    <t>上框内支撑柱</t>
  </si>
  <si>
    <t>SHT0001133</t>
    <phoneticPr fontId="1" type="noConversion"/>
  </si>
  <si>
    <t>SHT0001894</t>
  </si>
  <si>
    <t>仰角旋转轴</t>
  </si>
  <si>
    <t>BAS0000030</t>
  </si>
  <si>
    <t>轴套</t>
  </si>
  <si>
    <t>天津维华五金</t>
  </si>
  <si>
    <t>BSP0010024</t>
  </si>
  <si>
    <t>2.0气管固定卡簧</t>
  </si>
  <si>
    <t>SHT0001667</t>
    <phoneticPr fontId="1" type="noConversion"/>
  </si>
  <si>
    <t>坐盆总成</t>
  </si>
  <si>
    <t>厂家不同意降价，要求涨价，已提供报价明细（在黄骅基础上加5%运费）</t>
    <phoneticPr fontId="1" type="noConversion"/>
  </si>
  <si>
    <t>SHT0002532</t>
    <phoneticPr fontId="1" type="noConversion"/>
  </si>
  <si>
    <t>侧翼支撑下安装钢丝</t>
  </si>
  <si>
    <t>SHT0001954</t>
  </si>
  <si>
    <t>支撑钢丝</t>
  </si>
  <si>
    <t>DO3</t>
  </si>
  <si>
    <t>0.87
含模摊0.085</t>
  </si>
  <si>
    <t>待签价格协议</t>
  </si>
  <si>
    <t>1.9
含模摊0.085</t>
  </si>
  <si>
    <t>转河北自制</t>
  </si>
  <si>
    <t>转西安委外</t>
  </si>
  <si>
    <t>待确认是否停用</t>
  </si>
  <si>
    <t>SHT0001876</t>
  </si>
  <si>
    <t>旋转块</t>
  </si>
  <si>
    <t>需确定镶件价格</t>
  </si>
  <si>
    <t>SHT0001882</t>
  </si>
  <si>
    <t>上尼龙固定块</t>
  </si>
  <si>
    <t>待查模摊</t>
  </si>
  <si>
    <t>确认材质PA66、PA6?</t>
  </si>
  <si>
    <t>黄骅隆润</t>
  </si>
  <si>
    <t>SHT0001660</t>
  </si>
  <si>
    <t>调角器手柄</t>
  </si>
  <si>
    <t>河北自制成本，材料价格19.91，丝印价格？</t>
  </si>
  <si>
    <t>SHT0001661</t>
  </si>
  <si>
    <t>仰角手柄</t>
  </si>
  <si>
    <t>SHT0000503</t>
  </si>
  <si>
    <t>按钮堵盖</t>
  </si>
  <si>
    <t>暂未给报价明细，反馈调货量不多</t>
  </si>
  <si>
    <t>纪内蒙</t>
  </si>
  <si>
    <t>已提交对方报价明细</t>
  </si>
  <si>
    <t>不同意再降价</t>
  </si>
  <si>
    <t>按阶段报价</t>
  </si>
  <si>
    <t>含模摊1.05，不同意再降，对回款扣点有意见。</t>
  </si>
  <si>
    <t>含模摊1.775不同意再降，对回款扣点有意见</t>
  </si>
  <si>
    <t>含模摊0.215产品重量和我们有差异，减点模摊，已达到目标价</t>
  </si>
  <si>
    <t>SHT0010811</t>
    <phoneticPr fontId="1" type="noConversion"/>
  </si>
  <si>
    <t>吴英各</t>
    <phoneticPr fontId="1" type="noConversion"/>
  </si>
  <si>
    <t>吴英各</t>
    <phoneticPr fontId="1" type="noConversion"/>
  </si>
  <si>
    <t>2022.5.30</t>
    <phoneticPr fontId="1" type="noConversion"/>
  </si>
  <si>
    <t>是</t>
    <phoneticPr fontId="1" type="noConversion"/>
  </si>
  <si>
    <t>天津市宝坻区维华五金厂</t>
    <phoneticPr fontId="1" type="noConversion"/>
  </si>
  <si>
    <t>吴英各</t>
    <phoneticPr fontId="1" type="noConversion"/>
  </si>
  <si>
    <t>吴英各</t>
    <phoneticPr fontId="1" type="noConversion"/>
  </si>
  <si>
    <t>吴英各</t>
    <phoneticPr fontId="1" type="noConversion"/>
  </si>
  <si>
    <t>纪内蒙</t>
    <phoneticPr fontId="1" type="noConversion"/>
  </si>
  <si>
    <t>目标价虎威滑轨存在差异力乐回复不收取模具摊销</t>
    <phoneticPr fontId="1" type="noConversion"/>
  </si>
  <si>
    <t>吕孝腾</t>
    <phoneticPr fontId="1" type="noConversion"/>
  </si>
  <si>
    <t>吴英各</t>
    <phoneticPr fontId="1" type="noConversion"/>
  </si>
  <si>
    <t>吕孝腾</t>
    <phoneticPr fontId="1" type="noConversion"/>
  </si>
  <si>
    <t>吕孝腾</t>
    <phoneticPr fontId="1" type="noConversion"/>
  </si>
  <si>
    <t>周建</t>
    <phoneticPr fontId="1" type="noConversion"/>
  </si>
  <si>
    <t>吕孝腾</t>
    <phoneticPr fontId="1" type="noConversion"/>
  </si>
  <si>
    <t>是</t>
    <phoneticPr fontId="1" type="noConversion"/>
  </si>
  <si>
    <t>吕孝腾</t>
    <phoneticPr fontId="1" type="noConversion"/>
  </si>
  <si>
    <t>周建</t>
    <phoneticPr fontId="1" type="noConversion"/>
  </si>
  <si>
    <t>2022.6.10</t>
    <phoneticPr fontId="1" type="noConversion"/>
  </si>
  <si>
    <t>2022.5.20</t>
    <phoneticPr fontId="1" type="noConversion"/>
  </si>
  <si>
    <t>2022.5.20</t>
    <phoneticPr fontId="1" type="noConversion"/>
  </si>
  <si>
    <t>待向刘东明了解情况</t>
    <phoneticPr fontId="1" type="noConversion"/>
  </si>
  <si>
    <t>梁洪波</t>
    <phoneticPr fontId="1" type="noConversion"/>
  </si>
  <si>
    <t>梁洪波</t>
    <phoneticPr fontId="1" type="noConversion"/>
  </si>
  <si>
    <t>接受最低0.621元</t>
    <phoneticPr fontId="1" type="noConversion"/>
  </si>
  <si>
    <t>正在进行</t>
    <phoneticPr fontId="1" type="noConversion"/>
  </si>
  <si>
    <t>13.12（不含模摊）</t>
    <phoneticPr fontId="1" type="noConversion"/>
  </si>
  <si>
    <t>对方已出具详细核算明细，再次沟通降价至13.12元（不含模摊），厂家反馈项目自4月量产，但量产后并无用量，回复从6月1日起执行新价</t>
    <phoneticPr fontId="1" type="noConversion"/>
  </si>
  <si>
    <t>11.68（不含模摊）</t>
    <phoneticPr fontId="1" type="noConversion"/>
  </si>
  <si>
    <t>对方已出具详细核算明细，再次沟通降价至11.68元（不含模摊），厂家反馈项目自4月量产，但量产后并无用量，回复从6月1日起执行新价</t>
    <phoneticPr fontId="1" type="noConversion"/>
  </si>
  <si>
    <t>2022.6.30</t>
  </si>
  <si>
    <t>1.目前咨询机加工厂，最低报价为山东鑫方盛，总成价格。2.需对山东鑫方盛进行引入（给黄骅北汽供货）。3.第一批采购单次购销方式，购买300件，进行小批量验证。4.验证无问题后开始批量调货5.可能改成塑料件</t>
  </si>
  <si>
    <t>冯敬乾</t>
  </si>
  <si>
    <t>冯敬乾</t>
    <phoneticPr fontId="1" type="noConversion"/>
  </si>
  <si>
    <t>是</t>
  </si>
  <si>
    <t>2022.5.24</t>
  </si>
  <si>
    <t>2022.5.24</t>
    <phoneticPr fontId="1" type="noConversion"/>
  </si>
  <si>
    <t>已沟通，厂家表示需要渗碳、喷涂就需要0.6，在加材料、冲压、其他费用等，最低需要0.922元（到河北工厂的价格）</t>
    <phoneticPr fontId="1" type="noConversion"/>
  </si>
  <si>
    <t>接受0.296目标，暂未签订协议</t>
    <phoneticPr fontId="1" type="noConversion"/>
  </si>
  <si>
    <t>价格延续</t>
  </si>
  <si>
    <t>重汽1.0是否是用的SHT0012930?需要工艺核对.模具已收回</t>
  </si>
  <si>
    <t>21年材料涨价，目前协商价高于20年价格，但低于现在目标价</t>
  </si>
  <si>
    <t>我司目标与机加冷镦厂有一定差异，现厂家暂不回复详细明细</t>
  </si>
  <si>
    <t>暂未联系</t>
  </si>
  <si>
    <t>暂未联系</t>
    <phoneticPr fontId="1" type="noConversion"/>
  </si>
  <si>
    <t>物料号重新查SHT0012497？</t>
  </si>
  <si>
    <t>物料号重新查SHT0012498？</t>
  </si>
  <si>
    <t>1.3273（不含0.52模摊）</t>
  </si>
  <si>
    <t>2022.5.30</t>
  </si>
  <si>
    <t>有详细核价过程，请复核</t>
  </si>
  <si>
    <t>孙沛霖</t>
  </si>
  <si>
    <t>18.7543（不含0.63模摊）</t>
  </si>
  <si>
    <t>延续20年价格</t>
  </si>
  <si>
    <t>21年未给涨价</t>
  </si>
  <si>
    <t>两版目标价有差异，也有详细核算过程，需复核.模具已收回</t>
  </si>
  <si>
    <t>暂未定价</t>
  </si>
  <si>
    <t>SHT0010521</t>
    <phoneticPr fontId="1" type="noConversion"/>
  </si>
  <si>
    <t>天丰20年未税价7.424，21年核算价6.6942元</t>
    <phoneticPr fontId="1" type="noConversion"/>
  </si>
  <si>
    <t>SHT0013238</t>
    <phoneticPr fontId="1" type="noConversion"/>
  </si>
  <si>
    <t>SHT0001085</t>
    <phoneticPr fontId="1" type="noConversion"/>
  </si>
  <si>
    <t>万昌因价格及质量供货困难，故开发了B点泊头捷润，目前尚未与泊头捷润就最新目标价沟通</t>
    <phoneticPr fontId="1" type="noConversion"/>
  </si>
  <si>
    <t>SHT0001769</t>
    <phoneticPr fontId="1" type="noConversion"/>
  </si>
  <si>
    <t>20年价格延续，尚未沟通</t>
    <phoneticPr fontId="1" type="noConversion"/>
  </si>
  <si>
    <t>SHT0012150</t>
    <phoneticPr fontId="1" type="noConversion"/>
  </si>
  <si>
    <t>需要复核</t>
    <phoneticPr fontId="1" type="noConversion"/>
  </si>
  <si>
    <t>塑料件，尚未沟通</t>
    <phoneticPr fontId="1" type="noConversion"/>
  </si>
  <si>
    <t>SHT0011806</t>
    <phoneticPr fontId="1" type="noConversion"/>
  </si>
  <si>
    <t>SHT0001058</t>
    <phoneticPr fontId="1" type="noConversion"/>
  </si>
  <si>
    <t>有设变，需要复核</t>
    <phoneticPr fontId="1" type="noConversion"/>
  </si>
  <si>
    <t>SHT0012154</t>
    <phoneticPr fontId="1" type="noConversion"/>
  </si>
  <si>
    <t>沧州裕金达/黄骅鑫昌</t>
    <phoneticPr fontId="1" type="noConversion"/>
  </si>
  <si>
    <t>沧州裕金达开始供货后随即3次涨价，并停供要挟，随后我司开发黄骅鑫昌，鑫昌价格为9.8139，需要复核</t>
    <phoneticPr fontId="1" type="noConversion"/>
  </si>
  <si>
    <t>SHT0012142</t>
    <phoneticPr fontId="1" type="noConversion"/>
  </si>
  <si>
    <t>SHT0012153</t>
    <phoneticPr fontId="1" type="noConversion"/>
  </si>
  <si>
    <t>SHT0012140</t>
    <phoneticPr fontId="1" type="noConversion"/>
  </si>
  <si>
    <t>SHT0013131</t>
    <phoneticPr fontId="1" type="noConversion"/>
  </si>
  <si>
    <t>SHT0001971</t>
    <phoneticPr fontId="1" type="noConversion"/>
  </si>
  <si>
    <t>暂未定价，有设变</t>
    <phoneticPr fontId="1" type="noConversion"/>
  </si>
  <si>
    <t>SHT0001023</t>
    <phoneticPr fontId="1" type="noConversion"/>
  </si>
  <si>
    <t>长春工厂</t>
  </si>
  <si>
    <t>刘志富</t>
  </si>
  <si>
    <t>BFA0000325</t>
  </si>
  <si>
    <t>SHT0001103</t>
  </si>
  <si>
    <t>2022.6.10</t>
  </si>
  <si>
    <t>一汽轻卡减震</t>
  </si>
  <si>
    <t>SCS0004584</t>
  </si>
  <si>
    <t>SLT0002537</t>
  </si>
  <si>
    <t>SLT0010190</t>
  </si>
  <si>
    <t>否</t>
    <phoneticPr fontId="1" type="noConversion"/>
  </si>
  <si>
    <t>明康</t>
    <phoneticPr fontId="1" type="noConversion"/>
  </si>
  <si>
    <t>复核价格</t>
    <phoneticPr fontId="1" type="noConversion"/>
  </si>
  <si>
    <t>SHT0012210</t>
    <phoneticPr fontId="1" type="noConversion"/>
  </si>
  <si>
    <t>SHT0012054</t>
    <phoneticPr fontId="1" type="noConversion"/>
  </si>
  <si>
    <t>1.0升级上框后横梁组件</t>
    <phoneticPr fontId="1" type="noConversion"/>
  </si>
  <si>
    <t>黄骅成卓</t>
    <phoneticPr fontId="1" type="noConversion"/>
  </si>
  <si>
    <t>无价格</t>
    <phoneticPr fontId="1" type="noConversion"/>
  </si>
  <si>
    <t>涨价项</t>
    <phoneticPr fontId="1" type="noConversion"/>
  </si>
  <si>
    <t>价格协议完成</t>
    <phoneticPr fontId="1" type="noConversion"/>
  </si>
  <si>
    <t>SHT0013149</t>
    <phoneticPr fontId="1" type="noConversion"/>
  </si>
  <si>
    <t>定价低于目标价</t>
    <phoneticPr fontId="1" type="noConversion"/>
  </si>
  <si>
    <t>供应商不同意降价</t>
    <phoneticPr fontId="1" type="noConversion"/>
  </si>
  <si>
    <t>是</t>
    <phoneticPr fontId="1" type="noConversion"/>
  </si>
  <si>
    <t>——</t>
    <phoneticPr fontId="1" type="noConversion"/>
  </si>
  <si>
    <t>供应商不同意降价</t>
    <phoneticPr fontId="1" type="noConversion"/>
  </si>
  <si>
    <t>SHT0013177</t>
    <phoneticPr fontId="1" type="noConversion"/>
  </si>
  <si>
    <t>价格协议签订中</t>
    <phoneticPr fontId="1" type="noConversion"/>
  </si>
  <si>
    <t>已发送供应商价格协议</t>
    <phoneticPr fontId="1" type="noConversion"/>
  </si>
  <si>
    <t>2022.6.25</t>
    <phoneticPr fontId="1" type="noConversion"/>
  </si>
  <si>
    <t>已发送价格协议</t>
    <phoneticPr fontId="1" type="noConversion"/>
  </si>
  <si>
    <t>2022.6.28</t>
    <phoneticPr fontId="1" type="noConversion"/>
  </si>
  <si>
    <t>找第三方报价</t>
    <phoneticPr fontId="1" type="noConversion"/>
  </si>
  <si>
    <t>2018年至今拖欠明康25万货款，解决货款问题可议价，株洲供货湖南凌天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</si>
</sst>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0.00_ "/>
    <numFmt numFmtId="177" formatCode="0.0000_ "/>
    <numFmt numFmtId="178" formatCode="0_ "/>
    <numFmt numFmtId="179" formatCode="yyyy&quot;年&quot;m&quot;月&quot;;@"/>
    <numFmt numFmtId="180" formatCode="0.000_);[Red]\(0.000\)"/>
    <numFmt numFmtId="181" formatCode="_-* #,##0.00_-;\-* #,##0.00_-;_-* &quot;-&quot;??_-;_-@_-"/>
    <numFmt numFmtId="182" formatCode="0.000_ "/>
    <numFmt numFmtId="183" formatCode="0.000"/>
    <numFmt numFmtId="184" formatCode="#,##0.000_ "/>
    <numFmt numFmtId="185" formatCode="0_);[Red]\(0\)"/>
  </numFmts>
  <fonts count="49"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b/>
      <sz val="18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8"/>
      <color rgb="FFFF0000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indexed="0"/>
      <name val="宋体"/>
      <family val="3"/>
      <charset val="134"/>
    </font>
    <font>
      <sz val="12"/>
      <color indexed="0"/>
      <name val="宋体"/>
      <family val="3"/>
      <charset val="134"/>
    </font>
    <font>
      <sz val="10"/>
      <color indexed="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等线"/>
      <family val="2"/>
      <scheme val="minor"/>
    </font>
    <font>
      <sz val="10"/>
      <color indexed="8"/>
      <name val="宋体"/>
      <family val="3"/>
      <charset val="134"/>
    </font>
    <font>
      <sz val="10"/>
      <name val="等线 Light"/>
      <family val="3"/>
      <charset val="134"/>
      <scheme val="major"/>
    </font>
    <font>
      <sz val="18"/>
      <name val="等线"/>
      <family val="3"/>
      <charset val="134"/>
      <scheme val="minor"/>
    </font>
    <font>
      <sz val="11"/>
      <name val="宋体"/>
      <family val="3"/>
      <charset val="134"/>
    </font>
    <font>
      <u/>
      <sz val="11"/>
      <color theme="10"/>
      <name val="等线"/>
      <family val="3"/>
      <charset val="134"/>
      <scheme val="minor"/>
    </font>
    <font>
      <sz val="10"/>
      <color rgb="FFFF0000"/>
      <name val="宋体"/>
      <family val="3"/>
      <charset val="134"/>
    </font>
    <font>
      <sz val="10"/>
      <color rgb="FFFF0000"/>
      <name val="等线"/>
      <family val="3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83">
    <xf numFmtId="0" fontId="0" fillId="0" borderId="0">
      <alignment vertical="center"/>
    </xf>
    <xf numFmtId="0" fontId="2" fillId="0" borderId="0"/>
    <xf numFmtId="0" fontId="9" fillId="0" borderId="0"/>
    <xf numFmtId="0" fontId="10" fillId="0" borderId="1" applyNumberFormat="0" applyFill="0" applyBorder="0" applyAlignment="0" applyProtection="0">
      <alignment vertical="center"/>
    </xf>
    <xf numFmtId="0" fontId="10" fillId="0" borderId="1" applyNumberFormat="0" applyFill="0" applyBorder="0" applyAlignment="0" applyProtection="0">
      <alignment vertical="center"/>
    </xf>
    <xf numFmtId="0" fontId="11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/>
    <xf numFmtId="0" fontId="25" fillId="0" borderId="0" applyNumberFormat="0" applyFill="0" applyBorder="0" applyAlignment="0" applyProtection="0"/>
    <xf numFmtId="0" fontId="11" fillId="0" borderId="0" applyNumberFormat="0" applyBorder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 applyNumberFormat="0" applyBorder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 applyNumberFormat="0" applyBorder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6" fillId="0" borderId="0"/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9" fillId="16" borderId="7" applyNumberFormat="0" applyAlignment="0" applyProtection="0">
      <alignment vertical="center"/>
    </xf>
    <xf numFmtId="0" fontId="29" fillId="16" borderId="7" applyNumberFormat="0" applyAlignment="0" applyProtection="0">
      <alignment vertical="center"/>
    </xf>
    <xf numFmtId="0" fontId="29" fillId="16" borderId="7" applyNumberFormat="0" applyAlignment="0" applyProtection="0">
      <alignment vertical="center"/>
    </xf>
    <xf numFmtId="0" fontId="29" fillId="16" borderId="7" applyNumberFormat="0" applyAlignment="0" applyProtection="0">
      <alignment vertical="center"/>
    </xf>
    <xf numFmtId="0" fontId="29" fillId="16" borderId="7" applyNumberFormat="0" applyAlignment="0" applyProtection="0">
      <alignment vertical="center"/>
    </xf>
    <xf numFmtId="0" fontId="29" fillId="16" borderId="7" applyNumberFormat="0" applyAlignment="0" applyProtection="0">
      <alignment vertical="center"/>
    </xf>
    <xf numFmtId="0" fontId="29" fillId="16" borderId="7" applyNumberFormat="0" applyAlignment="0" applyProtection="0">
      <alignment vertical="center"/>
    </xf>
    <xf numFmtId="0" fontId="29" fillId="16" borderId="7" applyNumberFormat="0" applyAlignment="0" applyProtection="0">
      <alignment vertical="center"/>
    </xf>
    <xf numFmtId="0" fontId="29" fillId="16" borderId="7" applyNumberFormat="0" applyAlignment="0" applyProtection="0">
      <alignment vertical="center"/>
    </xf>
    <xf numFmtId="0" fontId="29" fillId="16" borderId="7" applyNumberFormat="0" applyAlignment="0" applyProtection="0">
      <alignment vertical="center"/>
    </xf>
    <xf numFmtId="0" fontId="29" fillId="16" borderId="7" applyNumberFormat="0" applyAlignment="0" applyProtection="0">
      <alignment vertical="center"/>
    </xf>
    <xf numFmtId="0" fontId="29" fillId="16" borderId="7" applyNumberFormat="0" applyAlignment="0" applyProtection="0">
      <alignment vertical="center"/>
    </xf>
    <xf numFmtId="0" fontId="29" fillId="16" borderId="7" applyNumberFormat="0" applyAlignment="0" applyProtection="0">
      <alignment vertical="center"/>
    </xf>
    <xf numFmtId="0" fontId="30" fillId="17" borderId="8" applyNumberFormat="0" applyAlignment="0" applyProtection="0">
      <alignment vertical="center"/>
    </xf>
    <xf numFmtId="0" fontId="30" fillId="17" borderId="8" applyNumberFormat="0" applyAlignment="0" applyProtection="0">
      <alignment vertical="center"/>
    </xf>
    <xf numFmtId="0" fontId="30" fillId="17" borderId="8" applyNumberFormat="0" applyAlignment="0" applyProtection="0">
      <alignment vertical="center"/>
    </xf>
    <xf numFmtId="0" fontId="30" fillId="17" borderId="8" applyNumberFormat="0" applyAlignment="0" applyProtection="0">
      <alignment vertical="center"/>
    </xf>
    <xf numFmtId="0" fontId="30" fillId="17" borderId="8" applyNumberFormat="0" applyAlignment="0" applyProtection="0">
      <alignment vertical="center"/>
    </xf>
    <xf numFmtId="0" fontId="30" fillId="17" borderId="8" applyNumberFormat="0" applyAlignment="0" applyProtection="0">
      <alignment vertical="center"/>
    </xf>
    <xf numFmtId="0" fontId="30" fillId="17" borderId="8" applyNumberFormat="0" applyAlignment="0" applyProtection="0">
      <alignment vertical="center"/>
    </xf>
    <xf numFmtId="0" fontId="30" fillId="17" borderId="8" applyNumberFormat="0" applyAlignment="0" applyProtection="0">
      <alignment vertical="center"/>
    </xf>
    <xf numFmtId="0" fontId="30" fillId="17" borderId="8" applyNumberFormat="0" applyAlignment="0" applyProtection="0">
      <alignment vertical="center"/>
    </xf>
    <xf numFmtId="0" fontId="30" fillId="17" borderId="8" applyNumberFormat="0" applyAlignment="0" applyProtection="0">
      <alignment vertical="center"/>
    </xf>
    <xf numFmtId="0" fontId="30" fillId="17" borderId="8" applyNumberFormat="0" applyAlignment="0" applyProtection="0">
      <alignment vertical="center"/>
    </xf>
    <xf numFmtId="0" fontId="30" fillId="17" borderId="8" applyNumberFormat="0" applyAlignment="0" applyProtection="0">
      <alignment vertical="center"/>
    </xf>
    <xf numFmtId="0" fontId="30" fillId="17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16" borderId="10" applyNumberFormat="0" applyAlignment="0" applyProtection="0">
      <alignment vertical="center"/>
    </xf>
    <xf numFmtId="0" fontId="34" fillId="16" borderId="10" applyNumberFormat="0" applyAlignment="0" applyProtection="0">
      <alignment vertical="center"/>
    </xf>
    <xf numFmtId="0" fontId="34" fillId="16" borderId="10" applyNumberFormat="0" applyAlignment="0" applyProtection="0">
      <alignment vertical="center"/>
    </xf>
    <xf numFmtId="0" fontId="34" fillId="16" borderId="10" applyNumberFormat="0" applyAlignment="0" applyProtection="0">
      <alignment vertical="center"/>
    </xf>
    <xf numFmtId="0" fontId="34" fillId="16" borderId="10" applyNumberFormat="0" applyAlignment="0" applyProtection="0">
      <alignment vertical="center"/>
    </xf>
    <xf numFmtId="0" fontId="34" fillId="16" borderId="10" applyNumberFormat="0" applyAlignment="0" applyProtection="0">
      <alignment vertical="center"/>
    </xf>
    <xf numFmtId="0" fontId="34" fillId="16" borderId="10" applyNumberFormat="0" applyAlignment="0" applyProtection="0">
      <alignment vertical="center"/>
    </xf>
    <xf numFmtId="0" fontId="34" fillId="16" borderId="10" applyNumberFormat="0" applyAlignment="0" applyProtection="0">
      <alignment vertical="center"/>
    </xf>
    <xf numFmtId="0" fontId="34" fillId="16" borderId="10" applyNumberFormat="0" applyAlignment="0" applyProtection="0">
      <alignment vertical="center"/>
    </xf>
    <xf numFmtId="0" fontId="34" fillId="16" borderId="10" applyNumberFormat="0" applyAlignment="0" applyProtection="0">
      <alignment vertical="center"/>
    </xf>
    <xf numFmtId="0" fontId="34" fillId="16" borderId="10" applyNumberFormat="0" applyAlignment="0" applyProtection="0">
      <alignment vertical="center"/>
    </xf>
    <xf numFmtId="0" fontId="34" fillId="16" borderId="10" applyNumberFormat="0" applyAlignment="0" applyProtection="0">
      <alignment vertical="center"/>
    </xf>
    <xf numFmtId="0" fontId="34" fillId="16" borderId="10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1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1" fillId="23" borderId="11" applyNumberFormat="0" applyFont="0" applyAlignment="0" applyProtection="0">
      <alignment vertical="center"/>
    </xf>
    <xf numFmtId="0" fontId="11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0" fillId="0" borderId="13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81" fontId="9" fillId="0" borderId="0" applyFont="0" applyFill="0" applyBorder="0" applyAlignment="0" applyProtection="0">
      <alignment vertical="center"/>
    </xf>
    <xf numFmtId="0" fontId="9" fillId="0" borderId="0"/>
    <xf numFmtId="0" fontId="38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14" fillId="23" borderId="20" applyNumberFormat="0" applyFont="0" applyAlignment="0" applyProtection="0">
      <alignment vertical="center"/>
    </xf>
    <xf numFmtId="0" fontId="14" fillId="23" borderId="20" applyNumberFormat="0" applyFont="0" applyAlignment="0" applyProtection="0">
      <alignment vertical="center"/>
    </xf>
    <xf numFmtId="0" fontId="11" fillId="23" borderId="20" applyNumberFormat="0" applyFont="0" applyAlignment="0" applyProtection="0">
      <alignment vertical="center"/>
    </xf>
    <xf numFmtId="0" fontId="14" fillId="23" borderId="20" applyNumberFormat="0" applyFont="0" applyAlignment="0" applyProtection="0">
      <alignment vertical="center"/>
    </xf>
    <xf numFmtId="0" fontId="14" fillId="23" borderId="20" applyNumberFormat="0" applyFont="0" applyAlignment="0" applyProtection="0">
      <alignment vertical="center"/>
    </xf>
    <xf numFmtId="0" fontId="14" fillId="23" borderId="20" applyNumberFormat="0" applyFont="0" applyAlignment="0" applyProtection="0">
      <alignment vertical="center"/>
    </xf>
    <xf numFmtId="0" fontId="11" fillId="23" borderId="20" applyNumberFormat="0" applyFont="0" applyAlignment="0" applyProtection="0">
      <alignment vertical="center"/>
    </xf>
    <xf numFmtId="0" fontId="11" fillId="23" borderId="20" applyNumberFormat="0" applyFont="0" applyAlignment="0" applyProtection="0">
      <alignment vertical="center"/>
    </xf>
    <xf numFmtId="0" fontId="14" fillId="23" borderId="20" applyNumberFormat="0" applyFont="0" applyAlignment="0" applyProtection="0">
      <alignment vertical="center"/>
    </xf>
    <xf numFmtId="0" fontId="14" fillId="23" borderId="20" applyNumberFormat="0" applyFont="0" applyAlignment="0" applyProtection="0">
      <alignment vertical="center"/>
    </xf>
    <xf numFmtId="0" fontId="14" fillId="23" borderId="20" applyNumberFormat="0" applyFont="0" applyAlignment="0" applyProtection="0">
      <alignment vertical="center"/>
    </xf>
    <xf numFmtId="0" fontId="14" fillId="23" borderId="20" applyNumberFormat="0" applyFont="0" applyAlignment="0" applyProtection="0">
      <alignment vertical="center"/>
    </xf>
    <xf numFmtId="0" fontId="14" fillId="23" borderId="20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34" fillId="16" borderId="19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14" fillId="23" borderId="20" applyNumberFormat="0" applyFont="0" applyAlignment="0" applyProtection="0">
      <alignment vertical="center"/>
    </xf>
    <xf numFmtId="0" fontId="14" fillId="23" borderId="20" applyNumberFormat="0" applyFont="0" applyAlignment="0" applyProtection="0">
      <alignment vertical="center"/>
    </xf>
    <xf numFmtId="0" fontId="11" fillId="23" borderId="20" applyNumberFormat="0" applyFont="0" applyAlignment="0" applyProtection="0">
      <alignment vertical="center"/>
    </xf>
    <xf numFmtId="0" fontId="14" fillId="23" borderId="20" applyNumberFormat="0" applyFont="0" applyAlignment="0" applyProtection="0">
      <alignment vertical="center"/>
    </xf>
    <xf numFmtId="0" fontId="14" fillId="23" borderId="20" applyNumberFormat="0" applyFont="0" applyAlignment="0" applyProtection="0">
      <alignment vertical="center"/>
    </xf>
    <xf numFmtId="0" fontId="14" fillId="23" borderId="20" applyNumberFormat="0" applyFont="0" applyAlignment="0" applyProtection="0">
      <alignment vertical="center"/>
    </xf>
    <xf numFmtId="0" fontId="11" fillId="23" borderId="20" applyNumberFormat="0" applyFont="0" applyAlignment="0" applyProtection="0">
      <alignment vertical="center"/>
    </xf>
    <xf numFmtId="0" fontId="11" fillId="23" borderId="20" applyNumberFormat="0" applyFont="0" applyAlignment="0" applyProtection="0">
      <alignment vertical="center"/>
    </xf>
    <xf numFmtId="0" fontId="14" fillId="23" borderId="20" applyNumberFormat="0" applyFont="0" applyAlignment="0" applyProtection="0">
      <alignment vertical="center"/>
    </xf>
    <xf numFmtId="0" fontId="14" fillId="23" borderId="20" applyNumberFormat="0" applyFont="0" applyAlignment="0" applyProtection="0">
      <alignment vertical="center"/>
    </xf>
    <xf numFmtId="0" fontId="14" fillId="23" borderId="20" applyNumberFormat="0" applyFont="0" applyAlignment="0" applyProtection="0">
      <alignment vertical="center"/>
    </xf>
    <xf numFmtId="0" fontId="14" fillId="23" borderId="20" applyNumberFormat="0" applyFont="0" applyAlignment="0" applyProtection="0">
      <alignment vertical="center"/>
    </xf>
    <xf numFmtId="0" fontId="14" fillId="23" borderId="20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292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Alignment="1">
      <alignment wrapText="1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/>
    </xf>
    <xf numFmtId="0" fontId="6" fillId="0" borderId="1" xfId="1" applyFont="1" applyFill="1" applyBorder="1"/>
    <xf numFmtId="176" fontId="6" fillId="0" borderId="1" xfId="1" applyNumberFormat="1" applyFont="1" applyFill="1" applyBorder="1"/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vertical="center" shrinkToFit="1"/>
    </xf>
    <xf numFmtId="178" fontId="7" fillId="0" borderId="1" xfId="1" applyNumberFormat="1" applyFont="1" applyFill="1" applyBorder="1" applyAlignment="1">
      <alignment vertical="center" shrinkToFit="1"/>
    </xf>
    <xf numFmtId="0" fontId="4" fillId="0" borderId="0" xfId="1" applyFont="1" applyFill="1" applyAlignment="1">
      <alignment vertical="center" shrinkToFit="1"/>
    </xf>
    <xf numFmtId="179" fontId="5" fillId="0" borderId="0" xfId="1" applyNumberFormat="1" applyFont="1" applyFill="1" applyBorder="1" applyAlignment="1">
      <alignment horizontal="center" vertical="center"/>
    </xf>
    <xf numFmtId="179" fontId="5" fillId="0" borderId="1" xfId="1" applyNumberFormat="1" applyFont="1" applyFill="1" applyBorder="1" applyAlignment="1">
      <alignment horizontal="center" vertical="center" wrapText="1"/>
    </xf>
    <xf numFmtId="179" fontId="6" fillId="0" borderId="1" xfId="1" applyNumberFormat="1" applyFont="1" applyFill="1" applyBorder="1"/>
    <xf numFmtId="179" fontId="7" fillId="0" borderId="1" xfId="1" applyNumberFormat="1" applyFont="1" applyFill="1" applyBorder="1" applyAlignment="1">
      <alignment vertical="center" shrinkToFit="1"/>
    </xf>
    <xf numFmtId="179" fontId="2" fillId="0" borderId="0" xfId="1" applyNumberFormat="1" applyFill="1"/>
    <xf numFmtId="178" fontId="6" fillId="0" borderId="1" xfId="1" applyNumberFormat="1" applyFont="1" applyFill="1" applyBorder="1"/>
    <xf numFmtId="0" fontId="13" fillId="0" borderId="13" xfId="637" applyNumberFormat="1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177" fontId="6" fillId="0" borderId="0" xfId="1" applyNumberFormat="1" applyFont="1" applyFill="1"/>
    <xf numFmtId="0" fontId="6" fillId="0" borderId="0" xfId="1" applyFont="1" applyFill="1"/>
    <xf numFmtId="0" fontId="13" fillId="0" borderId="13" xfId="1039" applyNumberFormat="1" applyFont="1" applyFill="1" applyBorder="1" applyAlignment="1" applyProtection="1">
      <alignment horizontal="center" vertical="center" wrapText="1"/>
    </xf>
    <xf numFmtId="0" fontId="15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13" xfId="851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1" applyFont="1" applyFill="1"/>
    <xf numFmtId="14" fontId="15" fillId="0" borderId="12" xfId="851" applyNumberFormat="1" applyFont="1" applyFill="1" applyBorder="1" applyAlignment="1" applyProtection="1">
      <alignment vertical="center" wrapText="1"/>
      <protection locked="0"/>
    </xf>
    <xf numFmtId="182" fontId="5" fillId="0" borderId="1" xfId="1" applyNumberFormat="1" applyFont="1" applyFill="1" applyBorder="1" applyAlignment="1">
      <alignment horizontal="center" vertical="center" wrapText="1"/>
    </xf>
    <xf numFmtId="0" fontId="13" fillId="0" borderId="13" xfId="1039" applyNumberFormat="1" applyFont="1" applyFill="1" applyBorder="1" applyAlignment="1" applyProtection="1">
      <alignment horizontal="center" vertical="center"/>
    </xf>
    <xf numFmtId="0" fontId="40" fillId="0" borderId="1" xfId="496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/>
    </xf>
    <xf numFmtId="180" fontId="43" fillId="0" borderId="13" xfId="868" applyNumberFormat="1" applyFont="1" applyFill="1" applyBorder="1" applyAlignment="1" applyProtection="1">
      <alignment horizontal="center" vertical="center" wrapText="1"/>
      <protection locked="0"/>
    </xf>
    <xf numFmtId="180" fontId="39" fillId="0" borderId="13" xfId="4" applyNumberFormat="1" applyFont="1" applyFill="1" applyBorder="1" applyAlignment="1" applyProtection="1">
      <alignment horizontal="center" vertical="center" wrapText="1"/>
      <protection locked="0"/>
    </xf>
    <xf numFmtId="0" fontId="39" fillId="0" borderId="13" xfId="2" applyFont="1" applyFill="1" applyBorder="1" applyAlignment="1" applyProtection="1">
      <alignment horizontal="center" vertical="center" wrapText="1"/>
      <protection locked="0"/>
    </xf>
    <xf numFmtId="182" fontId="7" fillId="0" borderId="1" xfId="1" applyNumberFormat="1" applyFont="1" applyFill="1" applyBorder="1" applyAlignment="1">
      <alignment horizontal="center" vertical="center" shrinkToFit="1"/>
    </xf>
    <xf numFmtId="182" fontId="13" fillId="0" borderId="13" xfId="1039" applyNumberFormat="1" applyFont="1" applyFill="1" applyBorder="1" applyAlignment="1" applyProtection="1">
      <alignment horizontal="center" vertical="center" wrapText="1"/>
    </xf>
    <xf numFmtId="182" fontId="15" fillId="0" borderId="13" xfId="868" applyNumberFormat="1" applyFont="1" applyFill="1" applyBorder="1" applyAlignment="1" applyProtection="1">
      <alignment horizontal="center" vertical="center" wrapText="1"/>
      <protection locked="0"/>
    </xf>
    <xf numFmtId="182" fontId="15" fillId="0" borderId="13" xfId="2" applyNumberFormat="1" applyFont="1" applyFill="1" applyBorder="1" applyAlignment="1" applyProtection="1">
      <alignment horizontal="center" vertical="center" wrapText="1"/>
      <protection locked="0"/>
    </xf>
    <xf numFmtId="182" fontId="15" fillId="0" borderId="13" xfId="851" applyNumberFormat="1" applyFont="1" applyFill="1" applyBorder="1" applyAlignment="1" applyProtection="1">
      <alignment horizontal="center" vertical="center" wrapText="1"/>
      <protection locked="0"/>
    </xf>
    <xf numFmtId="182" fontId="6" fillId="0" borderId="1" xfId="1" applyNumberFormat="1" applyFont="1" applyFill="1" applyBorder="1" applyAlignment="1">
      <alignment horizontal="center"/>
    </xf>
    <xf numFmtId="0" fontId="15" fillId="0" borderId="13" xfId="555" applyNumberFormat="1" applyFont="1" applyFill="1" applyBorder="1" applyAlignment="1">
      <alignment horizontal="center" vertical="center" wrapText="1"/>
    </xf>
    <xf numFmtId="0" fontId="13" fillId="0" borderId="13" xfId="555" applyFont="1" applyFill="1" applyBorder="1" applyAlignment="1">
      <alignment horizontal="center" vertical="center" wrapText="1"/>
    </xf>
    <xf numFmtId="180" fontId="15" fillId="0" borderId="13" xfId="868" applyNumberFormat="1" applyFont="1" applyFill="1" applyBorder="1" applyAlignment="1" applyProtection="1">
      <alignment horizontal="center" vertical="center" wrapText="1"/>
      <protection locked="0"/>
    </xf>
    <xf numFmtId="0" fontId="15" fillId="0" borderId="13" xfId="2" applyFont="1" applyFill="1" applyBorder="1" applyAlignment="1" applyProtection="1">
      <alignment horizontal="center" vertical="center" wrapText="1"/>
      <protection locked="0"/>
    </xf>
    <xf numFmtId="177" fontId="6" fillId="0" borderId="1" xfId="1" applyNumberFormat="1" applyFont="1" applyFill="1" applyBorder="1" applyAlignment="1">
      <alignment horizontal="center"/>
    </xf>
    <xf numFmtId="177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2" fillId="0" borderId="0" xfId="1" applyFill="1" applyAlignment="1">
      <alignment horizontal="center" vertical="center"/>
    </xf>
    <xf numFmtId="0" fontId="15" fillId="24" borderId="13" xfId="2" applyNumberFormat="1" applyFont="1" applyFill="1" applyBorder="1" applyAlignment="1" applyProtection="1">
      <alignment horizontal="center" vertical="center"/>
      <protection locked="0"/>
    </xf>
    <xf numFmtId="177" fontId="6" fillId="0" borderId="1" xfId="1" applyNumberFormat="1" applyFont="1" applyFill="1" applyBorder="1" applyAlignment="1">
      <alignment horizontal="center" vertical="center" wrapText="1"/>
    </xf>
    <xf numFmtId="177" fontId="6" fillId="0" borderId="1" xfId="1" applyNumberFormat="1" applyFont="1" applyFill="1" applyBorder="1" applyAlignment="1">
      <alignment horizontal="center" wrapText="1"/>
    </xf>
    <xf numFmtId="177" fontId="7" fillId="0" borderId="1" xfId="1" applyNumberFormat="1" applyFont="1" applyFill="1" applyBorder="1" applyAlignment="1">
      <alignment horizontal="center" vertical="center" shrinkToFit="1"/>
    </xf>
    <xf numFmtId="177" fontId="2" fillId="0" borderId="0" xfId="1" applyNumberFormat="1" applyFill="1" applyAlignment="1">
      <alignment horizontal="center"/>
    </xf>
    <xf numFmtId="177" fontId="6" fillId="25" borderId="1" xfId="1" applyNumberFormat="1" applyFont="1" applyFill="1" applyBorder="1" applyAlignment="1">
      <alignment horizontal="center"/>
    </xf>
    <xf numFmtId="182" fontId="15" fillId="0" borderId="1" xfId="851" applyNumberFormat="1" applyFont="1" applyFill="1" applyBorder="1" applyAlignment="1" applyProtection="1">
      <alignment horizontal="center" vertical="center" wrapText="1"/>
      <protection locked="0"/>
    </xf>
    <xf numFmtId="182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039" applyNumberFormat="1" applyFont="1" applyFill="1" applyBorder="1" applyAlignment="1" applyProtection="1">
      <alignment horizontal="center" vertical="center" wrapText="1"/>
    </xf>
    <xf numFmtId="182" fontId="13" fillId="0" borderId="1" xfId="1039" applyNumberFormat="1" applyFont="1" applyFill="1" applyBorder="1" applyAlignment="1" applyProtection="1">
      <alignment horizontal="center" vertical="center" wrapText="1"/>
    </xf>
    <xf numFmtId="0" fontId="6" fillId="26" borderId="1" xfId="1" applyFont="1" applyFill="1" applyBorder="1" applyAlignment="1">
      <alignment horizontal="center" vertical="center"/>
    </xf>
    <xf numFmtId="14" fontId="15" fillId="26" borderId="12" xfId="851" applyNumberFormat="1" applyFont="1" applyFill="1" applyBorder="1" applyAlignment="1" applyProtection="1">
      <alignment vertical="center" wrapText="1"/>
      <protection locked="0"/>
    </xf>
    <xf numFmtId="0" fontId="6" fillId="26" borderId="1" xfId="1" applyFont="1" applyFill="1" applyBorder="1"/>
    <xf numFmtId="176" fontId="6" fillId="26" borderId="1" xfId="1" applyNumberFormat="1" applyFont="1" applyFill="1" applyBorder="1"/>
    <xf numFmtId="178" fontId="6" fillId="26" borderId="1" xfId="1" applyNumberFormat="1" applyFont="1" applyFill="1" applyBorder="1"/>
    <xf numFmtId="0" fontId="44" fillId="25" borderId="0" xfId="1" applyFont="1" applyFill="1" applyBorder="1" applyAlignment="1">
      <alignment horizontal="center" vertical="center"/>
    </xf>
    <xf numFmtId="0" fontId="44" fillId="26" borderId="0" xfId="1" applyFont="1" applyFill="1" applyBorder="1" applyAlignment="1">
      <alignment horizontal="center" vertical="center"/>
    </xf>
    <xf numFmtId="0" fontId="44" fillId="27" borderId="0" xfId="1" applyFont="1" applyFill="1" applyBorder="1" applyAlignment="1">
      <alignment horizontal="center" vertical="center"/>
    </xf>
    <xf numFmtId="0" fontId="6" fillId="26" borderId="1" xfId="1" applyFont="1" applyFill="1" applyBorder="1" applyAlignment="1">
      <alignment horizontal="center"/>
    </xf>
    <xf numFmtId="0" fontId="40" fillId="26" borderId="1" xfId="496" applyFont="1" applyFill="1" applyBorder="1" applyAlignment="1">
      <alignment horizontal="center" vertical="center" shrinkToFit="1"/>
    </xf>
    <xf numFmtId="177" fontId="6" fillId="26" borderId="1" xfId="1" applyNumberFormat="1" applyFont="1" applyFill="1" applyBorder="1" applyAlignment="1">
      <alignment horizontal="center" vertical="center"/>
    </xf>
    <xf numFmtId="0" fontId="6" fillId="25" borderId="1" xfId="1" applyFont="1" applyFill="1" applyBorder="1" applyAlignment="1">
      <alignment horizontal="center" vertical="center"/>
    </xf>
    <xf numFmtId="14" fontId="15" fillId="25" borderId="12" xfId="851" applyNumberFormat="1" applyFont="1" applyFill="1" applyBorder="1" applyAlignment="1" applyProtection="1">
      <alignment vertical="center" wrapText="1"/>
      <protection locked="0"/>
    </xf>
    <xf numFmtId="0" fontId="6" fillId="25" borderId="1" xfId="1" applyFont="1" applyFill="1" applyBorder="1"/>
    <xf numFmtId="176" fontId="6" fillId="25" borderId="1" xfId="1" applyNumberFormat="1" applyFont="1" applyFill="1" applyBorder="1"/>
    <xf numFmtId="178" fontId="6" fillId="25" borderId="1" xfId="1" applyNumberFormat="1" applyFont="1" applyFill="1" applyBorder="1"/>
    <xf numFmtId="177" fontId="6" fillId="27" borderId="1" xfId="1" applyNumberFormat="1" applyFont="1" applyFill="1" applyBorder="1" applyAlignment="1">
      <alignment horizontal="center"/>
    </xf>
    <xf numFmtId="14" fontId="15" fillId="27" borderId="12" xfId="851" applyNumberFormat="1" applyFont="1" applyFill="1" applyBorder="1" applyAlignment="1" applyProtection="1">
      <alignment vertical="center" wrapText="1"/>
      <protection locked="0"/>
    </xf>
    <xf numFmtId="0" fontId="6" fillId="27" borderId="1" xfId="1" applyFont="1" applyFill="1" applyBorder="1"/>
    <xf numFmtId="176" fontId="6" fillId="27" borderId="1" xfId="1" applyNumberFormat="1" applyFont="1" applyFill="1" applyBorder="1"/>
    <xf numFmtId="178" fontId="6" fillId="27" borderId="1" xfId="1" applyNumberFormat="1" applyFont="1" applyFill="1" applyBorder="1"/>
    <xf numFmtId="0" fontId="6" fillId="27" borderId="0" xfId="1" applyFont="1" applyFill="1"/>
    <xf numFmtId="180" fontId="15" fillId="26" borderId="1" xfId="4" applyNumberFormat="1" applyFont="1" applyFill="1" applyBorder="1" applyAlignment="1" applyProtection="1">
      <alignment horizontal="center" vertical="center" wrapText="1"/>
      <protection locked="0"/>
    </xf>
    <xf numFmtId="12" fontId="15" fillId="26" borderId="1" xfId="2" applyNumberFormat="1" applyFont="1" applyFill="1" applyBorder="1" applyAlignment="1" applyProtection="1">
      <alignment horizontal="center" vertical="center" wrapText="1"/>
      <protection locked="0"/>
    </xf>
    <xf numFmtId="0" fontId="15" fillId="26" borderId="1" xfId="0" applyFont="1" applyFill="1" applyBorder="1" applyAlignment="1">
      <alignment horizontal="center" vertical="center" wrapText="1"/>
    </xf>
    <xf numFmtId="182" fontId="6" fillId="26" borderId="1" xfId="1" applyNumberFormat="1" applyFont="1" applyFill="1" applyBorder="1" applyAlignment="1">
      <alignment horizontal="center"/>
    </xf>
    <xf numFmtId="0" fontId="15" fillId="26" borderId="1" xfId="3" applyFont="1" applyFill="1" applyBorder="1" applyAlignment="1" applyProtection="1">
      <alignment horizontal="center" vertical="center" wrapText="1"/>
      <protection locked="0"/>
    </xf>
    <xf numFmtId="0" fontId="15" fillId="26" borderId="1" xfId="2" applyNumberFormat="1" applyFont="1" applyFill="1" applyBorder="1" applyAlignment="1" applyProtection="1">
      <alignment horizontal="center" vertical="center" wrapText="1"/>
      <protection locked="0"/>
    </xf>
    <xf numFmtId="0" fontId="15" fillId="26" borderId="1" xfId="3" applyNumberFormat="1" applyFont="1" applyFill="1" applyBorder="1" applyAlignment="1" applyProtection="1">
      <alignment horizontal="center" vertical="center" wrapText="1"/>
      <protection locked="0"/>
    </xf>
    <xf numFmtId="0" fontId="15" fillId="26" borderId="1" xfId="0" applyNumberFormat="1" applyFont="1" applyFill="1" applyBorder="1" applyAlignment="1">
      <alignment horizontal="center" vertical="center" wrapText="1"/>
    </xf>
    <xf numFmtId="177" fontId="6" fillId="26" borderId="1" xfId="1" applyNumberFormat="1" applyFont="1" applyFill="1" applyBorder="1" applyAlignment="1">
      <alignment horizontal="left"/>
    </xf>
    <xf numFmtId="0" fontId="6" fillId="0" borderId="1" xfId="1" applyFont="1" applyBorder="1" applyAlignment="1">
      <alignment horizontal="center"/>
    </xf>
    <xf numFmtId="0" fontId="40" fillId="26" borderId="1" xfId="967" applyFont="1" applyFill="1" applyBorder="1" applyAlignment="1">
      <alignment horizontal="center" vertical="center" shrinkToFit="1"/>
    </xf>
    <xf numFmtId="0" fontId="15" fillId="26" borderId="1" xfId="1042" applyFont="1" applyFill="1" applyBorder="1" applyAlignment="1" applyProtection="1">
      <alignment horizontal="center" vertical="center" wrapText="1"/>
      <protection locked="0"/>
    </xf>
    <xf numFmtId="0" fontId="13" fillId="26" borderId="1" xfId="638" applyFont="1" applyFill="1" applyBorder="1" applyAlignment="1">
      <alignment horizontal="center" vertical="center" wrapText="1"/>
    </xf>
    <xf numFmtId="182" fontId="15" fillId="26" borderId="1" xfId="1042" applyNumberFormat="1" applyFont="1" applyFill="1" applyBorder="1" applyAlignment="1" applyProtection="1">
      <alignment horizontal="center" vertical="center" wrapText="1"/>
      <protection locked="0"/>
    </xf>
    <xf numFmtId="177" fontId="6" fillId="26" borderId="1" xfId="1" applyNumberFormat="1" applyFont="1" applyFill="1" applyBorder="1" applyAlignment="1">
      <alignment horizontal="center" vertical="center" wrapText="1"/>
    </xf>
    <xf numFmtId="177" fontId="6" fillId="26" borderId="1" xfId="1" applyNumberFormat="1" applyFont="1" applyFill="1" applyBorder="1" applyAlignment="1">
      <alignment vertical="center" wrapText="1"/>
    </xf>
    <xf numFmtId="14" fontId="15" fillId="26" borderId="14" xfId="2" applyNumberFormat="1" applyFont="1" applyFill="1" applyBorder="1" applyAlignment="1" applyProtection="1">
      <alignment vertical="center" wrapText="1"/>
      <protection locked="0"/>
    </xf>
    <xf numFmtId="0" fontId="15" fillId="26" borderId="1" xfId="868" applyNumberFormat="1" applyFont="1" applyFill="1" applyBorder="1" applyAlignment="1" applyProtection="1">
      <alignment horizontal="center" vertical="center" wrapText="1"/>
      <protection locked="0"/>
    </xf>
    <xf numFmtId="0" fontId="13" fillId="26" borderId="1" xfId="636" applyFont="1" applyFill="1" applyBorder="1" applyAlignment="1">
      <alignment horizontal="center" vertical="center" wrapText="1"/>
    </xf>
    <xf numFmtId="0" fontId="40" fillId="25" borderId="1" xfId="967" applyFont="1" applyFill="1" applyBorder="1" applyAlignment="1">
      <alignment horizontal="center" vertical="center" shrinkToFit="1"/>
    </xf>
    <xf numFmtId="180" fontId="15" fillId="25" borderId="1" xfId="868" applyNumberFormat="1" applyFont="1" applyFill="1" applyBorder="1" applyAlignment="1" applyProtection="1">
      <alignment horizontal="center" vertical="center" wrapText="1"/>
      <protection locked="0"/>
    </xf>
    <xf numFmtId="0" fontId="15" fillId="25" borderId="1" xfId="2" applyFont="1" applyFill="1" applyBorder="1" applyAlignment="1" applyProtection="1">
      <alignment horizontal="center" vertical="center" wrapText="1"/>
      <protection locked="0"/>
    </xf>
    <xf numFmtId="0" fontId="13" fillId="25" borderId="1" xfId="1037" applyFont="1" applyFill="1" applyBorder="1" applyAlignment="1">
      <alignment horizontal="center" vertical="center" wrapText="1"/>
    </xf>
    <xf numFmtId="182" fontId="15" fillId="25" borderId="1" xfId="2" applyNumberFormat="1" applyFont="1" applyFill="1" applyBorder="1" applyAlignment="1" applyProtection="1">
      <alignment horizontal="center" vertical="center" wrapText="1"/>
      <protection locked="0"/>
    </xf>
    <xf numFmtId="177" fontId="6" fillId="25" borderId="1" xfId="1" applyNumberFormat="1" applyFont="1" applyFill="1" applyBorder="1" applyAlignment="1">
      <alignment horizontal="center" vertical="center"/>
    </xf>
    <xf numFmtId="14" fontId="15" fillId="25" borderId="14" xfId="2" applyNumberFormat="1" applyFont="1" applyFill="1" applyBorder="1" applyAlignment="1" applyProtection="1">
      <alignment vertical="center" wrapText="1"/>
      <protection locked="0"/>
    </xf>
    <xf numFmtId="180" fontId="15" fillId="26" borderId="1" xfId="868" applyNumberFormat="1" applyFont="1" applyFill="1" applyBorder="1" applyAlignment="1" applyProtection="1">
      <alignment horizontal="center" vertical="center" wrapText="1"/>
      <protection locked="0"/>
    </xf>
    <xf numFmtId="0" fontId="15" fillId="26" borderId="1" xfId="2" applyFont="1" applyFill="1" applyBorder="1" applyAlignment="1" applyProtection="1">
      <alignment horizontal="center" vertical="center" wrapText="1"/>
      <protection locked="0"/>
    </xf>
    <xf numFmtId="0" fontId="13" fillId="26" borderId="1" xfId="1038" applyFont="1" applyFill="1" applyBorder="1" applyAlignment="1">
      <alignment horizontal="center" vertical="center" wrapText="1"/>
    </xf>
    <xf numFmtId="182" fontId="15" fillId="26" borderId="1" xfId="730" applyNumberFormat="1" applyFont="1" applyFill="1" applyBorder="1" applyAlignment="1" applyProtection="1">
      <alignment horizontal="center" vertical="center" wrapText="1"/>
      <protection locked="0"/>
    </xf>
    <xf numFmtId="182" fontId="15" fillId="26" borderId="1" xfId="2" applyNumberFormat="1" applyFont="1" applyFill="1" applyBorder="1" applyAlignment="1" applyProtection="1">
      <alignment vertical="center" wrapText="1"/>
      <protection locked="0"/>
    </xf>
    <xf numFmtId="0" fontId="42" fillId="25" borderId="1" xfId="555" applyFont="1" applyFill="1" applyBorder="1" applyAlignment="1">
      <alignment horizontal="center" vertical="center" wrapText="1"/>
    </xf>
    <xf numFmtId="182" fontId="6" fillId="25" borderId="1" xfId="1" applyNumberFormat="1" applyFont="1" applyFill="1" applyBorder="1" applyAlignment="1">
      <alignment horizontal="center" vertical="center" wrapText="1"/>
    </xf>
    <xf numFmtId="182" fontId="6" fillId="25" borderId="1" xfId="1" applyNumberFormat="1" applyFont="1" applyFill="1" applyBorder="1" applyAlignment="1">
      <alignment vertical="center" wrapText="1"/>
    </xf>
    <xf numFmtId="177" fontId="6" fillId="25" borderId="1" xfId="1" applyNumberFormat="1" applyFont="1" applyFill="1" applyBorder="1" applyAlignment="1">
      <alignment horizontal="center" vertical="center" wrapText="1"/>
    </xf>
    <xf numFmtId="0" fontId="13" fillId="26" borderId="1" xfId="1039" applyFont="1" applyFill="1" applyBorder="1" applyAlignment="1">
      <alignment horizontal="center" vertical="center"/>
    </xf>
    <xf numFmtId="0" fontId="13" fillId="26" borderId="1" xfId="1039" applyFont="1" applyFill="1" applyBorder="1" applyAlignment="1">
      <alignment horizontal="center" vertical="center" wrapText="1"/>
    </xf>
    <xf numFmtId="182" fontId="13" fillId="26" borderId="1" xfId="1039" applyNumberFormat="1" applyFont="1" applyFill="1" applyBorder="1" applyAlignment="1">
      <alignment horizontal="center" vertical="center" wrapText="1"/>
    </xf>
    <xf numFmtId="182" fontId="13" fillId="26" borderId="1" xfId="1039" applyNumberFormat="1" applyFont="1" applyFill="1" applyBorder="1" applyAlignment="1">
      <alignment vertical="center" wrapText="1"/>
    </xf>
    <xf numFmtId="0" fontId="13" fillId="26" borderId="1" xfId="1039" applyFont="1" applyFill="1" applyBorder="1" applyAlignment="1">
      <alignment vertical="center" wrapText="1"/>
    </xf>
    <xf numFmtId="0" fontId="13" fillId="25" borderId="1" xfId="1039" applyFont="1" applyFill="1" applyBorder="1" applyAlignment="1">
      <alignment horizontal="center" vertical="center"/>
    </xf>
    <xf numFmtId="0" fontId="13" fillId="25" borderId="1" xfId="1039" applyFont="1" applyFill="1" applyBorder="1" applyAlignment="1">
      <alignment horizontal="center" vertical="center" wrapText="1"/>
    </xf>
    <xf numFmtId="182" fontId="13" fillId="25" borderId="1" xfId="1039" applyNumberFormat="1" applyFont="1" applyFill="1" applyBorder="1" applyAlignment="1">
      <alignment horizontal="center" vertical="center" wrapText="1"/>
    </xf>
    <xf numFmtId="0" fontId="13" fillId="25" borderId="1" xfId="1039" applyFont="1" applyFill="1" applyBorder="1" applyAlignment="1">
      <alignment vertical="center" wrapText="1"/>
    </xf>
    <xf numFmtId="0" fontId="41" fillId="25" borderId="0" xfId="1" applyFont="1" applyFill="1"/>
    <xf numFmtId="0" fontId="15" fillId="0" borderId="1" xfId="2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>
      <alignment horizontal="center" vertical="center"/>
    </xf>
    <xf numFmtId="49" fontId="45" fillId="0" borderId="1" xfId="2" applyNumberFormat="1" applyFont="1" applyBorder="1" applyAlignment="1" applyProtection="1">
      <alignment horizontal="center" vertical="center" wrapText="1"/>
      <protection locked="0"/>
    </xf>
    <xf numFmtId="0" fontId="45" fillId="0" borderId="1" xfId="2" applyFont="1" applyBorder="1" applyAlignment="1" applyProtection="1">
      <alignment horizontal="center" vertical="center" wrapText="1"/>
      <protection locked="0"/>
    </xf>
    <xf numFmtId="182" fontId="6" fillId="0" borderId="1" xfId="1" applyNumberFormat="1" applyFont="1" applyBorder="1" applyAlignment="1">
      <alignment horizontal="center"/>
    </xf>
    <xf numFmtId="182" fontId="15" fillId="0" borderId="1" xfId="2" applyNumberFormat="1" applyFont="1" applyBorder="1" applyAlignment="1" applyProtection="1">
      <alignment horizontal="center" vertical="center" wrapText="1"/>
      <protection locked="0"/>
    </xf>
    <xf numFmtId="177" fontId="6" fillId="0" borderId="1" xfId="1" applyNumberFormat="1" applyFont="1" applyBorder="1" applyAlignment="1">
      <alignment horizontal="center"/>
    </xf>
    <xf numFmtId="177" fontId="6" fillId="0" borderId="1" xfId="1" applyNumberFormat="1" applyFont="1" applyBorder="1" applyAlignment="1">
      <alignment horizontal="left" vertical="center"/>
    </xf>
    <xf numFmtId="179" fontId="6" fillId="0" borderId="1" xfId="1" applyNumberFormat="1" applyFont="1" applyBorder="1"/>
    <xf numFmtId="0" fontId="6" fillId="0" borderId="1" xfId="1" applyFont="1" applyBorder="1"/>
    <xf numFmtId="176" fontId="6" fillId="0" borderId="1" xfId="1" applyNumberFormat="1" applyFont="1" applyBorder="1"/>
    <xf numFmtId="178" fontId="6" fillId="0" borderId="1" xfId="1" applyNumberFormat="1" applyFont="1" applyBorder="1"/>
    <xf numFmtId="0" fontId="2" fillId="0" borderId="0" xfId="1"/>
    <xf numFmtId="184" fontId="6" fillId="0" borderId="1" xfId="1" applyNumberFormat="1" applyFont="1" applyBorder="1" applyAlignment="1">
      <alignment horizontal="center"/>
    </xf>
    <xf numFmtId="184" fontId="45" fillId="0" borderId="1" xfId="2" applyNumberFormat="1" applyFont="1" applyBorder="1" applyAlignment="1" applyProtection="1">
      <alignment horizontal="center" vertical="center" wrapText="1"/>
      <protection locked="0"/>
    </xf>
    <xf numFmtId="177" fontId="6" fillId="0" borderId="1" xfId="1" applyNumberFormat="1" applyFont="1" applyBorder="1" applyAlignment="1">
      <alignment horizontal="center" wrapText="1"/>
    </xf>
    <xf numFmtId="0" fontId="11" fillId="0" borderId="1" xfId="1039" applyFont="1" applyBorder="1" applyAlignment="1">
      <alignment horizontal="center" vertical="center" wrapText="1"/>
    </xf>
    <xf numFmtId="184" fontId="6" fillId="0" borderId="1" xfId="1" applyNumberFormat="1" applyFont="1" applyBorder="1" applyAlignment="1">
      <alignment horizontal="center" vertical="center"/>
    </xf>
    <xf numFmtId="184" fontId="6" fillId="0" borderId="1" xfId="1" applyNumberFormat="1" applyFont="1" applyBorder="1"/>
    <xf numFmtId="0" fontId="6" fillId="0" borderId="1" xfId="1" applyFont="1" applyBorder="1" applyAlignment="1">
      <alignment horizontal="left" vertical="center"/>
    </xf>
    <xf numFmtId="185" fontId="4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184" fontId="15" fillId="0" borderId="1" xfId="1044" applyNumberFormat="1" applyFont="1" applyFill="1" applyBorder="1" applyAlignment="1" applyProtection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184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184" fontId="6" fillId="0" borderId="15" xfId="1044" applyNumberFormat="1" applyFont="1" applyFill="1" applyBorder="1" applyAlignment="1">
      <alignment horizontal="center" vertical="center" wrapText="1"/>
    </xf>
    <xf numFmtId="184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1" applyNumberFormat="1" applyFont="1" applyBorder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184" fontId="6" fillId="0" borderId="15" xfId="1044" applyNumberFormat="1" applyFont="1" applyFill="1" applyBorder="1" applyAlignment="1">
      <alignment horizontal="center" vertical="center"/>
    </xf>
    <xf numFmtId="0" fontId="46" fillId="26" borderId="1" xfId="1045" applyNumberFormat="1" applyFill="1" applyBorder="1" applyAlignment="1" applyProtection="1">
      <alignment horizontal="left" vertical="center" wrapText="1"/>
    </xf>
    <xf numFmtId="0" fontId="13" fillId="26" borderId="1" xfId="1039" applyFont="1" applyFill="1" applyBorder="1" applyAlignment="1">
      <alignment horizontal="left" vertical="center" wrapText="1"/>
    </xf>
    <xf numFmtId="0" fontId="13" fillId="25" borderId="1" xfId="1039" applyFont="1" applyFill="1" applyBorder="1" applyAlignment="1">
      <alignment horizontal="left" vertical="center" wrapText="1"/>
    </xf>
    <xf numFmtId="177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177" fontId="2" fillId="0" borderId="0" xfId="1" applyNumberFormat="1" applyFill="1" applyAlignment="1">
      <alignment horizontal="center" vertical="center"/>
    </xf>
    <xf numFmtId="176" fontId="13" fillId="26" borderId="1" xfId="1039" applyNumberFormat="1" applyFont="1" applyFill="1" applyBorder="1" applyAlignment="1">
      <alignment horizontal="center" vertical="center" wrapText="1"/>
    </xf>
    <xf numFmtId="182" fontId="6" fillId="28" borderId="1" xfId="1" applyNumberFormat="1" applyFont="1" applyFill="1" applyBorder="1" applyAlignment="1">
      <alignment horizontal="center" vertical="center"/>
    </xf>
    <xf numFmtId="0" fontId="13" fillId="25" borderId="13" xfId="1039" applyNumberFormat="1" applyFont="1" applyFill="1" applyBorder="1" applyAlignment="1" applyProtection="1">
      <alignment horizontal="center" vertical="center" wrapText="1"/>
    </xf>
    <xf numFmtId="180" fontId="43" fillId="25" borderId="13" xfId="868" applyNumberFormat="1" applyFont="1" applyFill="1" applyBorder="1" applyAlignment="1" applyProtection="1">
      <alignment horizontal="center" vertical="center" wrapText="1"/>
      <protection locked="0"/>
    </xf>
    <xf numFmtId="0" fontId="39" fillId="25" borderId="13" xfId="2" applyFont="1" applyFill="1" applyBorder="1" applyAlignment="1" applyProtection="1">
      <alignment horizontal="center" vertical="center" wrapText="1"/>
      <protection locked="0"/>
    </xf>
    <xf numFmtId="0" fontId="15" fillId="25" borderId="13" xfId="0" applyFont="1" applyFill="1" applyBorder="1" applyAlignment="1">
      <alignment horizontal="center" vertical="center" wrapText="1"/>
    </xf>
    <xf numFmtId="180" fontId="39" fillId="25" borderId="13" xfId="4" applyNumberFormat="1" applyFont="1" applyFill="1" applyBorder="1" applyAlignment="1" applyProtection="1">
      <alignment horizontal="center" vertical="center" wrapText="1"/>
      <protection locked="0"/>
    </xf>
    <xf numFmtId="0" fontId="47" fillId="25" borderId="13" xfId="1039" applyNumberFormat="1" applyFont="1" applyFill="1" applyBorder="1" applyAlignment="1" applyProtection="1">
      <alignment horizontal="center" vertical="center" wrapText="1"/>
    </xf>
    <xf numFmtId="180" fontId="48" fillId="25" borderId="13" xfId="4" applyNumberFormat="1" applyFont="1" applyFill="1" applyBorder="1" applyAlignment="1" applyProtection="1">
      <alignment horizontal="center" vertical="center" wrapText="1"/>
      <protection locked="0"/>
    </xf>
    <xf numFmtId="0" fontId="47" fillId="25" borderId="13" xfId="0" applyFont="1" applyFill="1" applyBorder="1" applyAlignment="1">
      <alignment horizontal="center" vertical="center" wrapText="1"/>
    </xf>
    <xf numFmtId="0" fontId="47" fillId="25" borderId="1" xfId="1" applyFont="1" applyFill="1" applyBorder="1" applyAlignment="1">
      <alignment horizontal="center" vertical="center"/>
    </xf>
    <xf numFmtId="177" fontId="47" fillId="25" borderId="1" xfId="1" applyNumberFormat="1" applyFont="1" applyFill="1" applyBorder="1" applyAlignment="1">
      <alignment horizontal="center" vertical="center" wrapText="1"/>
    </xf>
    <xf numFmtId="177" fontId="47" fillId="25" borderId="1" xfId="1" applyNumberFormat="1" applyFont="1" applyFill="1" applyBorder="1" applyAlignment="1">
      <alignment horizontal="center" vertical="center"/>
    </xf>
    <xf numFmtId="182" fontId="6" fillId="25" borderId="1" xfId="1" applyNumberFormat="1" applyFont="1" applyFill="1" applyBorder="1" applyAlignment="1">
      <alignment horizontal="center" vertical="center"/>
    </xf>
    <xf numFmtId="182" fontId="47" fillId="25" borderId="1" xfId="1" applyNumberFormat="1" applyFont="1" applyFill="1" applyBorder="1" applyAlignment="1">
      <alignment horizontal="center" vertical="center"/>
    </xf>
    <xf numFmtId="0" fontId="2" fillId="25" borderId="0" xfId="1" applyFill="1" applyAlignment="1">
      <alignment vertical="center"/>
    </xf>
    <xf numFmtId="0" fontId="2" fillId="0" borderId="0" xfId="1" applyFill="1" applyAlignment="1">
      <alignment vertical="center"/>
    </xf>
    <xf numFmtId="0" fontId="2" fillId="0" borderId="0" xfId="1" applyFill="1" applyAlignment="1">
      <alignment vertical="center" wrapText="1"/>
    </xf>
    <xf numFmtId="0" fontId="6" fillId="26" borderId="0" xfId="1" applyFont="1" applyFill="1" applyAlignment="1">
      <alignment vertical="center"/>
    </xf>
    <xf numFmtId="177" fontId="6" fillId="26" borderId="1" xfId="1" applyNumberFormat="1" applyFont="1" applyFill="1" applyBorder="1" applyAlignment="1">
      <alignment vertical="center"/>
    </xf>
    <xf numFmtId="177" fontId="6" fillId="25" borderId="1" xfId="1" applyNumberFormat="1" applyFont="1" applyFill="1" applyBorder="1" applyAlignment="1">
      <alignment vertical="center" wrapText="1"/>
    </xf>
    <xf numFmtId="0" fontId="6" fillId="25" borderId="0" xfId="1" applyFont="1" applyFill="1" applyAlignment="1">
      <alignment vertical="center"/>
    </xf>
    <xf numFmtId="182" fontId="6" fillId="26" borderId="1" xfId="1" applyNumberFormat="1" applyFont="1" applyFill="1" applyBorder="1" applyAlignment="1">
      <alignment horizontal="center" vertical="center"/>
    </xf>
    <xf numFmtId="0" fontId="41" fillId="26" borderId="0" xfId="1" applyFont="1" applyFill="1" applyAlignment="1">
      <alignment vertical="center"/>
    </xf>
    <xf numFmtId="0" fontId="41" fillId="25" borderId="0" xfId="1" applyFont="1" applyFill="1" applyAlignment="1">
      <alignment vertical="center"/>
    </xf>
    <xf numFmtId="0" fontId="6" fillId="24" borderId="1" xfId="1" applyFont="1" applyFill="1" applyBorder="1" applyAlignment="1">
      <alignment horizontal="center" vertical="center"/>
    </xf>
    <xf numFmtId="182" fontId="6" fillId="0" borderId="1" xfId="1" applyNumberFormat="1" applyFont="1" applyFill="1" applyBorder="1" applyAlignment="1">
      <alignment horizontal="center" vertical="center"/>
    </xf>
    <xf numFmtId="182" fontId="2" fillId="0" borderId="0" xfId="1" applyNumberFormat="1" applyFill="1" applyAlignment="1">
      <alignment horizontal="center" vertical="center"/>
    </xf>
    <xf numFmtId="180" fontId="39" fillId="26" borderId="13" xfId="4" applyNumberFormat="1" applyFont="1" applyFill="1" applyBorder="1" applyAlignment="1" applyProtection="1">
      <alignment horizontal="center" vertical="center" wrapText="1"/>
      <protection locked="0"/>
    </xf>
    <xf numFmtId="0" fontId="15" fillId="26" borderId="13" xfId="0" applyFont="1" applyFill="1" applyBorder="1" applyAlignment="1">
      <alignment horizontal="center" vertical="center" wrapText="1"/>
    </xf>
    <xf numFmtId="0" fontId="2" fillId="26" borderId="0" xfId="1" applyFill="1" applyAlignment="1">
      <alignment vertical="center"/>
    </xf>
    <xf numFmtId="0" fontId="39" fillId="26" borderId="13" xfId="0" applyNumberFormat="1" applyFont="1" applyFill="1" applyBorder="1" applyAlignment="1">
      <alignment horizontal="center" vertical="center" wrapText="1"/>
    </xf>
    <xf numFmtId="0" fontId="15" fillId="25" borderId="13" xfId="2" applyNumberFormat="1" applyFont="1" applyFill="1" applyBorder="1" applyAlignment="1" applyProtection="1">
      <alignment horizontal="center" vertical="center"/>
      <protection locked="0"/>
    </xf>
    <xf numFmtId="0" fontId="15" fillId="25" borderId="13" xfId="2" applyNumberFormat="1" applyFont="1" applyFill="1" applyBorder="1" applyAlignment="1" applyProtection="1">
      <alignment horizontal="center" vertical="center" wrapText="1"/>
      <protection locked="0"/>
    </xf>
    <xf numFmtId="182" fontId="15" fillId="25" borderId="13" xfId="2" applyNumberFormat="1" applyFont="1" applyFill="1" applyBorder="1" applyAlignment="1" applyProtection="1">
      <alignment horizontal="center" vertical="center" wrapText="1"/>
      <protection locked="0"/>
    </xf>
    <xf numFmtId="183" fontId="15" fillId="25" borderId="13" xfId="2" applyNumberFormat="1" applyFont="1" applyFill="1" applyBorder="1" applyAlignment="1" applyProtection="1">
      <alignment horizontal="center" vertical="center" wrapText="1"/>
      <protection locked="0"/>
    </xf>
    <xf numFmtId="183" fontId="15" fillId="25" borderId="1" xfId="2" applyNumberFormat="1" applyFont="1" applyFill="1" applyBorder="1" applyAlignment="1" applyProtection="1">
      <alignment horizontal="center" vertical="center" wrapText="1"/>
      <protection locked="0"/>
    </xf>
    <xf numFmtId="0" fontId="15" fillId="25" borderId="1" xfId="2" applyNumberFormat="1" applyFont="1" applyFill="1" applyBorder="1" applyAlignment="1" applyProtection="1">
      <alignment horizontal="center" vertical="center" wrapText="1"/>
      <protection locked="0"/>
    </xf>
    <xf numFmtId="0" fontId="15" fillId="26" borderId="13" xfId="2" applyNumberFormat="1" applyFont="1" applyFill="1" applyBorder="1" applyAlignment="1" applyProtection="1">
      <alignment horizontal="center" vertical="center"/>
      <protection locked="0"/>
    </xf>
    <xf numFmtId="180" fontId="43" fillId="26" borderId="13" xfId="868" applyNumberFormat="1" applyFont="1" applyFill="1" applyBorder="1" applyAlignment="1" applyProtection="1">
      <alignment horizontal="center" vertical="center" wrapText="1"/>
      <protection locked="0"/>
    </xf>
    <xf numFmtId="0" fontId="39" fillId="26" borderId="13" xfId="2" applyFont="1" applyFill="1" applyBorder="1" applyAlignment="1" applyProtection="1">
      <alignment horizontal="center" vertical="center" wrapText="1"/>
      <protection locked="0"/>
    </xf>
    <xf numFmtId="0" fontId="39" fillId="0" borderId="0" xfId="1" applyFont="1" applyFill="1" applyBorder="1" applyAlignment="1">
      <alignment vertical="center"/>
    </xf>
    <xf numFmtId="177" fontId="5" fillId="0" borderId="1" xfId="1" applyNumberFormat="1" applyFont="1" applyFill="1" applyBorder="1" applyAlignment="1">
      <alignment vertical="center" wrapText="1"/>
    </xf>
    <xf numFmtId="177" fontId="6" fillId="0" borderId="1" xfId="1" applyNumberFormat="1" applyFont="1" applyFill="1" applyBorder="1" applyAlignment="1">
      <alignment vertical="center"/>
    </xf>
    <xf numFmtId="177" fontId="6" fillId="0" borderId="1" xfId="1" applyNumberFormat="1" applyFont="1" applyFill="1" applyBorder="1" applyAlignment="1">
      <alignment vertical="center" wrapText="1"/>
    </xf>
    <xf numFmtId="177" fontId="6" fillId="25" borderId="1" xfId="1" applyNumberFormat="1" applyFont="1" applyFill="1" applyBorder="1" applyAlignment="1">
      <alignment vertical="center"/>
    </xf>
    <xf numFmtId="183" fontId="15" fillId="25" borderId="1" xfId="2" applyNumberFormat="1" applyFont="1" applyFill="1" applyBorder="1" applyAlignment="1" applyProtection="1">
      <alignment vertical="center" wrapText="1"/>
      <protection locked="0"/>
    </xf>
    <xf numFmtId="0" fontId="15" fillId="25" borderId="1" xfId="2" applyNumberFormat="1" applyFont="1" applyFill="1" applyBorder="1" applyAlignment="1" applyProtection="1">
      <alignment vertical="center" wrapText="1"/>
      <protection locked="0"/>
    </xf>
    <xf numFmtId="0" fontId="15" fillId="26" borderId="1" xfId="2" applyNumberFormat="1" applyFont="1" applyFill="1" applyBorder="1" applyAlignment="1" applyProtection="1">
      <alignment vertical="center" wrapText="1"/>
      <protection locked="0"/>
    </xf>
    <xf numFmtId="0" fontId="15" fillId="0" borderId="1" xfId="2" applyNumberFormat="1" applyFont="1" applyFill="1" applyBorder="1" applyAlignment="1" applyProtection="1">
      <alignment vertical="center" wrapText="1"/>
      <protection locked="0"/>
    </xf>
    <xf numFmtId="177" fontId="2" fillId="0" borderId="0" xfId="1" applyNumberFormat="1" applyFill="1" applyAlignment="1">
      <alignment vertical="center"/>
    </xf>
    <xf numFmtId="0" fontId="15" fillId="0" borderId="13" xfId="2" applyNumberFormat="1" applyFont="1" applyFill="1" applyBorder="1" applyAlignment="1" applyProtection="1">
      <alignment horizontal="center" vertical="center"/>
      <protection locked="0"/>
    </xf>
    <xf numFmtId="0" fontId="47" fillId="0" borderId="1" xfId="2" applyNumberFormat="1" applyFont="1" applyFill="1" applyBorder="1" applyAlignment="1" applyProtection="1">
      <alignment vertical="center" wrapText="1"/>
      <protection locked="0"/>
    </xf>
    <xf numFmtId="0" fontId="13" fillId="0" borderId="1" xfId="1039" applyFont="1" applyFill="1" applyBorder="1" applyAlignment="1">
      <alignment horizontal="center" vertical="center"/>
    </xf>
    <xf numFmtId="0" fontId="13" fillId="0" borderId="1" xfId="1039" applyFont="1" applyFill="1" applyBorder="1" applyAlignment="1">
      <alignment horizontal="center" vertical="center" wrapText="1"/>
    </xf>
    <xf numFmtId="182" fontId="13" fillId="0" borderId="1" xfId="1039" applyNumberFormat="1" applyFont="1" applyFill="1" applyBorder="1" applyAlignment="1">
      <alignment horizontal="center" vertical="center" wrapText="1"/>
    </xf>
    <xf numFmtId="0" fontId="41" fillId="0" borderId="0" xfId="1" applyFont="1" applyFill="1" applyAlignment="1">
      <alignment vertical="center"/>
    </xf>
    <xf numFmtId="0" fontId="13" fillId="0" borderId="1" xfId="1039" applyFont="1" applyFill="1" applyBorder="1" applyAlignment="1">
      <alignment vertical="center" wrapText="1"/>
    </xf>
    <xf numFmtId="177" fontId="15" fillId="25" borderId="13" xfId="1042" applyNumberFormat="1" applyFont="1" applyFill="1" applyBorder="1" applyAlignment="1" applyProtection="1">
      <alignment horizontal="center" vertical="center" wrapText="1"/>
      <protection locked="0"/>
    </xf>
    <xf numFmtId="0" fontId="15" fillId="25" borderId="13" xfId="1042" applyNumberFormat="1" applyFont="1" applyFill="1" applyBorder="1" applyAlignment="1" applyProtection="1">
      <alignment horizontal="center" vertical="center" wrapText="1"/>
      <protection locked="0"/>
    </xf>
    <xf numFmtId="177" fontId="6" fillId="26" borderId="1" xfId="1" applyNumberFormat="1" applyFont="1" applyFill="1" applyBorder="1" applyAlignment="1">
      <alignment horizontal="center"/>
    </xf>
    <xf numFmtId="0" fontId="13" fillId="27" borderId="1" xfId="1039" applyNumberFormat="1" applyFont="1" applyFill="1" applyBorder="1" applyAlignment="1" applyProtection="1">
      <alignment horizontal="center" vertical="center" wrapText="1"/>
    </xf>
    <xf numFmtId="182" fontId="13" fillId="27" borderId="1" xfId="1039" applyNumberFormat="1" applyFont="1" applyFill="1" applyBorder="1" applyAlignment="1" applyProtection="1">
      <alignment horizontal="center" vertical="center" wrapText="1"/>
    </xf>
    <xf numFmtId="182" fontId="15" fillId="26" borderId="1" xfId="2" applyNumberFormat="1" applyFont="1" applyFill="1" applyBorder="1" applyAlignment="1" applyProtection="1">
      <alignment horizontal="center" vertical="center" wrapText="1"/>
      <protection locked="0"/>
    </xf>
    <xf numFmtId="176" fontId="15" fillId="25" borderId="21" xfId="1042" applyNumberFormat="1" applyFont="1" applyFill="1" applyBorder="1" applyAlignment="1" applyProtection="1">
      <alignment horizontal="center" vertical="center" wrapText="1"/>
      <protection locked="0"/>
    </xf>
    <xf numFmtId="0" fontId="13" fillId="25" borderId="13" xfId="1048" applyNumberFormat="1" applyFont="1" applyFill="1" applyBorder="1" applyAlignment="1" applyProtection="1">
      <alignment horizontal="center" vertical="center" wrapText="1"/>
    </xf>
    <xf numFmtId="0" fontId="13" fillId="25" borderId="13" xfId="1047" applyNumberFormat="1" applyFont="1" applyFill="1" applyBorder="1" applyAlignment="1" applyProtection="1">
      <alignment horizontal="center" vertical="center" wrapText="1"/>
    </xf>
    <xf numFmtId="0" fontId="13" fillId="25" borderId="13" xfId="1046" applyNumberFormat="1" applyFont="1" applyFill="1" applyBorder="1" applyAlignment="1" applyProtection="1">
      <alignment horizontal="center" vertical="center" wrapText="1"/>
    </xf>
    <xf numFmtId="0" fontId="6" fillId="26" borderId="13" xfId="1" applyFont="1" applyFill="1" applyBorder="1" applyAlignment="1">
      <alignment horizontal="center" vertical="center"/>
    </xf>
    <xf numFmtId="177" fontId="15" fillId="26" borderId="13" xfId="1042" applyNumberFormat="1" applyFont="1" applyFill="1" applyBorder="1" applyAlignment="1" applyProtection="1">
      <alignment horizontal="center" vertical="center" wrapText="1"/>
      <protection locked="0"/>
    </xf>
    <xf numFmtId="0" fontId="6" fillId="25" borderId="13" xfId="1" applyFont="1" applyFill="1" applyBorder="1" applyAlignment="1">
      <alignment horizontal="center" vertical="center"/>
    </xf>
    <xf numFmtId="0" fontId="40" fillId="26" borderId="13" xfId="967" applyFont="1" applyFill="1" applyBorder="1" applyAlignment="1">
      <alignment horizontal="center" vertical="center" shrinkToFit="1"/>
    </xf>
    <xf numFmtId="0" fontId="40" fillId="25" borderId="13" xfId="967" applyFont="1" applyFill="1" applyBorder="1" applyAlignment="1">
      <alignment horizontal="center" vertical="center" shrinkToFit="1"/>
    </xf>
    <xf numFmtId="0" fontId="13" fillId="26" borderId="13" xfId="1039" applyNumberFormat="1" applyFont="1" applyFill="1" applyBorder="1" applyAlignment="1" applyProtection="1">
      <alignment horizontal="center" vertical="center" wrapText="1"/>
    </xf>
    <xf numFmtId="0" fontId="41" fillId="26" borderId="0" xfId="1" applyFont="1" applyFill="1"/>
    <xf numFmtId="0" fontId="15" fillId="26" borderId="13" xfId="1042" applyFont="1" applyFill="1" applyBorder="1" applyAlignment="1" applyProtection="1">
      <alignment horizontal="center" vertical="center" wrapText="1"/>
      <protection locked="0"/>
    </xf>
    <xf numFmtId="0" fontId="15" fillId="26" borderId="13" xfId="1042" applyNumberFormat="1" applyFont="1" applyFill="1" applyBorder="1" applyAlignment="1" applyProtection="1">
      <alignment horizontal="center" vertical="center" wrapText="1"/>
      <protection locked="0"/>
    </xf>
    <xf numFmtId="0" fontId="13" fillId="26" borderId="13" xfId="1048" applyNumberFormat="1" applyFont="1" applyFill="1" applyBorder="1" applyAlignment="1" applyProtection="1">
      <alignment horizontal="center" vertical="center" wrapText="1"/>
    </xf>
    <xf numFmtId="0" fontId="6" fillId="26" borderId="0" xfId="1" applyFont="1" applyFill="1"/>
    <xf numFmtId="0" fontId="15" fillId="25" borderId="13" xfId="1042" applyFont="1" applyFill="1" applyBorder="1" applyAlignment="1" applyProtection="1">
      <alignment horizontal="center" vertical="center" wrapText="1"/>
      <protection locked="0"/>
    </xf>
    <xf numFmtId="182" fontId="15" fillId="25" borderId="13" xfId="1042" applyNumberFormat="1" applyFont="1" applyFill="1" applyBorder="1" applyAlignment="1" applyProtection="1">
      <alignment horizontal="center" vertical="center" wrapText="1"/>
      <protection locked="0"/>
    </xf>
    <xf numFmtId="182" fontId="15" fillId="25" borderId="21" xfId="1042" applyNumberFormat="1" applyFont="1" applyFill="1" applyBorder="1" applyAlignment="1" applyProtection="1">
      <alignment horizontal="center" vertical="center" wrapText="1"/>
      <protection locked="0"/>
    </xf>
    <xf numFmtId="0" fontId="6" fillId="25" borderId="0" xfId="1" applyFont="1" applyFill="1"/>
    <xf numFmtId="182" fontId="15" fillId="26" borderId="21" xfId="1042" applyNumberFormat="1" applyFont="1" applyFill="1" applyBorder="1" applyAlignment="1" applyProtection="1">
      <alignment horizontal="center" vertical="center" wrapText="1"/>
      <protection locked="0"/>
    </xf>
    <xf numFmtId="180" fontId="15" fillId="26" borderId="13" xfId="868" applyNumberFormat="1" applyFont="1" applyFill="1" applyBorder="1" applyAlignment="1" applyProtection="1">
      <alignment horizontal="center" vertical="center" wrapText="1"/>
      <protection locked="0"/>
    </xf>
    <xf numFmtId="0" fontId="15" fillId="26" borderId="13" xfId="2" applyNumberFormat="1" applyFont="1" applyFill="1" applyBorder="1" applyAlignment="1" applyProtection="1">
      <alignment horizontal="center" vertical="center" wrapText="1"/>
      <protection locked="0"/>
    </xf>
    <xf numFmtId="0" fontId="13" fillId="26" borderId="13" xfId="1038" applyNumberFormat="1" applyFont="1" applyFill="1" applyBorder="1" applyAlignment="1" applyProtection="1">
      <alignment horizontal="center" vertical="center" wrapText="1"/>
    </xf>
    <xf numFmtId="182" fontId="15" fillId="26" borderId="13" xfId="2" applyNumberFormat="1" applyFont="1" applyFill="1" applyBorder="1" applyAlignment="1" applyProtection="1">
      <alignment horizontal="center" vertical="center" wrapText="1"/>
      <protection locked="0"/>
    </xf>
    <xf numFmtId="0" fontId="13" fillId="26" borderId="13" xfId="1039" applyNumberFormat="1" applyFont="1" applyFill="1" applyBorder="1" applyAlignment="1" applyProtection="1">
      <alignment horizontal="center" vertical="center"/>
    </xf>
    <xf numFmtId="182" fontId="13" fillId="26" borderId="13" xfId="1039" applyNumberFormat="1" applyFont="1" applyFill="1" applyBorder="1" applyAlignment="1" applyProtection="1">
      <alignment horizontal="center" vertical="center" wrapText="1"/>
    </xf>
    <xf numFmtId="176" fontId="15" fillId="26" borderId="21" xfId="1042" applyNumberFormat="1" applyFont="1" applyFill="1" applyBorder="1" applyAlignment="1" applyProtection="1">
      <alignment horizontal="center" vertical="center" wrapText="1"/>
      <protection locked="0"/>
    </xf>
    <xf numFmtId="0" fontId="6" fillId="27" borderId="13" xfId="1" applyFont="1" applyFill="1" applyBorder="1" applyAlignment="1">
      <alignment horizontal="center" vertical="center"/>
    </xf>
    <xf numFmtId="0" fontId="13" fillId="27" borderId="13" xfId="1039" applyNumberFormat="1" applyFont="1" applyFill="1" applyBorder="1" applyAlignment="1" applyProtection="1">
      <alignment horizontal="center" vertical="center"/>
    </xf>
    <xf numFmtId="182" fontId="13" fillId="27" borderId="13" xfId="1039" applyNumberFormat="1" applyFont="1" applyFill="1" applyBorder="1" applyAlignment="1" applyProtection="1">
      <alignment horizontal="center" vertical="center" wrapText="1"/>
    </xf>
    <xf numFmtId="177" fontId="15" fillId="27" borderId="13" xfId="2" applyNumberFormat="1" applyFont="1" applyFill="1" applyBorder="1" applyAlignment="1" applyProtection="1">
      <alignment horizontal="center" vertical="center" wrapText="1"/>
      <protection locked="0"/>
    </xf>
    <xf numFmtId="0" fontId="41" fillId="27" borderId="0" xfId="1" applyFont="1" applyFill="1"/>
    <xf numFmtId="182" fontId="15" fillId="26" borderId="13" xfId="1042" applyNumberFormat="1" applyFont="1" applyFill="1" applyBorder="1" applyAlignment="1" applyProtection="1">
      <alignment horizontal="center" vertical="center" wrapText="1"/>
      <protection locked="0"/>
    </xf>
    <xf numFmtId="0" fontId="13" fillId="27" borderId="13" xfId="1039" applyNumberFormat="1" applyFont="1" applyFill="1" applyBorder="1" applyAlignment="1" applyProtection="1">
      <alignment horizontal="center" vertical="center" wrapText="1"/>
    </xf>
    <xf numFmtId="176" fontId="15" fillId="26" borderId="13" xfId="104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182" fontId="5" fillId="0" borderId="2" xfId="1" applyNumberFormat="1" applyFont="1" applyFill="1" applyBorder="1" applyAlignment="1">
      <alignment horizontal="center" vertical="center"/>
    </xf>
    <xf numFmtId="176" fontId="15" fillId="26" borderId="1" xfId="1042" applyNumberFormat="1" applyFont="1" applyFill="1" applyBorder="1" applyAlignment="1" applyProtection="1">
      <alignment horizontal="center" vertical="center" wrapText="1"/>
      <protection locked="0"/>
    </xf>
    <xf numFmtId="182" fontId="15" fillId="25" borderId="1" xfId="1042" applyNumberFormat="1" applyFont="1" applyFill="1" applyBorder="1" applyAlignment="1" applyProtection="1">
      <alignment horizontal="center" vertical="center" wrapText="1"/>
      <protection locked="0"/>
    </xf>
    <xf numFmtId="176" fontId="15" fillId="25" borderId="1" xfId="1042" applyNumberFormat="1" applyFont="1" applyFill="1" applyBorder="1" applyAlignment="1" applyProtection="1">
      <alignment horizontal="center" vertical="center" wrapText="1"/>
      <protection locked="0"/>
    </xf>
    <xf numFmtId="177" fontId="15" fillId="26" borderId="1" xfId="1042" applyNumberFormat="1" applyFont="1" applyFill="1" applyBorder="1" applyAlignment="1" applyProtection="1">
      <alignment horizontal="center" vertical="center" wrapText="1"/>
      <protection locked="0"/>
    </xf>
    <xf numFmtId="177" fontId="6" fillId="26" borderId="13" xfId="1" applyNumberFormat="1" applyFont="1" applyFill="1" applyBorder="1" applyAlignment="1">
      <alignment horizontal="center" vertical="center"/>
    </xf>
    <xf numFmtId="177" fontId="6" fillId="25" borderId="21" xfId="1" applyNumberFormat="1" applyFont="1" applyFill="1" applyBorder="1" applyAlignment="1">
      <alignment horizontal="center" vertical="center"/>
    </xf>
    <xf numFmtId="177" fontId="6" fillId="26" borderId="21" xfId="1" applyNumberFormat="1" applyFont="1" applyFill="1" applyBorder="1" applyAlignment="1">
      <alignment horizontal="center" vertical="center"/>
    </xf>
    <xf numFmtId="177" fontId="6" fillId="25" borderId="13" xfId="1" applyNumberFormat="1" applyFont="1" applyFill="1" applyBorder="1" applyAlignment="1">
      <alignment horizontal="center" vertical="center"/>
    </xf>
    <xf numFmtId="0" fontId="41" fillId="27" borderId="21" xfId="1" applyFont="1" applyFill="1" applyBorder="1" applyAlignment="1">
      <alignment horizontal="center" vertical="center" wrapText="1"/>
    </xf>
    <xf numFmtId="0" fontId="6" fillId="25" borderId="21" xfId="1" applyFont="1" applyFill="1" applyBorder="1" applyAlignment="1">
      <alignment horizontal="center" vertical="center"/>
    </xf>
    <xf numFmtId="0" fontId="40" fillId="25" borderId="21" xfId="967" applyFont="1" applyFill="1" applyBorder="1" applyAlignment="1">
      <alignment horizontal="center" vertical="center" shrinkToFit="1"/>
    </xf>
    <xf numFmtId="180" fontId="15" fillId="25" borderId="13" xfId="868" applyNumberFormat="1" applyFont="1" applyFill="1" applyBorder="1" applyAlignment="1" applyProtection="1">
      <alignment horizontal="center" vertical="center" wrapText="1"/>
      <protection locked="0"/>
    </xf>
    <xf numFmtId="0" fontId="13" fillId="25" borderId="21" xfId="1037" applyNumberFormat="1" applyFont="1" applyFill="1" applyBorder="1" applyAlignment="1" applyProtection="1">
      <alignment horizontal="center" vertical="center" wrapText="1"/>
    </xf>
    <xf numFmtId="176" fontId="15" fillId="26" borderId="22" xfId="1042" applyNumberFormat="1" applyFont="1" applyFill="1" applyBorder="1" applyAlignment="1" applyProtection="1">
      <alignment vertical="center" wrapText="1"/>
      <protection locked="0"/>
    </xf>
    <xf numFmtId="176" fontId="15" fillId="26" borderId="21" xfId="1042" applyNumberFormat="1" applyFont="1" applyFill="1" applyBorder="1" applyAlignment="1" applyProtection="1">
      <alignment vertical="center" wrapText="1"/>
      <protection locked="0"/>
    </xf>
    <xf numFmtId="49" fontId="15" fillId="26" borderId="13" xfId="2" applyNumberFormat="1" applyFont="1" applyFill="1" applyBorder="1" applyAlignment="1" applyProtection="1">
      <alignment horizontal="center" vertical="center" wrapText="1"/>
      <protection locked="0"/>
    </xf>
    <xf numFmtId="182" fontId="15" fillId="26" borderId="1" xfId="85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left" vertical="center"/>
    </xf>
    <xf numFmtId="182" fontId="5" fillId="0" borderId="2" xfId="1" applyNumberFormat="1" applyFont="1" applyFill="1" applyBorder="1" applyAlignment="1">
      <alignment horizontal="center" vertical="center"/>
    </xf>
    <xf numFmtId="14" fontId="5" fillId="0" borderId="2" xfId="1" applyNumberFormat="1" applyFont="1" applyFill="1" applyBorder="1" applyAlignment="1">
      <alignment vertical="center"/>
    </xf>
    <xf numFmtId="14" fontId="5" fillId="0" borderId="2" xfId="1" applyNumberFormat="1" applyFont="1" applyFill="1" applyBorder="1" applyAlignment="1">
      <alignment horizontal="center" vertical="center"/>
    </xf>
    <xf numFmtId="0" fontId="13" fillId="0" borderId="22" xfId="1039" applyNumberFormat="1" applyFont="1" applyFill="1" applyBorder="1" applyAlignment="1" applyProtection="1">
      <alignment horizontal="center" vertical="center" wrapText="1"/>
    </xf>
    <xf numFmtId="0" fontId="13" fillId="0" borderId="16" xfId="1039" applyNumberFormat="1" applyFont="1" applyFill="1" applyBorder="1" applyAlignment="1" applyProtection="1">
      <alignment horizontal="center" vertical="center" wrapText="1"/>
    </xf>
    <xf numFmtId="182" fontId="15" fillId="26" borderId="22" xfId="854" applyNumberFormat="1" applyFont="1" applyFill="1" applyBorder="1" applyAlignment="1" applyProtection="1">
      <alignment horizontal="center" vertical="center" wrapText="1"/>
      <protection locked="0"/>
    </xf>
    <xf numFmtId="182" fontId="15" fillId="26" borderId="16" xfId="854" applyNumberFormat="1" applyFont="1" applyFill="1" applyBorder="1" applyAlignment="1" applyProtection="1">
      <alignment horizontal="center" vertical="center" wrapText="1"/>
      <protection locked="0"/>
    </xf>
  </cellXfs>
  <cellStyles count="1183">
    <cellStyle name="20% - 强调文字颜色 1 10" xfId="6"/>
    <cellStyle name="20% - 强调文字颜色 1 11" xfId="7"/>
    <cellStyle name="20% - 强调文字颜色 1 2" xfId="8"/>
    <cellStyle name="20% - 强调文字颜色 1 2 2" xfId="9"/>
    <cellStyle name="20% - 强调文字颜色 1 2 3" xfId="10"/>
    <cellStyle name="20% - 强调文字颜色 1 2 4" xfId="11"/>
    <cellStyle name="20% - 强调文字颜色 1 3" xfId="12"/>
    <cellStyle name="20% - 强调文字颜色 1 4" xfId="13"/>
    <cellStyle name="20% - 强调文字颜色 1 5" xfId="14"/>
    <cellStyle name="20% - 强调文字颜色 1 6" xfId="15"/>
    <cellStyle name="20% - 强调文字颜色 1 7" xfId="16"/>
    <cellStyle name="20% - 强调文字颜色 1 8" xfId="17"/>
    <cellStyle name="20% - 强调文字颜色 1 9" xfId="18"/>
    <cellStyle name="20% - 强调文字颜色 2 10" xfId="19"/>
    <cellStyle name="20% - 强调文字颜色 2 11" xfId="20"/>
    <cellStyle name="20% - 强调文字颜色 2 2" xfId="21"/>
    <cellStyle name="20% - 强调文字颜色 2 2 2" xfId="22"/>
    <cellStyle name="20% - 强调文字颜色 2 2 3" xfId="23"/>
    <cellStyle name="20% - 强调文字颜色 2 2 4" xfId="24"/>
    <cellStyle name="20% - 强调文字颜色 2 3" xfId="25"/>
    <cellStyle name="20% - 强调文字颜色 2 4" xfId="26"/>
    <cellStyle name="20% - 强调文字颜色 2 5" xfId="27"/>
    <cellStyle name="20% - 强调文字颜色 2 6" xfId="28"/>
    <cellStyle name="20% - 强调文字颜色 2 7" xfId="29"/>
    <cellStyle name="20% - 强调文字颜色 2 8" xfId="30"/>
    <cellStyle name="20% - 强调文字颜色 2 9" xfId="31"/>
    <cellStyle name="20% - 强调文字颜色 3 10" xfId="32"/>
    <cellStyle name="20% - 强调文字颜色 3 11" xfId="33"/>
    <cellStyle name="20% - 强调文字颜色 3 2" xfId="34"/>
    <cellStyle name="20% - 强调文字颜色 3 2 2" xfId="35"/>
    <cellStyle name="20% - 强调文字颜色 3 2 3" xfId="36"/>
    <cellStyle name="20% - 强调文字颜色 3 2 4" xfId="37"/>
    <cellStyle name="20% - 强调文字颜色 3 3" xfId="38"/>
    <cellStyle name="20% - 强调文字颜色 3 4" xfId="39"/>
    <cellStyle name="20% - 强调文字颜色 3 5" xfId="40"/>
    <cellStyle name="20% - 强调文字颜色 3 6" xfId="41"/>
    <cellStyle name="20% - 强调文字颜色 3 7" xfId="42"/>
    <cellStyle name="20% - 强调文字颜色 3 8" xfId="43"/>
    <cellStyle name="20% - 强调文字颜色 3 9" xfId="44"/>
    <cellStyle name="20% - 强调文字颜色 4 10" xfId="45"/>
    <cellStyle name="20% - 强调文字颜色 4 11" xfId="46"/>
    <cellStyle name="20% - 强调文字颜色 4 2" xfId="47"/>
    <cellStyle name="20% - 强调文字颜色 4 2 2" xfId="48"/>
    <cellStyle name="20% - 强调文字颜色 4 2 3" xfId="49"/>
    <cellStyle name="20% - 强调文字颜色 4 2 4" xfId="50"/>
    <cellStyle name="20% - 强调文字颜色 4 3" xfId="51"/>
    <cellStyle name="20% - 强调文字颜色 4 4" xfId="52"/>
    <cellStyle name="20% - 强调文字颜色 4 5" xfId="53"/>
    <cellStyle name="20% - 强调文字颜色 4 6" xfId="54"/>
    <cellStyle name="20% - 强调文字颜色 4 7" xfId="55"/>
    <cellStyle name="20% - 强调文字颜色 4 8" xfId="56"/>
    <cellStyle name="20% - 强调文字颜色 4 9" xfId="57"/>
    <cellStyle name="20% - 强调文字颜色 5 10" xfId="58"/>
    <cellStyle name="20% - 强调文字颜色 5 11" xfId="59"/>
    <cellStyle name="20% - 强调文字颜色 5 2" xfId="60"/>
    <cellStyle name="20% - 强调文字颜色 5 2 2" xfId="61"/>
    <cellStyle name="20% - 强调文字颜色 5 2 3" xfId="62"/>
    <cellStyle name="20% - 强调文字颜色 5 2 4" xfId="63"/>
    <cellStyle name="20% - 强调文字颜色 5 3" xfId="64"/>
    <cellStyle name="20% - 强调文字颜色 5 4" xfId="65"/>
    <cellStyle name="20% - 强调文字颜色 5 5" xfId="66"/>
    <cellStyle name="20% - 强调文字颜色 5 6" xfId="67"/>
    <cellStyle name="20% - 强调文字颜色 5 7" xfId="68"/>
    <cellStyle name="20% - 强调文字颜色 5 8" xfId="69"/>
    <cellStyle name="20% - 强调文字颜色 5 9" xfId="70"/>
    <cellStyle name="20% - 强调文字颜色 6 10" xfId="71"/>
    <cellStyle name="20% - 强调文字颜色 6 11" xfId="72"/>
    <cellStyle name="20% - 强调文字颜色 6 2" xfId="73"/>
    <cellStyle name="20% - 强调文字颜色 6 2 2" xfId="74"/>
    <cellStyle name="20% - 强调文字颜色 6 2 3" xfId="75"/>
    <cellStyle name="20% - 强调文字颜色 6 2 4" xfId="76"/>
    <cellStyle name="20% - 强调文字颜色 6 3" xfId="77"/>
    <cellStyle name="20% - 强调文字颜色 6 4" xfId="78"/>
    <cellStyle name="20% - 强调文字颜色 6 5" xfId="79"/>
    <cellStyle name="20% - 强调文字颜色 6 6" xfId="80"/>
    <cellStyle name="20% - 强调文字颜色 6 7" xfId="81"/>
    <cellStyle name="20% - 强调文字颜色 6 8" xfId="82"/>
    <cellStyle name="20% - 强调文字颜色 6 9" xfId="83"/>
    <cellStyle name="40% - 强调文字颜色 1 10" xfId="84"/>
    <cellStyle name="40% - 强调文字颜色 1 11" xfId="85"/>
    <cellStyle name="40% - 强调文字颜色 1 2" xfId="86"/>
    <cellStyle name="40% - 强调文字颜色 1 2 2" xfId="87"/>
    <cellStyle name="40% - 强调文字颜色 1 2 3" xfId="88"/>
    <cellStyle name="40% - 强调文字颜色 1 2 4" xfId="89"/>
    <cellStyle name="40% - 强调文字颜色 1 3" xfId="90"/>
    <cellStyle name="40% - 强调文字颜色 1 4" xfId="91"/>
    <cellStyle name="40% - 强调文字颜色 1 5" xfId="92"/>
    <cellStyle name="40% - 强调文字颜色 1 6" xfId="93"/>
    <cellStyle name="40% - 强调文字颜色 1 7" xfId="94"/>
    <cellStyle name="40% - 强调文字颜色 1 8" xfId="95"/>
    <cellStyle name="40% - 强调文字颜色 1 9" xfId="96"/>
    <cellStyle name="40% - 强调文字颜色 2 10" xfId="97"/>
    <cellStyle name="40% - 强调文字颜色 2 11" xfId="98"/>
    <cellStyle name="40% - 强调文字颜色 2 2" xfId="99"/>
    <cellStyle name="40% - 强调文字颜色 2 2 2" xfId="100"/>
    <cellStyle name="40% - 强调文字颜色 2 2 3" xfId="101"/>
    <cellStyle name="40% - 强调文字颜色 2 2 4" xfId="102"/>
    <cellStyle name="40% - 强调文字颜色 2 3" xfId="103"/>
    <cellStyle name="40% - 强调文字颜色 2 4" xfId="104"/>
    <cellStyle name="40% - 强调文字颜色 2 5" xfId="105"/>
    <cellStyle name="40% - 强调文字颜色 2 6" xfId="106"/>
    <cellStyle name="40% - 强调文字颜色 2 7" xfId="107"/>
    <cellStyle name="40% - 强调文字颜色 2 8" xfId="108"/>
    <cellStyle name="40% - 强调文字颜色 2 9" xfId="109"/>
    <cellStyle name="40% - 强调文字颜色 3 10" xfId="110"/>
    <cellStyle name="40% - 强调文字颜色 3 11" xfId="111"/>
    <cellStyle name="40% - 强调文字颜色 3 2" xfId="112"/>
    <cellStyle name="40% - 强调文字颜色 3 2 2" xfId="113"/>
    <cellStyle name="40% - 强调文字颜色 3 2 3" xfId="114"/>
    <cellStyle name="40% - 强调文字颜色 3 2 4" xfId="115"/>
    <cellStyle name="40% - 强调文字颜色 3 3" xfId="116"/>
    <cellStyle name="40% - 强调文字颜色 3 4" xfId="117"/>
    <cellStyle name="40% - 强调文字颜色 3 5" xfId="118"/>
    <cellStyle name="40% - 强调文字颜色 3 6" xfId="119"/>
    <cellStyle name="40% - 强调文字颜色 3 7" xfId="120"/>
    <cellStyle name="40% - 强调文字颜色 3 8" xfId="121"/>
    <cellStyle name="40% - 强调文字颜色 3 9" xfId="122"/>
    <cellStyle name="40% - 强调文字颜色 4 10" xfId="123"/>
    <cellStyle name="40% - 强调文字颜色 4 11" xfId="124"/>
    <cellStyle name="40% - 强调文字颜色 4 2" xfId="125"/>
    <cellStyle name="40% - 强调文字颜色 4 2 2" xfId="126"/>
    <cellStyle name="40% - 强调文字颜色 4 2 3" xfId="127"/>
    <cellStyle name="40% - 强调文字颜色 4 2 4" xfId="128"/>
    <cellStyle name="40% - 强调文字颜色 4 3" xfId="129"/>
    <cellStyle name="40% - 强调文字颜色 4 4" xfId="130"/>
    <cellStyle name="40% - 强调文字颜色 4 5" xfId="131"/>
    <cellStyle name="40% - 强调文字颜色 4 6" xfId="132"/>
    <cellStyle name="40% - 强调文字颜色 4 7" xfId="133"/>
    <cellStyle name="40% - 强调文字颜色 4 8" xfId="134"/>
    <cellStyle name="40% - 强调文字颜色 4 9" xfId="135"/>
    <cellStyle name="40% - 强调文字颜色 5 10" xfId="136"/>
    <cellStyle name="40% - 强调文字颜色 5 11" xfId="137"/>
    <cellStyle name="40% - 强调文字颜色 5 2" xfId="138"/>
    <cellStyle name="40% - 强调文字颜色 5 2 2" xfId="139"/>
    <cellStyle name="40% - 强调文字颜色 5 2 3" xfId="140"/>
    <cellStyle name="40% - 强调文字颜色 5 2 4" xfId="141"/>
    <cellStyle name="40% - 强调文字颜色 5 3" xfId="142"/>
    <cellStyle name="40% - 强调文字颜色 5 4" xfId="143"/>
    <cellStyle name="40% - 强调文字颜色 5 5" xfId="144"/>
    <cellStyle name="40% - 强调文字颜色 5 6" xfId="145"/>
    <cellStyle name="40% - 强调文字颜色 5 7" xfId="146"/>
    <cellStyle name="40% - 强调文字颜色 5 8" xfId="147"/>
    <cellStyle name="40% - 强调文字颜色 5 9" xfId="148"/>
    <cellStyle name="40% - 强调文字颜色 6 10" xfId="149"/>
    <cellStyle name="40% - 强调文字颜色 6 11" xfId="150"/>
    <cellStyle name="40% - 强调文字颜色 6 2" xfId="151"/>
    <cellStyle name="40% - 强调文字颜色 6 2 2" xfId="152"/>
    <cellStyle name="40% - 强调文字颜色 6 2 3" xfId="153"/>
    <cellStyle name="40% - 强调文字颜色 6 2 4" xfId="154"/>
    <cellStyle name="40% - 强调文字颜色 6 3" xfId="155"/>
    <cellStyle name="40% - 强调文字颜色 6 4" xfId="156"/>
    <cellStyle name="40% - 强调文字颜色 6 5" xfId="157"/>
    <cellStyle name="40% - 强调文字颜色 6 6" xfId="158"/>
    <cellStyle name="40% - 强调文字颜色 6 7" xfId="159"/>
    <cellStyle name="40% - 强调文字颜色 6 8" xfId="160"/>
    <cellStyle name="40% - 强调文字颜色 6 9" xfId="161"/>
    <cellStyle name="60% - 强调文字颜色 1 10" xfId="162"/>
    <cellStyle name="60% - 强调文字颜色 1 11" xfId="163"/>
    <cellStyle name="60% - 强调文字颜色 1 2" xfId="164"/>
    <cellStyle name="60% - 强调文字颜色 1 2 2" xfId="165"/>
    <cellStyle name="60% - 强调文字颜色 1 2 3" xfId="166"/>
    <cellStyle name="60% - 强调文字颜色 1 2 4" xfId="167"/>
    <cellStyle name="60% - 强调文字颜色 1 3" xfId="168"/>
    <cellStyle name="60% - 强调文字颜色 1 4" xfId="169"/>
    <cellStyle name="60% - 强调文字颜色 1 5" xfId="170"/>
    <cellStyle name="60% - 强调文字颜色 1 6" xfId="171"/>
    <cellStyle name="60% - 强调文字颜色 1 7" xfId="172"/>
    <cellStyle name="60% - 强调文字颜色 1 8" xfId="173"/>
    <cellStyle name="60% - 强调文字颜色 1 9" xfId="174"/>
    <cellStyle name="60% - 强调文字颜色 2 10" xfId="175"/>
    <cellStyle name="60% - 强调文字颜色 2 11" xfId="176"/>
    <cellStyle name="60% - 强调文字颜色 2 2" xfId="177"/>
    <cellStyle name="60% - 强调文字颜色 2 2 2" xfId="178"/>
    <cellStyle name="60% - 强调文字颜色 2 2 3" xfId="179"/>
    <cellStyle name="60% - 强调文字颜色 2 2 4" xfId="180"/>
    <cellStyle name="60% - 强调文字颜色 2 3" xfId="181"/>
    <cellStyle name="60% - 强调文字颜色 2 4" xfId="182"/>
    <cellStyle name="60% - 强调文字颜色 2 5" xfId="183"/>
    <cellStyle name="60% - 强调文字颜色 2 6" xfId="184"/>
    <cellStyle name="60% - 强调文字颜色 2 7" xfId="185"/>
    <cellStyle name="60% - 强调文字颜色 2 8" xfId="186"/>
    <cellStyle name="60% - 强调文字颜色 2 9" xfId="187"/>
    <cellStyle name="60% - 强调文字颜色 3 10" xfId="188"/>
    <cellStyle name="60% - 强调文字颜色 3 11" xfId="189"/>
    <cellStyle name="60% - 强调文字颜色 3 2" xfId="190"/>
    <cellStyle name="60% - 强调文字颜色 3 2 2" xfId="191"/>
    <cellStyle name="60% - 强调文字颜色 3 2 3" xfId="192"/>
    <cellStyle name="60% - 强调文字颜色 3 2 4" xfId="193"/>
    <cellStyle name="60% - 强调文字颜色 3 3" xfId="194"/>
    <cellStyle name="60% - 强调文字颜色 3 4" xfId="195"/>
    <cellStyle name="60% - 强调文字颜色 3 5" xfId="196"/>
    <cellStyle name="60% - 强调文字颜色 3 6" xfId="197"/>
    <cellStyle name="60% - 强调文字颜色 3 7" xfId="198"/>
    <cellStyle name="60% - 强调文字颜色 3 8" xfId="199"/>
    <cellStyle name="60% - 强调文字颜色 3 9" xfId="200"/>
    <cellStyle name="60% - 强调文字颜色 4 10" xfId="201"/>
    <cellStyle name="60% - 强调文字颜色 4 11" xfId="202"/>
    <cellStyle name="60% - 强调文字颜色 4 2" xfId="203"/>
    <cellStyle name="60% - 强调文字颜色 4 2 2" xfId="204"/>
    <cellStyle name="60% - 强调文字颜色 4 2 3" xfId="205"/>
    <cellStyle name="60% - 强调文字颜色 4 2 4" xfId="206"/>
    <cellStyle name="60% - 强调文字颜色 4 3" xfId="207"/>
    <cellStyle name="60% - 强调文字颜色 4 4" xfId="208"/>
    <cellStyle name="60% - 强调文字颜色 4 5" xfId="209"/>
    <cellStyle name="60% - 强调文字颜色 4 6" xfId="210"/>
    <cellStyle name="60% - 强调文字颜色 4 7" xfId="211"/>
    <cellStyle name="60% - 强调文字颜色 4 8" xfId="212"/>
    <cellStyle name="60% - 强调文字颜色 4 9" xfId="213"/>
    <cellStyle name="60% - 强调文字颜色 5 10" xfId="214"/>
    <cellStyle name="60% - 强调文字颜色 5 11" xfId="215"/>
    <cellStyle name="60% - 强调文字颜色 5 2" xfId="216"/>
    <cellStyle name="60% - 强调文字颜色 5 2 2" xfId="217"/>
    <cellStyle name="60% - 强调文字颜色 5 2 3" xfId="218"/>
    <cellStyle name="60% - 强调文字颜色 5 2 4" xfId="219"/>
    <cellStyle name="60% - 强调文字颜色 5 3" xfId="220"/>
    <cellStyle name="60% - 强调文字颜色 5 4" xfId="221"/>
    <cellStyle name="60% - 强调文字颜色 5 5" xfId="222"/>
    <cellStyle name="60% - 强调文字颜色 5 6" xfId="223"/>
    <cellStyle name="60% - 强调文字颜色 5 7" xfId="224"/>
    <cellStyle name="60% - 强调文字颜色 5 8" xfId="225"/>
    <cellStyle name="60% - 强调文字颜色 5 9" xfId="226"/>
    <cellStyle name="60% - 强调文字颜色 6 10" xfId="227"/>
    <cellStyle name="60% - 强调文字颜色 6 11" xfId="228"/>
    <cellStyle name="60% - 强调文字颜色 6 2" xfId="229"/>
    <cellStyle name="60% - 强调文字颜色 6 2 2" xfId="230"/>
    <cellStyle name="60% - 强调文字颜色 6 2 3" xfId="231"/>
    <cellStyle name="60% - 强调文字颜色 6 2 4" xfId="232"/>
    <cellStyle name="60% - 强调文字颜色 6 3" xfId="233"/>
    <cellStyle name="60% - 强调文字颜色 6 4" xfId="234"/>
    <cellStyle name="60% - 强调文字颜色 6 5" xfId="235"/>
    <cellStyle name="60% - 强调文字颜色 6 6" xfId="236"/>
    <cellStyle name="60% - 强调文字颜色 6 7" xfId="237"/>
    <cellStyle name="60% - 强调文字颜色 6 8" xfId="238"/>
    <cellStyle name="60% - 强调文字颜色 6 9" xfId="239"/>
    <cellStyle name="BOM_Level_1" xfId="240"/>
    <cellStyle name="BOM_Level_Below3" xfId="3"/>
    <cellStyle name="BOM_Level_Below3 2" xfId="868"/>
    <cellStyle name="BOM_Level_Below3 4 2" xfId="4"/>
    <cellStyle name="Normal" xfId="241"/>
    <cellStyle name="Normal 2" xfId="869"/>
    <cellStyle name="RowLevel_1" xfId="242"/>
    <cellStyle name="百分比 2" xfId="243"/>
    <cellStyle name="标题 1 10" xfId="244"/>
    <cellStyle name="标题 1 11" xfId="245"/>
    <cellStyle name="标题 1 2" xfId="246"/>
    <cellStyle name="标题 1 2 2" xfId="247"/>
    <cellStyle name="标题 1 2 3" xfId="248"/>
    <cellStyle name="标题 1 2 4" xfId="249"/>
    <cellStyle name="标题 1 3" xfId="250"/>
    <cellStyle name="标题 1 4" xfId="251"/>
    <cellStyle name="标题 1 5" xfId="252"/>
    <cellStyle name="标题 1 6" xfId="253"/>
    <cellStyle name="标题 1 7" xfId="254"/>
    <cellStyle name="标题 1 8" xfId="255"/>
    <cellStyle name="标题 1 9" xfId="256"/>
    <cellStyle name="标题 10" xfId="257"/>
    <cellStyle name="标题 11" xfId="258"/>
    <cellStyle name="标题 12" xfId="259"/>
    <cellStyle name="标题 13" xfId="260"/>
    <cellStyle name="标题 14" xfId="261"/>
    <cellStyle name="标题 2 10" xfId="262"/>
    <cellStyle name="标题 2 11" xfId="263"/>
    <cellStyle name="标题 2 2" xfId="264"/>
    <cellStyle name="标题 2 2 2" xfId="265"/>
    <cellStyle name="标题 2 2 3" xfId="266"/>
    <cellStyle name="标题 2 2 4" xfId="267"/>
    <cellStyle name="标题 2 3" xfId="268"/>
    <cellStyle name="标题 2 4" xfId="269"/>
    <cellStyle name="标题 2 5" xfId="270"/>
    <cellStyle name="标题 2 6" xfId="271"/>
    <cellStyle name="标题 2 7" xfId="272"/>
    <cellStyle name="标题 2 8" xfId="273"/>
    <cellStyle name="标题 2 9" xfId="274"/>
    <cellStyle name="标题 3 10" xfId="275"/>
    <cellStyle name="标题 3 11" xfId="276"/>
    <cellStyle name="标题 3 2" xfId="277"/>
    <cellStyle name="标题 3 2 2" xfId="278"/>
    <cellStyle name="标题 3 2 3" xfId="279"/>
    <cellStyle name="标题 3 2 4" xfId="280"/>
    <cellStyle name="标题 3 3" xfId="281"/>
    <cellStyle name="标题 3 4" xfId="282"/>
    <cellStyle name="标题 3 5" xfId="283"/>
    <cellStyle name="标题 3 6" xfId="284"/>
    <cellStyle name="标题 3 7" xfId="285"/>
    <cellStyle name="标题 3 8" xfId="286"/>
    <cellStyle name="标题 3 9" xfId="287"/>
    <cellStyle name="标题 4 10" xfId="288"/>
    <cellStyle name="标题 4 11" xfId="289"/>
    <cellStyle name="标题 4 2" xfId="290"/>
    <cellStyle name="标题 4 2 2" xfId="291"/>
    <cellStyle name="标题 4 2 3" xfId="292"/>
    <cellStyle name="标题 4 2 4" xfId="293"/>
    <cellStyle name="标题 4 3" xfId="294"/>
    <cellStyle name="标题 4 4" xfId="295"/>
    <cellStyle name="标题 4 5" xfId="296"/>
    <cellStyle name="标题 4 6" xfId="297"/>
    <cellStyle name="标题 4 7" xfId="298"/>
    <cellStyle name="标题 4 8" xfId="299"/>
    <cellStyle name="标题 4 9" xfId="300"/>
    <cellStyle name="标题 5" xfId="301"/>
    <cellStyle name="标题 5 2" xfId="302"/>
    <cellStyle name="标题 5 3" xfId="303"/>
    <cellStyle name="标题 5 4" xfId="304"/>
    <cellStyle name="标题 6" xfId="305"/>
    <cellStyle name="标题 7" xfId="306"/>
    <cellStyle name="标题 8" xfId="307"/>
    <cellStyle name="标题 9" xfId="308"/>
    <cellStyle name="差 10" xfId="309"/>
    <cellStyle name="差 11" xfId="310"/>
    <cellStyle name="差 2" xfId="311"/>
    <cellStyle name="差 2 2" xfId="312"/>
    <cellStyle name="差 2 3" xfId="313"/>
    <cellStyle name="差 2 4" xfId="314"/>
    <cellStyle name="差 3" xfId="315"/>
    <cellStyle name="差 4" xfId="316"/>
    <cellStyle name="差 5" xfId="317"/>
    <cellStyle name="差 6" xfId="318"/>
    <cellStyle name="差 7" xfId="319"/>
    <cellStyle name="差 8" xfId="320"/>
    <cellStyle name="差 9" xfId="321"/>
    <cellStyle name="常规" xfId="0" builtinId="0"/>
    <cellStyle name="常规 10" xfId="322"/>
    <cellStyle name="常规 10 2" xfId="323"/>
    <cellStyle name="常规 10 2 2" xfId="870"/>
    <cellStyle name="常规 11" xfId="324"/>
    <cellStyle name="常规 12" xfId="325"/>
    <cellStyle name="常规 13" xfId="326"/>
    <cellStyle name="常规 14" xfId="327"/>
    <cellStyle name="常规 15" xfId="328"/>
    <cellStyle name="常规 16" xfId="329"/>
    <cellStyle name="常规 17" xfId="330"/>
    <cellStyle name="常规 18" xfId="331"/>
    <cellStyle name="常规 19" xfId="332"/>
    <cellStyle name="常规 2" xfId="1"/>
    <cellStyle name="常规 2 10" xfId="334"/>
    <cellStyle name="常规 2 10 2" xfId="871"/>
    <cellStyle name="常规 2 11" xfId="335"/>
    <cellStyle name="常规 2 11 2" xfId="872"/>
    <cellStyle name="常规 2 12" xfId="336"/>
    <cellStyle name="常规 2 12 2" xfId="873"/>
    <cellStyle name="常规 2 13" xfId="337"/>
    <cellStyle name="常规 2 13 2" xfId="874"/>
    <cellStyle name="常规 2 14" xfId="338"/>
    <cellStyle name="常规 2 14 2" xfId="875"/>
    <cellStyle name="常规 2 15" xfId="339"/>
    <cellStyle name="常规 2 15 2" xfId="876"/>
    <cellStyle name="常规 2 16" xfId="340"/>
    <cellStyle name="常规 2 16 2" xfId="877"/>
    <cellStyle name="常规 2 17" xfId="341"/>
    <cellStyle name="常规 2 17 2" xfId="878"/>
    <cellStyle name="常规 2 18" xfId="342"/>
    <cellStyle name="常规 2 18 2" xfId="879"/>
    <cellStyle name="常规 2 19" xfId="343"/>
    <cellStyle name="常规 2 19 2" xfId="880"/>
    <cellStyle name="常规 2 2" xfId="344"/>
    <cellStyle name="常规 2 2 10" xfId="345"/>
    <cellStyle name="常规 2 2 10 2" xfId="346"/>
    <cellStyle name="常规 2 2 10 2 2" xfId="883"/>
    <cellStyle name="常规 2 2 10 3" xfId="882"/>
    <cellStyle name="常规 2 2 11" xfId="347"/>
    <cellStyle name="常规 2 2 11 2" xfId="884"/>
    <cellStyle name="常规 2 2 12" xfId="348"/>
    <cellStyle name="常规 2 2 12 2" xfId="885"/>
    <cellStyle name="常规 2 2 13" xfId="349"/>
    <cellStyle name="常规 2 2 13 2" xfId="886"/>
    <cellStyle name="常规 2 2 14" xfId="350"/>
    <cellStyle name="常规 2 2 14 2" xfId="887"/>
    <cellStyle name="常规 2 2 15" xfId="351"/>
    <cellStyle name="常规 2 2 15 2" xfId="888"/>
    <cellStyle name="常规 2 2 16" xfId="352"/>
    <cellStyle name="常规 2 2 16 2" xfId="889"/>
    <cellStyle name="常规 2 2 17" xfId="353"/>
    <cellStyle name="常规 2 2 17 2" xfId="890"/>
    <cellStyle name="常规 2 2 18" xfId="354"/>
    <cellStyle name="常规 2 2 18 2" xfId="891"/>
    <cellStyle name="常规 2 2 19" xfId="355"/>
    <cellStyle name="常规 2 2 19 2" xfId="892"/>
    <cellStyle name="常规 2 2 2" xfId="356"/>
    <cellStyle name="常规 2 2 2 10" xfId="357"/>
    <cellStyle name="常规 2 2 2 11" xfId="358"/>
    <cellStyle name="常规 2 2 2 12" xfId="359"/>
    <cellStyle name="常规 2 2 2 13" xfId="360"/>
    <cellStyle name="常规 2 2 2 14" xfId="361"/>
    <cellStyle name="常规 2 2 2 15" xfId="362"/>
    <cellStyle name="常规 2 2 2 16" xfId="363"/>
    <cellStyle name="常规 2 2 2 17" xfId="364"/>
    <cellStyle name="常规 2 2 2 18" xfId="365"/>
    <cellStyle name="常规 2 2 2 19" xfId="366"/>
    <cellStyle name="常规 2 2 2 2" xfId="367"/>
    <cellStyle name="常规 2 2 2 2 10" xfId="368"/>
    <cellStyle name="常规 2 2 2 2 10 2" xfId="894"/>
    <cellStyle name="常规 2 2 2 2 11" xfId="369"/>
    <cellStyle name="常规 2 2 2 2 11 2" xfId="895"/>
    <cellStyle name="常规 2 2 2 2 12" xfId="370"/>
    <cellStyle name="常规 2 2 2 2 12 2" xfId="896"/>
    <cellStyle name="常规 2 2 2 2 13" xfId="371"/>
    <cellStyle name="常规 2 2 2 2 13 2" xfId="897"/>
    <cellStyle name="常规 2 2 2 2 14" xfId="372"/>
    <cellStyle name="常规 2 2 2 2 14 2" xfId="898"/>
    <cellStyle name="常规 2 2 2 2 15" xfId="373"/>
    <cellStyle name="常规 2 2 2 2 15 2" xfId="899"/>
    <cellStyle name="常规 2 2 2 2 16" xfId="374"/>
    <cellStyle name="常规 2 2 2 2 16 2" xfId="900"/>
    <cellStyle name="常规 2 2 2 2 17" xfId="375"/>
    <cellStyle name="常规 2 2 2 2 17 2" xfId="901"/>
    <cellStyle name="常规 2 2 2 2 18" xfId="376"/>
    <cellStyle name="常规 2 2 2 2 18 2" xfId="902"/>
    <cellStyle name="常规 2 2 2 2 19" xfId="377"/>
    <cellStyle name="常规 2 2 2 2 19 2" xfId="903"/>
    <cellStyle name="常规 2 2 2 2 2" xfId="378"/>
    <cellStyle name="常规 2 2 2 2 2 2" xfId="904"/>
    <cellStyle name="常规 2 2 2 2 20" xfId="379"/>
    <cellStyle name="常规 2 2 2 2 20 2" xfId="905"/>
    <cellStyle name="常规 2 2 2 2 21" xfId="380"/>
    <cellStyle name="常规 2 2 2 2 21 2" xfId="906"/>
    <cellStyle name="常规 2 2 2 2 22" xfId="381"/>
    <cellStyle name="常规 2 2 2 2 22 2" xfId="907"/>
    <cellStyle name="常规 2 2 2 2 3" xfId="382"/>
    <cellStyle name="常规 2 2 2 2 3 2" xfId="908"/>
    <cellStyle name="常规 2 2 2 2 4" xfId="383"/>
    <cellStyle name="常规 2 2 2 2 4 2" xfId="909"/>
    <cellStyle name="常规 2 2 2 2 5" xfId="384"/>
    <cellStyle name="常规 2 2 2 2 5 2" xfId="910"/>
    <cellStyle name="常规 2 2 2 2 6" xfId="385"/>
    <cellStyle name="常规 2 2 2 2 6 2" xfId="911"/>
    <cellStyle name="常规 2 2 2 2 7" xfId="386"/>
    <cellStyle name="常规 2 2 2 2 7 2" xfId="912"/>
    <cellStyle name="常规 2 2 2 2 8" xfId="387"/>
    <cellStyle name="常规 2 2 2 2 8 2" xfId="913"/>
    <cellStyle name="常规 2 2 2 2 9" xfId="388"/>
    <cellStyle name="常规 2 2 2 2 9 2" xfId="914"/>
    <cellStyle name="常规 2 2 2 20" xfId="389"/>
    <cellStyle name="常规 2 2 2 21" xfId="390"/>
    <cellStyle name="常规 2 2 2 22" xfId="391"/>
    <cellStyle name="常规 2 2 2 23" xfId="893"/>
    <cellStyle name="常规 2 2 2 3" xfId="392"/>
    <cellStyle name="常规 2 2 2 4" xfId="393"/>
    <cellStyle name="常规 2 2 2 5" xfId="394"/>
    <cellStyle name="常规 2 2 2 6" xfId="395"/>
    <cellStyle name="常规 2 2 2 7" xfId="396"/>
    <cellStyle name="常规 2 2 2 8" xfId="397"/>
    <cellStyle name="常规 2 2 2 9" xfId="398"/>
    <cellStyle name="常规 2 2 20" xfId="399"/>
    <cellStyle name="常规 2 2 20 2" xfId="915"/>
    <cellStyle name="常规 2 2 21" xfId="400"/>
    <cellStyle name="常规 2 2 21 2" xfId="916"/>
    <cellStyle name="常规 2 2 22" xfId="401"/>
    <cellStyle name="常规 2 2 22 2" xfId="917"/>
    <cellStyle name="常规 2 2 23" xfId="402"/>
    <cellStyle name="常规 2 2 23 2" xfId="918"/>
    <cellStyle name="常规 2 2 24" xfId="403"/>
    <cellStyle name="常规 2 2 24 2" xfId="919"/>
    <cellStyle name="常规 2 2 25" xfId="404"/>
    <cellStyle name="常规 2 2 25 2" xfId="920"/>
    <cellStyle name="常规 2 2 26" xfId="405"/>
    <cellStyle name="常规 2 2 26 2" xfId="921"/>
    <cellStyle name="常规 2 2 27" xfId="881"/>
    <cellStyle name="常规 2 2 3" xfId="406"/>
    <cellStyle name="常规 2 2 3 2" xfId="922"/>
    <cellStyle name="常规 2 2 4" xfId="407"/>
    <cellStyle name="常规 2 2 4 2" xfId="923"/>
    <cellStyle name="常规 2 2 5" xfId="408"/>
    <cellStyle name="常规 2 2 5 2" xfId="924"/>
    <cellStyle name="常规 2 2 6" xfId="409"/>
    <cellStyle name="常规 2 2 6 2" xfId="925"/>
    <cellStyle name="常规 2 2 7" xfId="410"/>
    <cellStyle name="常规 2 2 7 2" xfId="926"/>
    <cellStyle name="常规 2 2 8" xfId="411"/>
    <cellStyle name="常规 2 2 8 2" xfId="927"/>
    <cellStyle name="常规 2 2 9" xfId="412"/>
    <cellStyle name="常规 2 2 9 2" xfId="928"/>
    <cellStyle name="常规 2 20" xfId="413"/>
    <cellStyle name="常规 2 20 2" xfId="929"/>
    <cellStyle name="常规 2 21" xfId="414"/>
    <cellStyle name="常规 2 21 2" xfId="930"/>
    <cellStyle name="常规 2 22" xfId="415"/>
    <cellStyle name="常规 2 22 2" xfId="931"/>
    <cellStyle name="常规 2 23" xfId="416"/>
    <cellStyle name="常规 2 23 2" xfId="932"/>
    <cellStyle name="常规 2 24" xfId="417"/>
    <cellStyle name="常规 2 24 2" xfId="933"/>
    <cellStyle name="常规 2 25" xfId="418"/>
    <cellStyle name="常规 2 25 2" xfId="934"/>
    <cellStyle name="常规 2 26" xfId="419"/>
    <cellStyle name="常规 2 26 2" xfId="935"/>
    <cellStyle name="常规 2 27" xfId="420"/>
    <cellStyle name="常规 2 27 2" xfId="936"/>
    <cellStyle name="常规 2 27 2 2" xfId="1181"/>
    <cellStyle name="常规 2 27 2 3" xfId="1114"/>
    <cellStyle name="常规 2 28" xfId="333"/>
    <cellStyle name="常规 2 3" xfId="421"/>
    <cellStyle name="常规 2 3 2" xfId="937"/>
    <cellStyle name="常规 2 4" xfId="422"/>
    <cellStyle name="常规 2 4 2" xfId="938"/>
    <cellStyle name="常规 2 5" xfId="423"/>
    <cellStyle name="常规 2 5 2" xfId="939"/>
    <cellStyle name="常规 2 6" xfId="424"/>
    <cellStyle name="常规 2 6 2" xfId="940"/>
    <cellStyle name="常规 2 7" xfId="425"/>
    <cellStyle name="常规 2 7 2" xfId="941"/>
    <cellStyle name="常规 2 8" xfId="426"/>
    <cellStyle name="常规 2 8 2" xfId="942"/>
    <cellStyle name="常规 2 9" xfId="427"/>
    <cellStyle name="常规 2 9 2" xfId="943"/>
    <cellStyle name="常规 20" xfId="428"/>
    <cellStyle name="常规 21" xfId="429"/>
    <cellStyle name="常规 22" xfId="430"/>
    <cellStyle name="常规 23" xfId="431"/>
    <cellStyle name="常规 24" xfId="432"/>
    <cellStyle name="常规 25" xfId="433"/>
    <cellStyle name="常规 26" xfId="434"/>
    <cellStyle name="常规 27" xfId="435"/>
    <cellStyle name="常规 28" xfId="436"/>
    <cellStyle name="常规 29" xfId="437"/>
    <cellStyle name="常规 3" xfId="438"/>
    <cellStyle name="常规 3 10" xfId="439"/>
    <cellStyle name="常规 3 10 2" xfId="944"/>
    <cellStyle name="常规 3 11" xfId="440"/>
    <cellStyle name="常规 3 11 2" xfId="945"/>
    <cellStyle name="常规 3 12" xfId="441"/>
    <cellStyle name="常规 3 12 2" xfId="946"/>
    <cellStyle name="常规 3 13" xfId="442"/>
    <cellStyle name="常规 3 13 2" xfId="947"/>
    <cellStyle name="常规 3 14" xfId="443"/>
    <cellStyle name="常规 3 14 2" xfId="948"/>
    <cellStyle name="常规 3 15" xfId="444"/>
    <cellStyle name="常规 3 15 2" xfId="949"/>
    <cellStyle name="常规 3 16" xfId="445"/>
    <cellStyle name="常规 3 16 2" xfId="950"/>
    <cellStyle name="常规 3 17" xfId="446"/>
    <cellStyle name="常规 3 17 2" xfId="951"/>
    <cellStyle name="常规 3 18" xfId="447"/>
    <cellStyle name="常规 3 18 2" xfId="952"/>
    <cellStyle name="常规 3 19" xfId="448"/>
    <cellStyle name="常规 3 19 2" xfId="953"/>
    <cellStyle name="常规 3 2" xfId="449"/>
    <cellStyle name="常规 3 2 10" xfId="450"/>
    <cellStyle name="常规 3 2 11" xfId="451"/>
    <cellStyle name="常规 3 2 12" xfId="452"/>
    <cellStyle name="常规 3 2 13" xfId="453"/>
    <cellStyle name="常规 3 2 14" xfId="454"/>
    <cellStyle name="常规 3 2 15" xfId="455"/>
    <cellStyle name="常规 3 2 16" xfId="456"/>
    <cellStyle name="常规 3 2 17" xfId="457"/>
    <cellStyle name="常规 3 2 18" xfId="458"/>
    <cellStyle name="常规 3 2 19" xfId="459"/>
    <cellStyle name="常规 3 2 2" xfId="460"/>
    <cellStyle name="常规 3 2 20" xfId="461"/>
    <cellStyle name="常规 3 2 21" xfId="462"/>
    <cellStyle name="常规 3 2 22" xfId="463"/>
    <cellStyle name="常规 3 2 23" xfId="464"/>
    <cellStyle name="常规 3 2 24" xfId="954"/>
    <cellStyle name="常规 3 2 3" xfId="465"/>
    <cellStyle name="常规 3 2 4" xfId="466"/>
    <cellStyle name="常规 3 2 5" xfId="467"/>
    <cellStyle name="常规 3 2 6" xfId="468"/>
    <cellStyle name="常规 3 2 7" xfId="469"/>
    <cellStyle name="常规 3 2 8" xfId="470"/>
    <cellStyle name="常规 3 2 9" xfId="471"/>
    <cellStyle name="常规 3 20" xfId="472"/>
    <cellStyle name="常规 3 20 2" xfId="955"/>
    <cellStyle name="常规 3 21" xfId="473"/>
    <cellStyle name="常规 3 21 2" xfId="956"/>
    <cellStyle name="常规 3 22" xfId="474"/>
    <cellStyle name="常规 3 22 2" xfId="957"/>
    <cellStyle name="常规 3 23" xfId="475"/>
    <cellStyle name="常规 3 23 2" xfId="958"/>
    <cellStyle name="常规 3 24" xfId="476"/>
    <cellStyle name="常规 3 24 2" xfId="959"/>
    <cellStyle name="常规 3 25" xfId="477"/>
    <cellStyle name="常规 3 25 2" xfId="960"/>
    <cellStyle name="常规 3 26" xfId="478"/>
    <cellStyle name="常规 3 26 2" xfId="961"/>
    <cellStyle name="常规 3 27" xfId="479"/>
    <cellStyle name="常规 3 29" xfId="1043"/>
    <cellStyle name="常规 3 29 2" xfId="1182"/>
    <cellStyle name="常规 3 29 3" xfId="1115"/>
    <cellStyle name="常规 3 3" xfId="480"/>
    <cellStyle name="常规 3 3 2" xfId="962"/>
    <cellStyle name="常规 3 4" xfId="481"/>
    <cellStyle name="常规 3 5" xfId="482"/>
    <cellStyle name="常规 3 6" xfId="483"/>
    <cellStyle name="常规 3 7" xfId="484"/>
    <cellStyle name="常规 3 7 2" xfId="963"/>
    <cellStyle name="常规 3 8" xfId="485"/>
    <cellStyle name="常规 3 8 2" xfId="964"/>
    <cellStyle name="常规 3 9" xfId="486"/>
    <cellStyle name="常规 3 9 2" xfId="965"/>
    <cellStyle name="常规 30" xfId="487"/>
    <cellStyle name="常规 31" xfId="488"/>
    <cellStyle name="常规 32" xfId="489"/>
    <cellStyle name="常规 33" xfId="490"/>
    <cellStyle name="常规 34" xfId="491"/>
    <cellStyle name="常规 35" xfId="492"/>
    <cellStyle name="常规 36" xfId="493"/>
    <cellStyle name="常规 37" xfId="494"/>
    <cellStyle name="常规 38" xfId="495"/>
    <cellStyle name="常规 38 2" xfId="966"/>
    <cellStyle name="常规 39" xfId="496"/>
    <cellStyle name="常规 39 2" xfId="967"/>
    <cellStyle name="常规 4" xfId="497"/>
    <cellStyle name="常规 4 10" xfId="498"/>
    <cellStyle name="常规 4 10 2" xfId="968"/>
    <cellStyle name="常规 4 11" xfId="499"/>
    <cellStyle name="常规 4 11 2" xfId="969"/>
    <cellStyle name="常规 4 12" xfId="500"/>
    <cellStyle name="常规 4 12 2" xfId="970"/>
    <cellStyle name="常规 4 13" xfId="501"/>
    <cellStyle name="常规 4 13 2" xfId="971"/>
    <cellStyle name="常规 4 14" xfId="502"/>
    <cellStyle name="常规 4 14 2" xfId="972"/>
    <cellStyle name="常规 4 15" xfId="503"/>
    <cellStyle name="常规 4 15 2" xfId="973"/>
    <cellStyle name="常规 4 16" xfId="504"/>
    <cellStyle name="常规 4 16 2" xfId="974"/>
    <cellStyle name="常规 4 17" xfId="505"/>
    <cellStyle name="常规 4 17 2" xfId="975"/>
    <cellStyle name="常规 4 18" xfId="506"/>
    <cellStyle name="常规 4 18 2" xfId="976"/>
    <cellStyle name="常规 4 19" xfId="507"/>
    <cellStyle name="常规 4 19 2" xfId="977"/>
    <cellStyle name="常规 4 2" xfId="508"/>
    <cellStyle name="常规 4 2 10" xfId="509"/>
    <cellStyle name="常规 4 2 11" xfId="510"/>
    <cellStyle name="常规 4 2 12" xfId="511"/>
    <cellStyle name="常规 4 2 13" xfId="512"/>
    <cellStyle name="常规 4 2 14" xfId="513"/>
    <cellStyle name="常规 4 2 15" xfId="514"/>
    <cellStyle name="常规 4 2 16" xfId="515"/>
    <cellStyle name="常规 4 2 17" xfId="516"/>
    <cellStyle name="常规 4 2 18" xfId="517"/>
    <cellStyle name="常规 4 2 19" xfId="518"/>
    <cellStyle name="常规 4 2 2" xfId="519"/>
    <cellStyle name="常规 4 2 2 10" xfId="520"/>
    <cellStyle name="常规 4 2 2 10 2" xfId="979"/>
    <cellStyle name="常规 4 2 2 11" xfId="521"/>
    <cellStyle name="常规 4 2 2 11 2" xfId="980"/>
    <cellStyle name="常规 4 2 2 12" xfId="522"/>
    <cellStyle name="常规 4 2 2 12 2" xfId="981"/>
    <cellStyle name="常规 4 2 2 2" xfId="523"/>
    <cellStyle name="常规 4 2 2 2 2" xfId="982"/>
    <cellStyle name="常规 4 2 2 3" xfId="524"/>
    <cellStyle name="常规 4 2 2 3 2" xfId="983"/>
    <cellStyle name="常规 4 2 2 4" xfId="525"/>
    <cellStyle name="常规 4 2 2 4 2" xfId="984"/>
    <cellStyle name="常规 4 2 2 5" xfId="526"/>
    <cellStyle name="常规 4 2 2 5 2" xfId="985"/>
    <cellStyle name="常规 4 2 2 6" xfId="527"/>
    <cellStyle name="常规 4 2 2 6 2" xfId="986"/>
    <cellStyle name="常规 4 2 2 7" xfId="528"/>
    <cellStyle name="常规 4 2 2 7 2" xfId="987"/>
    <cellStyle name="常规 4 2 2 8" xfId="529"/>
    <cellStyle name="常规 4 2 2 8 2" xfId="988"/>
    <cellStyle name="常规 4 2 2 9" xfId="530"/>
    <cellStyle name="常规 4 2 2 9 2" xfId="989"/>
    <cellStyle name="常规 4 2 20" xfId="531"/>
    <cellStyle name="常规 4 2 21" xfId="532"/>
    <cellStyle name="常规 4 2 22" xfId="533"/>
    <cellStyle name="常规 4 2 23" xfId="534"/>
    <cellStyle name="常规 4 2 24" xfId="535"/>
    <cellStyle name="常规 4 2 25" xfId="978"/>
    <cellStyle name="常规 4 2 3" xfId="536"/>
    <cellStyle name="常规 4 2 3 2" xfId="990"/>
    <cellStyle name="常规 4 2 4" xfId="537"/>
    <cellStyle name="常规 4 2 4 2" xfId="991"/>
    <cellStyle name="常规 4 2 5" xfId="538"/>
    <cellStyle name="常规 4 2 6" xfId="539"/>
    <cellStyle name="常规 4 2 7" xfId="540"/>
    <cellStyle name="常规 4 2 8" xfId="541"/>
    <cellStyle name="常规 4 2 9" xfId="542"/>
    <cellStyle name="常规 4 20" xfId="543"/>
    <cellStyle name="常规 4 20 2" xfId="992"/>
    <cellStyle name="常规 4 21" xfId="544"/>
    <cellStyle name="常规 4 21 2" xfId="993"/>
    <cellStyle name="常规 4 22" xfId="545"/>
    <cellStyle name="常规 4 22 2" xfId="994"/>
    <cellStyle name="常规 4 23" xfId="546"/>
    <cellStyle name="常规 4 23 2" xfId="995"/>
    <cellStyle name="常规 4 24" xfId="547"/>
    <cellStyle name="常规 4 24 2" xfId="996"/>
    <cellStyle name="常规 4 3" xfId="548"/>
    <cellStyle name="常规 4 3 2" xfId="997"/>
    <cellStyle name="常规 4 4" xfId="549"/>
    <cellStyle name="常规 4 4 2" xfId="998"/>
    <cellStyle name="常规 4 5" xfId="550"/>
    <cellStyle name="常规 4 5 2" xfId="999"/>
    <cellStyle name="常规 4 6" xfId="551"/>
    <cellStyle name="常规 4 6 2" xfId="1000"/>
    <cellStyle name="常规 4 7" xfId="552"/>
    <cellStyle name="常规 4 7 2" xfId="1001"/>
    <cellStyle name="常规 4 8" xfId="553"/>
    <cellStyle name="常规 4 8 2" xfId="1002"/>
    <cellStyle name="常规 4 9" xfId="554"/>
    <cellStyle name="常规 4 9 2" xfId="1003"/>
    <cellStyle name="常规 40" xfId="555"/>
    <cellStyle name="常规 41" xfId="5"/>
    <cellStyle name="常规 44" xfId="556"/>
    <cellStyle name="常规 44 10 2" xfId="557"/>
    <cellStyle name="常规 44 10 2 2" xfId="1005"/>
    <cellStyle name="常规 44 2" xfId="1004"/>
    <cellStyle name="常规 45" xfId="558"/>
    <cellStyle name="常规 45 10 2" xfId="559"/>
    <cellStyle name="常规 45 10 2 2" xfId="1007"/>
    <cellStyle name="常规 45 2" xfId="1006"/>
    <cellStyle name="常规 5" xfId="560"/>
    <cellStyle name="常规 5 2" xfId="561"/>
    <cellStyle name="常规 50" xfId="562"/>
    <cellStyle name="常规 50 10 2" xfId="563"/>
    <cellStyle name="常规 50 10 2 2" xfId="1009"/>
    <cellStyle name="常规 50 2" xfId="1008"/>
    <cellStyle name="常规 6" xfId="564"/>
    <cellStyle name="常规 6 10" xfId="565"/>
    <cellStyle name="常规 6 11" xfId="566"/>
    <cellStyle name="常规 6 12" xfId="567"/>
    <cellStyle name="常规 6 13" xfId="568"/>
    <cellStyle name="常规 6 14" xfId="569"/>
    <cellStyle name="常规 6 15" xfId="570"/>
    <cellStyle name="常规 6 16" xfId="571"/>
    <cellStyle name="常规 6 17" xfId="572"/>
    <cellStyle name="常规 6 18" xfId="573"/>
    <cellStyle name="常规 6 19" xfId="574"/>
    <cellStyle name="常规 6 2" xfId="575"/>
    <cellStyle name="常规 6 2 10" xfId="576"/>
    <cellStyle name="常规 6 2 10 2" xfId="1010"/>
    <cellStyle name="常规 6 2 11" xfId="577"/>
    <cellStyle name="常规 6 2 11 2" xfId="1011"/>
    <cellStyle name="常规 6 2 12" xfId="578"/>
    <cellStyle name="常规 6 2 12 2" xfId="1012"/>
    <cellStyle name="常规 6 2 2" xfId="579"/>
    <cellStyle name="常规 6 2 2 2" xfId="1013"/>
    <cellStyle name="常规 6 2 3" xfId="580"/>
    <cellStyle name="常规 6 2 3 2" xfId="1014"/>
    <cellStyle name="常规 6 2 4" xfId="581"/>
    <cellStyle name="常规 6 2 4 2" xfId="1015"/>
    <cellStyle name="常规 6 2 5" xfId="582"/>
    <cellStyle name="常规 6 2 5 2" xfId="1016"/>
    <cellStyle name="常规 6 2 6" xfId="583"/>
    <cellStyle name="常规 6 2 6 2" xfId="1017"/>
    <cellStyle name="常规 6 2 7" xfId="584"/>
    <cellStyle name="常规 6 2 7 2" xfId="1018"/>
    <cellStyle name="常规 6 2 8" xfId="585"/>
    <cellStyle name="常规 6 2 8 2" xfId="1019"/>
    <cellStyle name="常规 6 2 9" xfId="586"/>
    <cellStyle name="常规 6 2 9 2" xfId="1020"/>
    <cellStyle name="常规 6 20" xfId="587"/>
    <cellStyle name="常规 6 21" xfId="588"/>
    <cellStyle name="常规 6 22" xfId="589"/>
    <cellStyle name="常规 6 23" xfId="590"/>
    <cellStyle name="常规 6 24" xfId="591"/>
    <cellStyle name="常规 6 3" xfId="592"/>
    <cellStyle name="常规 6 3 2" xfId="1021"/>
    <cellStyle name="常规 6 4" xfId="593"/>
    <cellStyle name="常规 6 4 2" xfId="1022"/>
    <cellStyle name="常规 6 5" xfId="594"/>
    <cellStyle name="常规 6 6" xfId="595"/>
    <cellStyle name="常规 6 7" xfId="596"/>
    <cellStyle name="常规 6 8" xfId="597"/>
    <cellStyle name="常规 6 9" xfId="598"/>
    <cellStyle name="常规 7" xfId="599"/>
    <cellStyle name="常规 7 10" xfId="600"/>
    <cellStyle name="常规 7 11" xfId="601"/>
    <cellStyle name="常规 7 12" xfId="602"/>
    <cellStyle name="常规 7 13" xfId="603"/>
    <cellStyle name="常规 7 14" xfId="604"/>
    <cellStyle name="常规 7 15" xfId="605"/>
    <cellStyle name="常规 7 16" xfId="606"/>
    <cellStyle name="常规 7 17" xfId="607"/>
    <cellStyle name="常规 7 18" xfId="608"/>
    <cellStyle name="常规 7 19" xfId="609"/>
    <cellStyle name="常规 7 2" xfId="610"/>
    <cellStyle name="常规 7 2 10" xfId="611"/>
    <cellStyle name="常规 7 2 10 2" xfId="1023"/>
    <cellStyle name="常规 7 2 11" xfId="612"/>
    <cellStyle name="常规 7 2 11 2" xfId="1024"/>
    <cellStyle name="常规 7 2 12" xfId="613"/>
    <cellStyle name="常规 7 2 12 2" xfId="1025"/>
    <cellStyle name="常规 7 2 2" xfId="614"/>
    <cellStyle name="常规 7 2 2 2" xfId="1026"/>
    <cellStyle name="常规 7 2 3" xfId="615"/>
    <cellStyle name="常规 7 2 3 2" xfId="1027"/>
    <cellStyle name="常规 7 2 4" xfId="616"/>
    <cellStyle name="常规 7 2 4 2" xfId="1028"/>
    <cellStyle name="常规 7 2 5" xfId="617"/>
    <cellStyle name="常规 7 2 5 2" xfId="1029"/>
    <cellStyle name="常规 7 2 6" xfId="618"/>
    <cellStyle name="常规 7 2 6 2" xfId="1030"/>
    <cellStyle name="常规 7 2 7" xfId="619"/>
    <cellStyle name="常规 7 2 7 2" xfId="1031"/>
    <cellStyle name="常规 7 2 8" xfId="620"/>
    <cellStyle name="常规 7 2 8 2" xfId="1032"/>
    <cellStyle name="常规 7 2 9" xfId="621"/>
    <cellStyle name="常规 7 2 9 2" xfId="1033"/>
    <cellStyle name="常规 7 20" xfId="622"/>
    <cellStyle name="常规 7 21" xfId="623"/>
    <cellStyle name="常规 7 22" xfId="624"/>
    <cellStyle name="常规 7 23" xfId="625"/>
    <cellStyle name="常规 7 24" xfId="626"/>
    <cellStyle name="常规 7 3" xfId="627"/>
    <cellStyle name="常规 7 3 2" xfId="1034"/>
    <cellStyle name="常规 7 4" xfId="628"/>
    <cellStyle name="常规 7 4 2" xfId="1035"/>
    <cellStyle name="常规 7 5" xfId="629"/>
    <cellStyle name="常规 7 6" xfId="630"/>
    <cellStyle name="常规 7 7" xfId="631"/>
    <cellStyle name="常规 7 8" xfId="632"/>
    <cellStyle name="常规 7 9" xfId="633"/>
    <cellStyle name="常规 8" xfId="634"/>
    <cellStyle name="常规 8 2" xfId="1036"/>
    <cellStyle name="常规 9" xfId="635"/>
    <cellStyle name="常规_正司机座椅 _21 2" xfId="636"/>
    <cellStyle name="常规_正司机座椅 _21 2 2" xfId="1046"/>
    <cellStyle name="常规_正司机座椅 _22 2 2" xfId="1047"/>
    <cellStyle name="常规_正司机座椅 _28" xfId="637"/>
    <cellStyle name="常规_正司机座椅 _28 2" xfId="638"/>
    <cellStyle name="常规_正司机座椅 _28 2 2" xfId="1048"/>
    <cellStyle name="常规_正司机座椅 _28 3" xfId="1037"/>
    <cellStyle name="常规_正司机座椅 _34 2" xfId="1038"/>
    <cellStyle name="常规_正司机座椅 _41" xfId="1039"/>
    <cellStyle name="超链接" xfId="1045" builtinId="8"/>
    <cellStyle name="好 10" xfId="639"/>
    <cellStyle name="好 11" xfId="640"/>
    <cellStyle name="好 2" xfId="641"/>
    <cellStyle name="好 2 2" xfId="642"/>
    <cellStyle name="好 2 3" xfId="643"/>
    <cellStyle name="好 2 4" xfId="644"/>
    <cellStyle name="好 3" xfId="645"/>
    <cellStyle name="好 4" xfId="646"/>
    <cellStyle name="好 5" xfId="647"/>
    <cellStyle name="好 6" xfId="648"/>
    <cellStyle name="好 7" xfId="649"/>
    <cellStyle name="好 8" xfId="650"/>
    <cellStyle name="好 9" xfId="651"/>
    <cellStyle name="汇总 10" xfId="652"/>
    <cellStyle name="汇总 10 2" xfId="1116"/>
    <cellStyle name="汇总 10 3" xfId="1049"/>
    <cellStyle name="汇总 11" xfId="653"/>
    <cellStyle name="汇总 11 2" xfId="1117"/>
    <cellStyle name="汇总 11 3" xfId="1050"/>
    <cellStyle name="汇总 2" xfId="654"/>
    <cellStyle name="汇总 2 2" xfId="655"/>
    <cellStyle name="汇总 2 2 2" xfId="1119"/>
    <cellStyle name="汇总 2 2 3" xfId="1052"/>
    <cellStyle name="汇总 2 3" xfId="656"/>
    <cellStyle name="汇总 2 3 2" xfId="1120"/>
    <cellStyle name="汇总 2 3 3" xfId="1053"/>
    <cellStyle name="汇总 2 4" xfId="657"/>
    <cellStyle name="汇总 2 4 2" xfId="1121"/>
    <cellStyle name="汇总 2 4 3" xfId="1054"/>
    <cellStyle name="汇总 2 5" xfId="1118"/>
    <cellStyle name="汇总 2 6" xfId="1051"/>
    <cellStyle name="汇总 3" xfId="658"/>
    <cellStyle name="汇总 3 2" xfId="1122"/>
    <cellStyle name="汇总 3 3" xfId="1055"/>
    <cellStyle name="汇总 4" xfId="659"/>
    <cellStyle name="汇总 4 2" xfId="1123"/>
    <cellStyle name="汇总 4 3" xfId="1056"/>
    <cellStyle name="汇总 5" xfId="660"/>
    <cellStyle name="汇总 5 2" xfId="1124"/>
    <cellStyle name="汇总 5 3" xfId="1057"/>
    <cellStyle name="汇总 6" xfId="661"/>
    <cellStyle name="汇总 6 2" xfId="1125"/>
    <cellStyle name="汇总 6 3" xfId="1058"/>
    <cellStyle name="汇总 7" xfId="662"/>
    <cellStyle name="汇总 7 2" xfId="1126"/>
    <cellStyle name="汇总 7 3" xfId="1059"/>
    <cellStyle name="汇总 8" xfId="663"/>
    <cellStyle name="汇总 8 2" xfId="1127"/>
    <cellStyle name="汇总 8 3" xfId="1060"/>
    <cellStyle name="汇总 9" xfId="664"/>
    <cellStyle name="汇总 9 2" xfId="1128"/>
    <cellStyle name="汇总 9 3" xfId="1061"/>
    <cellStyle name="计算 10" xfId="665"/>
    <cellStyle name="计算 10 2" xfId="1129"/>
    <cellStyle name="计算 10 3" xfId="1062"/>
    <cellStyle name="计算 11" xfId="666"/>
    <cellStyle name="计算 11 2" xfId="1130"/>
    <cellStyle name="计算 11 3" xfId="1063"/>
    <cellStyle name="计算 2" xfId="667"/>
    <cellStyle name="计算 2 2" xfId="668"/>
    <cellStyle name="计算 2 2 2" xfId="1132"/>
    <cellStyle name="计算 2 2 3" xfId="1065"/>
    <cellStyle name="计算 2 3" xfId="669"/>
    <cellStyle name="计算 2 3 2" xfId="1133"/>
    <cellStyle name="计算 2 3 3" xfId="1066"/>
    <cellStyle name="计算 2 4" xfId="670"/>
    <cellStyle name="计算 2 4 2" xfId="1134"/>
    <cellStyle name="计算 2 4 3" xfId="1067"/>
    <cellStyle name="计算 2 5" xfId="1131"/>
    <cellStyle name="计算 2 6" xfId="1064"/>
    <cellStyle name="计算 3" xfId="671"/>
    <cellStyle name="计算 3 2" xfId="1135"/>
    <cellStyle name="计算 3 3" xfId="1068"/>
    <cellStyle name="计算 4" xfId="672"/>
    <cellStyle name="计算 4 2" xfId="1136"/>
    <cellStyle name="计算 4 3" xfId="1069"/>
    <cellStyle name="计算 5" xfId="673"/>
    <cellStyle name="计算 5 2" xfId="1137"/>
    <cellStyle name="计算 5 3" xfId="1070"/>
    <cellStyle name="计算 6" xfId="674"/>
    <cellStyle name="计算 6 2" xfId="1138"/>
    <cellStyle name="计算 6 3" xfId="1071"/>
    <cellStyle name="计算 7" xfId="675"/>
    <cellStyle name="计算 7 2" xfId="1139"/>
    <cellStyle name="计算 7 3" xfId="1072"/>
    <cellStyle name="计算 8" xfId="676"/>
    <cellStyle name="计算 8 2" xfId="1140"/>
    <cellStyle name="计算 8 3" xfId="1073"/>
    <cellStyle name="计算 9" xfId="677"/>
    <cellStyle name="计算 9 2" xfId="1141"/>
    <cellStyle name="计算 9 3" xfId="1074"/>
    <cellStyle name="检查单元格 10" xfId="678"/>
    <cellStyle name="检查单元格 11" xfId="679"/>
    <cellStyle name="检查单元格 2" xfId="680"/>
    <cellStyle name="检查单元格 2 2" xfId="681"/>
    <cellStyle name="检查单元格 2 3" xfId="682"/>
    <cellStyle name="检查单元格 2 4" xfId="683"/>
    <cellStyle name="检查单元格 3" xfId="684"/>
    <cellStyle name="检查单元格 4" xfId="685"/>
    <cellStyle name="检查单元格 5" xfId="686"/>
    <cellStyle name="检查单元格 6" xfId="687"/>
    <cellStyle name="检查单元格 7" xfId="688"/>
    <cellStyle name="检查单元格 8" xfId="689"/>
    <cellStyle name="检查单元格 9" xfId="690"/>
    <cellStyle name="解释性文本 10" xfId="691"/>
    <cellStyle name="解释性文本 11" xfId="692"/>
    <cellStyle name="解释性文本 2" xfId="693"/>
    <cellStyle name="解释性文本 2 2" xfId="694"/>
    <cellStyle name="解释性文本 2 3" xfId="695"/>
    <cellStyle name="解释性文本 2 4" xfId="696"/>
    <cellStyle name="解释性文本 3" xfId="697"/>
    <cellStyle name="解释性文本 4" xfId="698"/>
    <cellStyle name="解释性文本 5" xfId="699"/>
    <cellStyle name="解释性文本 6" xfId="700"/>
    <cellStyle name="解释性文本 7" xfId="701"/>
    <cellStyle name="解释性文本 8" xfId="702"/>
    <cellStyle name="解释性文本 9" xfId="703"/>
    <cellStyle name="警告文本 10" xfId="704"/>
    <cellStyle name="警告文本 11" xfId="705"/>
    <cellStyle name="警告文本 2" xfId="706"/>
    <cellStyle name="警告文本 2 2" xfId="707"/>
    <cellStyle name="警告文本 2 3" xfId="708"/>
    <cellStyle name="警告文本 2 4" xfId="709"/>
    <cellStyle name="警告文本 3" xfId="710"/>
    <cellStyle name="警告文本 4" xfId="711"/>
    <cellStyle name="警告文本 5" xfId="712"/>
    <cellStyle name="警告文本 6" xfId="713"/>
    <cellStyle name="警告文本 7" xfId="714"/>
    <cellStyle name="警告文本 8" xfId="715"/>
    <cellStyle name="警告文本 9" xfId="716"/>
    <cellStyle name="链接单元格 10" xfId="717"/>
    <cellStyle name="链接单元格 11" xfId="718"/>
    <cellStyle name="链接单元格 2" xfId="719"/>
    <cellStyle name="链接单元格 2 2" xfId="720"/>
    <cellStyle name="链接单元格 2 3" xfId="721"/>
    <cellStyle name="链接单元格 2 4" xfId="722"/>
    <cellStyle name="链接单元格 3" xfId="723"/>
    <cellStyle name="链接单元格 4" xfId="724"/>
    <cellStyle name="链接单元格 5" xfId="725"/>
    <cellStyle name="链接单元格 6" xfId="726"/>
    <cellStyle name="链接单元格 7" xfId="727"/>
    <cellStyle name="链接单元格 8" xfId="728"/>
    <cellStyle name="链接单元格 9" xfId="729"/>
    <cellStyle name="千位分隔" xfId="1044" builtinId="3"/>
    <cellStyle name="千位分隔 2" xfId="731"/>
    <cellStyle name="千位分隔 3" xfId="732"/>
    <cellStyle name="千位分隔 3 2" xfId="1040"/>
    <cellStyle name="千位分隔 4" xfId="733"/>
    <cellStyle name="千位分隔 4 2" xfId="1041"/>
    <cellStyle name="千位分隔 5" xfId="730"/>
    <cellStyle name="强调文字颜色 1 10" xfId="734"/>
    <cellStyle name="强调文字颜色 1 11" xfId="735"/>
    <cellStyle name="强调文字颜色 1 2" xfId="736"/>
    <cellStyle name="强调文字颜色 1 2 2" xfId="737"/>
    <cellStyle name="强调文字颜色 1 2 3" xfId="738"/>
    <cellStyle name="强调文字颜色 1 2 4" xfId="739"/>
    <cellStyle name="强调文字颜色 1 3" xfId="740"/>
    <cellStyle name="强调文字颜色 1 4" xfId="741"/>
    <cellStyle name="强调文字颜色 1 5" xfId="742"/>
    <cellStyle name="强调文字颜色 1 6" xfId="743"/>
    <cellStyle name="强调文字颜色 1 7" xfId="744"/>
    <cellStyle name="强调文字颜色 1 8" xfId="745"/>
    <cellStyle name="强调文字颜色 1 9" xfId="746"/>
    <cellStyle name="强调文字颜色 2 10" xfId="747"/>
    <cellStyle name="强调文字颜色 2 11" xfId="748"/>
    <cellStyle name="强调文字颜色 2 2" xfId="749"/>
    <cellStyle name="强调文字颜色 2 2 2" xfId="750"/>
    <cellStyle name="强调文字颜色 2 2 3" xfId="751"/>
    <cellStyle name="强调文字颜色 2 2 4" xfId="752"/>
    <cellStyle name="强调文字颜色 2 3" xfId="753"/>
    <cellStyle name="强调文字颜色 2 4" xfId="754"/>
    <cellStyle name="强调文字颜色 2 5" xfId="755"/>
    <cellStyle name="强调文字颜色 2 6" xfId="756"/>
    <cellStyle name="强调文字颜色 2 7" xfId="757"/>
    <cellStyle name="强调文字颜色 2 8" xfId="758"/>
    <cellStyle name="强调文字颜色 2 9" xfId="759"/>
    <cellStyle name="强调文字颜色 3 10" xfId="760"/>
    <cellStyle name="强调文字颜色 3 11" xfId="761"/>
    <cellStyle name="强调文字颜色 3 2" xfId="762"/>
    <cellStyle name="强调文字颜色 3 2 2" xfId="763"/>
    <cellStyle name="强调文字颜色 3 2 3" xfId="764"/>
    <cellStyle name="强调文字颜色 3 2 4" xfId="765"/>
    <cellStyle name="强调文字颜色 3 3" xfId="766"/>
    <cellStyle name="强调文字颜色 3 4" xfId="767"/>
    <cellStyle name="强调文字颜色 3 5" xfId="768"/>
    <cellStyle name="强调文字颜色 3 6" xfId="769"/>
    <cellStyle name="强调文字颜色 3 7" xfId="770"/>
    <cellStyle name="强调文字颜色 3 8" xfId="771"/>
    <cellStyle name="强调文字颜色 3 9" xfId="772"/>
    <cellStyle name="强调文字颜色 4 10" xfId="773"/>
    <cellStyle name="强调文字颜色 4 11" xfId="774"/>
    <cellStyle name="强调文字颜色 4 2" xfId="775"/>
    <cellStyle name="强调文字颜色 4 2 2" xfId="776"/>
    <cellStyle name="强调文字颜色 4 2 3" xfId="777"/>
    <cellStyle name="强调文字颜色 4 2 4" xfId="778"/>
    <cellStyle name="强调文字颜色 4 3" xfId="779"/>
    <cellStyle name="强调文字颜色 4 4" xfId="780"/>
    <cellStyle name="强调文字颜色 4 5" xfId="781"/>
    <cellStyle name="强调文字颜色 4 6" xfId="782"/>
    <cellStyle name="强调文字颜色 4 7" xfId="783"/>
    <cellStyle name="强调文字颜色 4 8" xfId="784"/>
    <cellStyle name="强调文字颜色 4 9" xfId="785"/>
    <cellStyle name="强调文字颜色 5 10" xfId="786"/>
    <cellStyle name="强调文字颜色 5 11" xfId="787"/>
    <cellStyle name="强调文字颜色 5 2" xfId="788"/>
    <cellStyle name="强调文字颜色 5 2 2" xfId="789"/>
    <cellStyle name="强调文字颜色 5 2 3" xfId="790"/>
    <cellStyle name="强调文字颜色 5 2 4" xfId="791"/>
    <cellStyle name="强调文字颜色 5 3" xfId="792"/>
    <cellStyle name="强调文字颜色 5 4" xfId="793"/>
    <cellStyle name="强调文字颜色 5 5" xfId="794"/>
    <cellStyle name="强调文字颜色 5 6" xfId="795"/>
    <cellStyle name="强调文字颜色 5 7" xfId="796"/>
    <cellStyle name="强调文字颜色 5 8" xfId="797"/>
    <cellStyle name="强调文字颜色 5 9" xfId="798"/>
    <cellStyle name="强调文字颜色 6 10" xfId="799"/>
    <cellStyle name="强调文字颜色 6 11" xfId="800"/>
    <cellStyle name="强调文字颜色 6 2" xfId="801"/>
    <cellStyle name="强调文字颜色 6 2 2" xfId="802"/>
    <cellStyle name="强调文字颜色 6 2 3" xfId="803"/>
    <cellStyle name="强调文字颜色 6 2 4" xfId="804"/>
    <cellStyle name="强调文字颜色 6 3" xfId="805"/>
    <cellStyle name="强调文字颜色 6 4" xfId="806"/>
    <cellStyle name="强调文字颜色 6 5" xfId="807"/>
    <cellStyle name="强调文字颜色 6 6" xfId="808"/>
    <cellStyle name="强调文字颜色 6 7" xfId="809"/>
    <cellStyle name="强调文字颜色 6 8" xfId="810"/>
    <cellStyle name="强调文字颜色 6 9" xfId="811"/>
    <cellStyle name="适中 10" xfId="812"/>
    <cellStyle name="适中 11" xfId="813"/>
    <cellStyle name="适中 2" xfId="814"/>
    <cellStyle name="适中 2 2" xfId="815"/>
    <cellStyle name="适中 2 3" xfId="816"/>
    <cellStyle name="适中 2 4" xfId="817"/>
    <cellStyle name="适中 3" xfId="818"/>
    <cellStyle name="适中 4" xfId="819"/>
    <cellStyle name="适中 5" xfId="820"/>
    <cellStyle name="适中 6" xfId="821"/>
    <cellStyle name="适中 7" xfId="822"/>
    <cellStyle name="适中 8" xfId="823"/>
    <cellStyle name="适中 9" xfId="824"/>
    <cellStyle name="输出 10" xfId="825"/>
    <cellStyle name="输出 10 2" xfId="1142"/>
    <cellStyle name="输出 10 3" xfId="1075"/>
    <cellStyle name="输出 11" xfId="826"/>
    <cellStyle name="输出 11 2" xfId="1143"/>
    <cellStyle name="输出 11 3" xfId="1076"/>
    <cellStyle name="输出 2" xfId="827"/>
    <cellStyle name="输出 2 2" xfId="828"/>
    <cellStyle name="输出 2 2 2" xfId="1145"/>
    <cellStyle name="输出 2 2 3" xfId="1078"/>
    <cellStyle name="输出 2 3" xfId="829"/>
    <cellStyle name="输出 2 3 2" xfId="1146"/>
    <cellStyle name="输出 2 3 3" xfId="1079"/>
    <cellStyle name="输出 2 4" xfId="830"/>
    <cellStyle name="输出 2 4 2" xfId="1147"/>
    <cellStyle name="输出 2 4 3" xfId="1080"/>
    <cellStyle name="输出 2 5" xfId="1144"/>
    <cellStyle name="输出 2 6" xfId="1077"/>
    <cellStyle name="输出 3" xfId="831"/>
    <cellStyle name="输出 3 2" xfId="1148"/>
    <cellStyle name="输出 3 3" xfId="1081"/>
    <cellStyle name="输出 4" xfId="832"/>
    <cellStyle name="输出 4 2" xfId="1149"/>
    <cellStyle name="输出 4 3" xfId="1082"/>
    <cellStyle name="输出 5" xfId="833"/>
    <cellStyle name="输出 5 2" xfId="1150"/>
    <cellStyle name="输出 5 3" xfId="1083"/>
    <cellStyle name="输出 6" xfId="834"/>
    <cellStyle name="输出 6 2" xfId="1151"/>
    <cellStyle name="输出 6 3" xfId="1084"/>
    <cellStyle name="输出 7" xfId="835"/>
    <cellStyle name="输出 7 2" xfId="1152"/>
    <cellStyle name="输出 7 3" xfId="1085"/>
    <cellStyle name="输出 8" xfId="836"/>
    <cellStyle name="输出 8 2" xfId="1153"/>
    <cellStyle name="输出 8 3" xfId="1086"/>
    <cellStyle name="输出 9" xfId="837"/>
    <cellStyle name="输出 9 2" xfId="1154"/>
    <cellStyle name="输出 9 3" xfId="1087"/>
    <cellStyle name="输入 10" xfId="838"/>
    <cellStyle name="输入 10 2" xfId="1155"/>
    <cellStyle name="输入 10 3" xfId="1088"/>
    <cellStyle name="输入 11" xfId="839"/>
    <cellStyle name="输入 11 2" xfId="1156"/>
    <cellStyle name="输入 11 3" xfId="1089"/>
    <cellStyle name="输入 2" xfId="840"/>
    <cellStyle name="输入 2 2" xfId="841"/>
    <cellStyle name="输入 2 2 2" xfId="1158"/>
    <cellStyle name="输入 2 2 3" xfId="1091"/>
    <cellStyle name="输入 2 3" xfId="842"/>
    <cellStyle name="输入 2 3 2" xfId="1159"/>
    <cellStyle name="输入 2 3 3" xfId="1092"/>
    <cellStyle name="输入 2 4" xfId="843"/>
    <cellStyle name="输入 2 4 2" xfId="1160"/>
    <cellStyle name="输入 2 4 3" xfId="1093"/>
    <cellStyle name="输入 2 5" xfId="1157"/>
    <cellStyle name="输入 2 6" xfId="1090"/>
    <cellStyle name="输入 3" xfId="844"/>
    <cellStyle name="输入 3 2" xfId="1161"/>
    <cellStyle name="输入 3 3" xfId="1094"/>
    <cellStyle name="输入 4" xfId="845"/>
    <cellStyle name="输入 4 2" xfId="1162"/>
    <cellStyle name="输入 4 3" xfId="1095"/>
    <cellStyle name="输入 5" xfId="846"/>
    <cellStyle name="输入 5 2" xfId="1163"/>
    <cellStyle name="输入 5 3" xfId="1096"/>
    <cellStyle name="输入 6" xfId="847"/>
    <cellStyle name="输入 6 2" xfId="1164"/>
    <cellStyle name="输入 6 3" xfId="1097"/>
    <cellStyle name="输入 7" xfId="848"/>
    <cellStyle name="输入 7 2" xfId="1165"/>
    <cellStyle name="输入 7 3" xfId="1098"/>
    <cellStyle name="输入 8" xfId="849"/>
    <cellStyle name="输入 8 2" xfId="1166"/>
    <cellStyle name="输入 8 3" xfId="1099"/>
    <cellStyle name="输入 9" xfId="850"/>
    <cellStyle name="输入 9 2" xfId="1167"/>
    <cellStyle name="输入 9 3" xfId="1100"/>
    <cellStyle name="样式 1" xfId="851"/>
    <cellStyle name="样式 1 10" xfId="852"/>
    <cellStyle name="样式 1 10 2" xfId="853"/>
    <cellStyle name="样式 1 10 2 2" xfId="2"/>
    <cellStyle name="样式 1 2" xfId="854"/>
    <cellStyle name="样式 1 2 2" xfId="1042"/>
    <cellStyle name="注释 10" xfId="855"/>
    <cellStyle name="注释 10 2" xfId="1168"/>
    <cellStyle name="注释 10 3" xfId="1101"/>
    <cellStyle name="注释 11" xfId="856"/>
    <cellStyle name="注释 11 2" xfId="1169"/>
    <cellStyle name="注释 11 3" xfId="1102"/>
    <cellStyle name="注释 2" xfId="857"/>
    <cellStyle name="注释 2 2" xfId="858"/>
    <cellStyle name="注释 2 2 2" xfId="1171"/>
    <cellStyle name="注释 2 2 3" xfId="1104"/>
    <cellStyle name="注释 2 3" xfId="859"/>
    <cellStyle name="注释 2 3 2" xfId="1172"/>
    <cellStyle name="注释 2 3 3" xfId="1105"/>
    <cellStyle name="注释 2 4" xfId="860"/>
    <cellStyle name="注释 2 4 2" xfId="1173"/>
    <cellStyle name="注释 2 4 3" xfId="1106"/>
    <cellStyle name="注释 2 5" xfId="1170"/>
    <cellStyle name="注释 2 6" xfId="1103"/>
    <cellStyle name="注释 3" xfId="861"/>
    <cellStyle name="注释 3 2" xfId="1174"/>
    <cellStyle name="注释 3 3" xfId="1107"/>
    <cellStyle name="注释 4" xfId="862"/>
    <cellStyle name="注释 4 2" xfId="1175"/>
    <cellStyle name="注释 4 3" xfId="1108"/>
    <cellStyle name="注释 5" xfId="863"/>
    <cellStyle name="注释 5 2" xfId="1176"/>
    <cellStyle name="注释 5 3" xfId="1109"/>
    <cellStyle name="注释 6" xfId="864"/>
    <cellStyle name="注释 6 2" xfId="1177"/>
    <cellStyle name="注释 6 3" xfId="1110"/>
    <cellStyle name="注释 7" xfId="865"/>
    <cellStyle name="注释 7 2" xfId="1178"/>
    <cellStyle name="注释 7 3" xfId="1111"/>
    <cellStyle name="注释 8" xfId="866"/>
    <cellStyle name="注释 8 2" xfId="1179"/>
    <cellStyle name="注释 8 3" xfId="1112"/>
    <cellStyle name="注释 9" xfId="867"/>
    <cellStyle name="注释 9 2" xfId="1180"/>
    <cellStyle name="注释 9 3" xfId="1113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Q158"/>
  <sheetViews>
    <sheetView tabSelected="1" workbookViewId="0">
      <pane xSplit="6" ySplit="6" topLeftCell="G7" activePane="bottomRight" state="frozen"/>
      <selection pane="topRight" activeCell="E1" sqref="E1"/>
      <selection pane="bottomLeft" activeCell="A3" sqref="A3"/>
      <selection pane="bottomRight" sqref="A1:AP1"/>
    </sheetView>
  </sheetViews>
  <sheetFormatPr defaultColWidth="9" defaultRowHeight="13.5"/>
  <cols>
    <col min="1" max="1" width="4.5" style="49" customWidth="1"/>
    <col min="2" max="2" width="12.5" style="49" bestFit="1" customWidth="1"/>
    <col min="3" max="3" width="11.25" style="49" customWidth="1"/>
    <col min="4" max="4" width="16.375" style="179" customWidth="1"/>
    <col min="5" max="5" width="12.5" style="179" customWidth="1"/>
    <col min="6" max="6" width="22" style="179" customWidth="1"/>
    <col min="7" max="7" width="5.125" style="49" customWidth="1"/>
    <col min="8" max="8" width="8" style="49" customWidth="1"/>
    <col min="9" max="9" width="10.125" style="190" customWidth="1"/>
    <col min="10" max="10" width="13.5" style="190" customWidth="1"/>
    <col min="11" max="11" width="14.375" style="162" customWidth="1"/>
    <col min="12" max="12" width="5.5" style="162" customWidth="1"/>
    <col min="13" max="13" width="13.5" style="162" customWidth="1"/>
    <col min="14" max="14" width="33.5" style="213" customWidth="1"/>
    <col min="15" max="15" width="7.125" style="162" customWidth="1"/>
    <col min="16" max="16" width="9.625" style="190" customWidth="1"/>
    <col min="17" max="17" width="11.5" style="190" customWidth="1"/>
    <col min="18" max="18" width="15" style="190" customWidth="1"/>
    <col min="19" max="19" width="28.625" style="190" customWidth="1"/>
    <col min="20" max="20" width="13" style="54" hidden="1" customWidth="1"/>
    <col min="21" max="21" width="10.5" style="17" hidden="1" customWidth="1"/>
    <col min="22" max="22" width="7.375" style="1" hidden="1" customWidth="1"/>
    <col min="23" max="39" width="6.875" style="1" hidden="1" customWidth="1"/>
    <col min="40" max="40" width="8.125" style="1" hidden="1" customWidth="1"/>
    <col min="41" max="41" width="10.75" style="1" hidden="1" customWidth="1"/>
    <col min="42" max="42" width="10.625" style="1" hidden="1" customWidth="1"/>
    <col min="43" max="43" width="0" style="1" hidden="1" customWidth="1"/>
    <col min="44" max="16384" width="9" style="179"/>
  </cols>
  <sheetData>
    <row r="1" spans="1:43" ht="38.25" customHeight="1">
      <c r="A1" s="282" t="s">
        <v>15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3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</row>
    <row r="2" spans="1:43" ht="13.9" customHeight="1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65"/>
      <c r="L2" s="263"/>
      <c r="M2" s="263"/>
      <c r="N2" s="204" t="s">
        <v>306</v>
      </c>
      <c r="O2" s="263"/>
      <c r="P2" s="263"/>
      <c r="Q2" s="263"/>
      <c r="R2" s="263"/>
      <c r="S2" s="263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</row>
    <row r="3" spans="1:43" ht="13.9" customHeight="1">
      <c r="A3" s="263"/>
      <c r="B3" s="263"/>
      <c r="C3" s="263"/>
      <c r="D3" s="263"/>
      <c r="E3" s="263"/>
      <c r="F3" s="263"/>
      <c r="G3" s="263"/>
      <c r="H3" s="263"/>
      <c r="I3" s="263"/>
      <c r="J3" s="263"/>
      <c r="K3" s="66"/>
      <c r="L3" s="263"/>
      <c r="M3" s="263"/>
      <c r="N3" s="204" t="s">
        <v>451</v>
      </c>
      <c r="O3" s="263"/>
      <c r="P3" s="263"/>
      <c r="Q3" s="263"/>
      <c r="R3" s="263"/>
      <c r="S3" s="263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/>
      <c r="AO3" s="262"/>
      <c r="AP3" s="262"/>
    </row>
    <row r="4" spans="1:43" ht="13.9" customHeight="1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67"/>
      <c r="L4" s="263"/>
      <c r="M4" s="263"/>
      <c r="N4" s="204" t="s">
        <v>307</v>
      </c>
      <c r="O4" s="263"/>
      <c r="P4" s="263"/>
      <c r="Q4" s="263"/>
      <c r="R4" s="263"/>
      <c r="S4" s="263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62"/>
      <c r="AF4" s="262"/>
      <c r="AG4" s="262"/>
      <c r="AH4" s="262"/>
      <c r="AI4" s="262"/>
      <c r="AJ4" s="262"/>
      <c r="AK4" s="262"/>
      <c r="AL4" s="262"/>
      <c r="AM4" s="262"/>
      <c r="AN4" s="262"/>
      <c r="AO4" s="262"/>
      <c r="AP4" s="262"/>
    </row>
    <row r="5" spans="1:43" ht="19.5" customHeight="1">
      <c r="A5" s="284" t="s">
        <v>13</v>
      </c>
      <c r="B5" s="284"/>
      <c r="C5" s="284"/>
      <c r="D5" s="284"/>
      <c r="E5" s="284"/>
      <c r="F5" s="284"/>
      <c r="G5" s="3"/>
      <c r="H5" s="3"/>
      <c r="I5" s="285" t="s">
        <v>12</v>
      </c>
      <c r="J5" s="285"/>
      <c r="K5" s="264"/>
      <c r="L5" s="264"/>
      <c r="M5" s="264"/>
      <c r="N5" s="286"/>
      <c r="O5" s="287"/>
      <c r="P5" s="287"/>
      <c r="Q5" s="287"/>
      <c r="R5" s="287"/>
      <c r="S5" s="287"/>
      <c r="T5" s="287"/>
      <c r="U5" s="1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3" s="180" customFormat="1" ht="34.5" customHeight="1">
      <c r="A6" s="4" t="s">
        <v>1</v>
      </c>
      <c r="B6" s="32" t="s">
        <v>39</v>
      </c>
      <c r="C6" s="4" t="s">
        <v>40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270</v>
      </c>
      <c r="I6" s="29" t="s">
        <v>14</v>
      </c>
      <c r="J6" s="29" t="s">
        <v>16</v>
      </c>
      <c r="K6" s="5" t="s">
        <v>17</v>
      </c>
      <c r="L6" s="5" t="s">
        <v>305</v>
      </c>
      <c r="M6" s="5" t="s">
        <v>316</v>
      </c>
      <c r="N6" s="205" t="s">
        <v>304</v>
      </c>
      <c r="O6" s="5" t="s">
        <v>313</v>
      </c>
      <c r="P6" s="29" t="s">
        <v>310</v>
      </c>
      <c r="Q6" s="29" t="s">
        <v>311</v>
      </c>
      <c r="R6" s="29" t="s">
        <v>516</v>
      </c>
      <c r="S6" s="29" t="s">
        <v>314</v>
      </c>
      <c r="T6" s="5" t="s">
        <v>10</v>
      </c>
      <c r="U6" s="14" t="s">
        <v>19</v>
      </c>
      <c r="V6" s="4" t="s">
        <v>18</v>
      </c>
      <c r="W6" s="4" t="s">
        <v>21</v>
      </c>
      <c r="X6" s="4" t="s">
        <v>20</v>
      </c>
      <c r="Y6" s="4" t="s">
        <v>24</v>
      </c>
      <c r="Z6" s="4" t="s">
        <v>25</v>
      </c>
      <c r="AA6" s="4" t="s">
        <v>26</v>
      </c>
      <c r="AB6" s="4" t="s">
        <v>27</v>
      </c>
      <c r="AC6" s="4" t="s">
        <v>28</v>
      </c>
      <c r="AD6" s="4" t="s">
        <v>29</v>
      </c>
      <c r="AE6" s="4" t="s">
        <v>30</v>
      </c>
      <c r="AF6" s="4" t="s">
        <v>31</v>
      </c>
      <c r="AG6" s="4" t="s">
        <v>32</v>
      </c>
      <c r="AH6" s="4" t="s">
        <v>33</v>
      </c>
      <c r="AI6" s="4" t="s">
        <v>34</v>
      </c>
      <c r="AJ6" s="4" t="s">
        <v>35</v>
      </c>
      <c r="AK6" s="4" t="s">
        <v>36</v>
      </c>
      <c r="AL6" s="4" t="s">
        <v>37</v>
      </c>
      <c r="AM6" s="4" t="s">
        <v>38</v>
      </c>
      <c r="AN6" s="4" t="s">
        <v>22</v>
      </c>
      <c r="AO6" s="4" t="s">
        <v>23</v>
      </c>
      <c r="AP6" s="4" t="s">
        <v>6</v>
      </c>
      <c r="AQ6" s="2"/>
    </row>
    <row r="7" spans="1:43" s="22" customFormat="1" ht="12" hidden="1" customHeight="1">
      <c r="A7" s="6">
        <v>1</v>
      </c>
      <c r="B7" s="6"/>
      <c r="C7" s="48"/>
      <c r="D7" s="7" t="s">
        <v>7</v>
      </c>
      <c r="E7" s="7" t="s">
        <v>8</v>
      </c>
      <c r="F7" s="6" t="s">
        <v>9</v>
      </c>
      <c r="G7" s="48" t="s">
        <v>0</v>
      </c>
      <c r="H7" s="48" t="s">
        <v>442</v>
      </c>
      <c r="I7" s="41">
        <v>0.1</v>
      </c>
      <c r="J7" s="41">
        <v>0.156</v>
      </c>
      <c r="K7" s="46">
        <v>0.1153</v>
      </c>
      <c r="L7" s="47" t="s">
        <v>441</v>
      </c>
      <c r="M7" s="46"/>
      <c r="N7" s="46"/>
      <c r="O7" s="46"/>
      <c r="P7" s="41"/>
      <c r="Q7" s="41"/>
      <c r="R7" s="41"/>
      <c r="S7" s="41"/>
      <c r="T7" s="46" t="e">
        <f>J7-#REF!</f>
        <v>#REF!</v>
      </c>
      <c r="U7" s="28">
        <v>44652</v>
      </c>
      <c r="V7" s="7">
        <v>5000</v>
      </c>
      <c r="W7" s="8" t="e">
        <f>V7*T7</f>
        <v>#REF!</v>
      </c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18">
        <f>V7+X7+Z7+AB7+AD7+AF7+AH7+AJ7+AL7</f>
        <v>5000</v>
      </c>
      <c r="AO7" s="8" t="e">
        <f>W7+Y7+AA7+AC7+AE7+AG7+AI7+AK7+AM7</f>
        <v>#REF!</v>
      </c>
      <c r="AP7" s="7"/>
    </row>
    <row r="8" spans="1:43" s="22" customFormat="1" ht="12" hidden="1" customHeight="1">
      <c r="A8" s="6">
        <v>2</v>
      </c>
      <c r="B8" s="68" t="s">
        <v>261</v>
      </c>
      <c r="C8" s="60" t="s">
        <v>262</v>
      </c>
      <c r="D8" s="82" t="s">
        <v>263</v>
      </c>
      <c r="E8" s="83" t="s">
        <v>264</v>
      </c>
      <c r="F8" s="84" t="s">
        <v>265</v>
      </c>
      <c r="G8" s="60" t="s">
        <v>266</v>
      </c>
      <c r="H8" s="60" t="s">
        <v>443</v>
      </c>
      <c r="I8" s="85">
        <v>50.428253241898801</v>
      </c>
      <c r="J8" s="85">
        <v>66.47</v>
      </c>
      <c r="K8" s="223">
        <v>59.5</v>
      </c>
      <c r="L8" s="70" t="s">
        <v>317</v>
      </c>
      <c r="M8" s="223" t="s">
        <v>445</v>
      </c>
      <c r="N8" s="223"/>
      <c r="O8" s="223"/>
      <c r="P8" s="85"/>
      <c r="Q8" s="85"/>
      <c r="R8" s="85"/>
      <c r="S8" s="85"/>
      <c r="T8" s="46"/>
      <c r="U8" s="28">
        <v>44666</v>
      </c>
      <c r="V8" s="7"/>
      <c r="W8" s="8">
        <f t="shared" ref="W8:W62" si="0">V8*T8</f>
        <v>0</v>
      </c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18">
        <f t="shared" ref="AN8:AN62" si="1">V8+X8+Z8+AB8+AD8+AF8+AH8+AJ8+AL8</f>
        <v>0</v>
      </c>
      <c r="AO8" s="8">
        <f t="shared" ref="AO8:AO62" si="2">W8+Y8+AA8+AC8+AE8+AG8+AI8+AK8+AM8</f>
        <v>0</v>
      </c>
      <c r="AP8" s="7" t="s">
        <v>49</v>
      </c>
      <c r="AQ8" s="21"/>
    </row>
    <row r="9" spans="1:43" s="22" customFormat="1" ht="12" hidden="1" customHeight="1">
      <c r="A9" s="6">
        <v>3</v>
      </c>
      <c r="B9" s="68" t="s">
        <v>261</v>
      </c>
      <c r="C9" s="60" t="s">
        <v>262</v>
      </c>
      <c r="D9" s="86" t="s">
        <v>267</v>
      </c>
      <c r="E9" s="87" t="s">
        <v>268</v>
      </c>
      <c r="F9" s="88" t="s">
        <v>269</v>
      </c>
      <c r="G9" s="60" t="s">
        <v>266</v>
      </c>
      <c r="H9" s="60" t="s">
        <v>443</v>
      </c>
      <c r="I9" s="85">
        <v>21.036853113984598</v>
      </c>
      <c r="J9" s="85">
        <v>28.18</v>
      </c>
      <c r="K9" s="223">
        <v>26.7</v>
      </c>
      <c r="L9" s="70" t="s">
        <v>317</v>
      </c>
      <c r="M9" s="223" t="s">
        <v>444</v>
      </c>
      <c r="N9" s="90" t="s">
        <v>318</v>
      </c>
      <c r="O9" s="223"/>
      <c r="P9" s="85" t="s">
        <v>448</v>
      </c>
      <c r="Q9" s="85"/>
      <c r="R9" s="85"/>
      <c r="S9" s="85"/>
      <c r="T9" s="46"/>
      <c r="U9" s="28">
        <v>44666</v>
      </c>
      <c r="V9" s="7"/>
      <c r="W9" s="8">
        <f t="shared" si="0"/>
        <v>0</v>
      </c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18">
        <f t="shared" si="1"/>
        <v>0</v>
      </c>
      <c r="AO9" s="8">
        <f t="shared" si="2"/>
        <v>0</v>
      </c>
      <c r="AP9" s="7" t="s">
        <v>49</v>
      </c>
    </row>
    <row r="10" spans="1:43" s="22" customFormat="1" ht="12" hidden="1" customHeight="1">
      <c r="A10" s="6">
        <v>4</v>
      </c>
      <c r="B10" s="68" t="s">
        <v>47</v>
      </c>
      <c r="C10" s="60" t="s">
        <v>48</v>
      </c>
      <c r="D10" s="82" t="s">
        <v>46</v>
      </c>
      <c r="E10" s="84" t="s">
        <v>271</v>
      </c>
      <c r="F10" s="84" t="s">
        <v>41</v>
      </c>
      <c r="G10" s="60" t="s">
        <v>0</v>
      </c>
      <c r="H10" s="60" t="s">
        <v>443</v>
      </c>
      <c r="I10" s="85">
        <v>33.799999999999997</v>
      </c>
      <c r="J10" s="85">
        <v>44.59</v>
      </c>
      <c r="K10" s="223">
        <v>43.5</v>
      </c>
      <c r="L10" s="70" t="s">
        <v>317</v>
      </c>
      <c r="M10" s="223" t="s">
        <v>446</v>
      </c>
      <c r="N10" s="223"/>
      <c r="O10" s="223"/>
      <c r="P10" s="85"/>
      <c r="Q10" s="85"/>
      <c r="R10" s="85"/>
      <c r="S10" s="85"/>
      <c r="T10" s="46"/>
      <c r="U10" s="28">
        <v>44666</v>
      </c>
      <c r="V10" s="7"/>
      <c r="W10" s="8">
        <f t="shared" si="0"/>
        <v>0</v>
      </c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18">
        <f t="shared" si="1"/>
        <v>0</v>
      </c>
      <c r="AO10" s="8">
        <f t="shared" si="2"/>
        <v>0</v>
      </c>
      <c r="AP10" s="7" t="s">
        <v>49</v>
      </c>
    </row>
    <row r="11" spans="1:43" s="22" customFormat="1" ht="12" hidden="1" customHeight="1">
      <c r="A11" s="6">
        <v>5</v>
      </c>
      <c r="B11" s="68" t="s">
        <v>47</v>
      </c>
      <c r="C11" s="60" t="s">
        <v>48</v>
      </c>
      <c r="D11" s="86" t="s">
        <v>45</v>
      </c>
      <c r="E11" s="89" t="s">
        <v>42</v>
      </c>
      <c r="F11" s="84" t="s">
        <v>43</v>
      </c>
      <c r="G11" s="60" t="s">
        <v>0</v>
      </c>
      <c r="H11" s="60" t="s">
        <v>443</v>
      </c>
      <c r="I11" s="85">
        <v>46.646003764048501</v>
      </c>
      <c r="J11" s="85">
        <v>54.35</v>
      </c>
      <c r="K11" s="223">
        <v>52.35</v>
      </c>
      <c r="L11" s="70" t="s">
        <v>317</v>
      </c>
      <c r="M11" s="223" t="s">
        <v>444</v>
      </c>
      <c r="N11" s="90" t="s">
        <v>318</v>
      </c>
      <c r="O11" s="223"/>
      <c r="P11" s="85" t="s">
        <v>449</v>
      </c>
      <c r="Q11" s="85"/>
      <c r="R11" s="85"/>
      <c r="S11" s="85"/>
      <c r="T11" s="46"/>
      <c r="U11" s="28">
        <v>44666</v>
      </c>
      <c r="V11" s="7"/>
      <c r="W11" s="8">
        <f t="shared" si="0"/>
        <v>0</v>
      </c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18">
        <f t="shared" si="1"/>
        <v>0</v>
      </c>
      <c r="AO11" s="8">
        <f t="shared" si="2"/>
        <v>0</v>
      </c>
      <c r="AP11" s="7" t="s">
        <v>49</v>
      </c>
    </row>
    <row r="12" spans="1:43" s="181" customFormat="1" ht="24" hidden="1" customHeight="1">
      <c r="A12" s="48">
        <v>6</v>
      </c>
      <c r="B12" s="92" t="s">
        <v>50</v>
      </c>
      <c r="C12" s="60" t="s">
        <v>104</v>
      </c>
      <c r="D12" s="93" t="s">
        <v>64</v>
      </c>
      <c r="E12" s="93" t="s">
        <v>319</v>
      </c>
      <c r="F12" s="94" t="s">
        <v>63</v>
      </c>
      <c r="G12" s="60" t="s">
        <v>0</v>
      </c>
      <c r="H12" s="60" t="s">
        <v>425</v>
      </c>
      <c r="I12" s="95">
        <v>4.1311423805309735</v>
      </c>
      <c r="J12" s="95">
        <v>9.08</v>
      </c>
      <c r="K12" s="96" t="s">
        <v>301</v>
      </c>
      <c r="L12" s="70" t="s">
        <v>312</v>
      </c>
      <c r="M12" s="70" t="s">
        <v>320</v>
      </c>
      <c r="N12" s="97" t="s">
        <v>321</v>
      </c>
      <c r="O12" s="70" t="s">
        <v>312</v>
      </c>
      <c r="P12" s="95"/>
      <c r="Q12" s="95"/>
      <c r="R12" s="95"/>
      <c r="S12" s="95"/>
      <c r="T12" s="223"/>
      <c r="U12" s="98">
        <v>44666</v>
      </c>
      <c r="V12" s="62"/>
      <c r="W12" s="63">
        <f t="shared" si="0"/>
        <v>0</v>
      </c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4">
        <f t="shared" si="1"/>
        <v>0</v>
      </c>
      <c r="AO12" s="63">
        <f t="shared" si="2"/>
        <v>0</v>
      </c>
      <c r="AP12" s="62"/>
      <c r="AQ12" s="241"/>
    </row>
    <row r="13" spans="1:43" s="181" customFormat="1" ht="24" hidden="1" customHeight="1">
      <c r="A13" s="48">
        <v>7</v>
      </c>
      <c r="B13" s="92" t="s">
        <v>50</v>
      </c>
      <c r="C13" s="60" t="s">
        <v>104</v>
      </c>
      <c r="D13" s="93" t="s">
        <v>64</v>
      </c>
      <c r="E13" s="93" t="s">
        <v>66</v>
      </c>
      <c r="F13" s="94" t="s">
        <v>65</v>
      </c>
      <c r="G13" s="60" t="s">
        <v>0</v>
      </c>
      <c r="H13" s="60" t="s">
        <v>425</v>
      </c>
      <c r="I13" s="95">
        <v>4.8482747663716825</v>
      </c>
      <c r="J13" s="95">
        <v>11.079499999999999</v>
      </c>
      <c r="K13" s="96" t="s">
        <v>301</v>
      </c>
      <c r="L13" s="70" t="s">
        <v>312</v>
      </c>
      <c r="M13" s="70" t="s">
        <v>320</v>
      </c>
      <c r="N13" s="97" t="s">
        <v>321</v>
      </c>
      <c r="O13" s="70" t="s">
        <v>312</v>
      </c>
      <c r="P13" s="95"/>
      <c r="Q13" s="95"/>
      <c r="R13" s="95"/>
      <c r="S13" s="95"/>
      <c r="T13" s="223"/>
      <c r="U13" s="98">
        <v>44666</v>
      </c>
      <c r="V13" s="62"/>
      <c r="W13" s="63">
        <f t="shared" si="0"/>
        <v>0</v>
      </c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4">
        <f t="shared" si="1"/>
        <v>0</v>
      </c>
      <c r="AO13" s="63">
        <f t="shared" si="2"/>
        <v>0</v>
      </c>
      <c r="AP13" s="62"/>
      <c r="AQ13" s="241"/>
    </row>
    <row r="14" spans="1:43" s="181" customFormat="1" ht="24" hidden="1" customHeight="1">
      <c r="A14" s="48">
        <v>8</v>
      </c>
      <c r="B14" s="92" t="s">
        <v>50</v>
      </c>
      <c r="C14" s="60" t="s">
        <v>104</v>
      </c>
      <c r="D14" s="93" t="s">
        <v>64</v>
      </c>
      <c r="E14" s="93" t="s">
        <v>68</v>
      </c>
      <c r="F14" s="94" t="s">
        <v>67</v>
      </c>
      <c r="G14" s="60" t="s">
        <v>0</v>
      </c>
      <c r="H14" s="60" t="s">
        <v>425</v>
      </c>
      <c r="I14" s="95">
        <v>4.8482747663716825</v>
      </c>
      <c r="J14" s="95">
        <v>11.079499999999999</v>
      </c>
      <c r="K14" s="96" t="s">
        <v>301</v>
      </c>
      <c r="L14" s="70" t="s">
        <v>312</v>
      </c>
      <c r="M14" s="70" t="s">
        <v>320</v>
      </c>
      <c r="N14" s="97" t="s">
        <v>321</v>
      </c>
      <c r="O14" s="70" t="s">
        <v>312</v>
      </c>
      <c r="P14" s="95"/>
      <c r="Q14" s="95"/>
      <c r="R14" s="95"/>
      <c r="S14" s="95"/>
      <c r="T14" s="223"/>
      <c r="U14" s="98">
        <v>44666</v>
      </c>
      <c r="V14" s="62"/>
      <c r="W14" s="63">
        <f t="shared" si="0"/>
        <v>0</v>
      </c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4">
        <f t="shared" si="1"/>
        <v>0</v>
      </c>
      <c r="AO14" s="63">
        <f t="shared" si="2"/>
        <v>0</v>
      </c>
      <c r="AP14" s="62"/>
      <c r="AQ14" s="241"/>
    </row>
    <row r="15" spans="1:43" s="241" customFormat="1" ht="12">
      <c r="A15" s="231">
        <v>9</v>
      </c>
      <c r="B15" s="234" t="s">
        <v>50</v>
      </c>
      <c r="C15" s="231" t="s">
        <v>505</v>
      </c>
      <c r="D15" s="238" t="s">
        <v>70</v>
      </c>
      <c r="E15" s="239" t="s">
        <v>517</v>
      </c>
      <c r="F15" s="240" t="s">
        <v>69</v>
      </c>
      <c r="G15" s="231" t="s">
        <v>0</v>
      </c>
      <c r="H15" s="231" t="s">
        <v>506</v>
      </c>
      <c r="I15" s="259">
        <v>6.1463000000000001</v>
      </c>
      <c r="J15" s="259">
        <v>6.9141000000000004</v>
      </c>
      <c r="K15" s="232">
        <v>6.9141000000000004</v>
      </c>
      <c r="L15" s="269" t="s">
        <v>337</v>
      </c>
      <c r="M15" s="269" t="s">
        <v>535</v>
      </c>
      <c r="N15" s="269" t="s">
        <v>526</v>
      </c>
      <c r="O15" s="271" t="s">
        <v>460</v>
      </c>
      <c r="P15" s="246" t="s">
        <v>476</v>
      </c>
      <c r="Q15" s="253">
        <v>5.3</v>
      </c>
      <c r="R15" s="268">
        <v>6.1463000000000001</v>
      </c>
      <c r="S15" s="269"/>
      <c r="T15" s="76"/>
      <c r="U15" s="77">
        <v>44666</v>
      </c>
      <c r="V15" s="78"/>
      <c r="W15" s="79">
        <f t="shared" ref="W15:W45" si="3">V15*T15</f>
        <v>0</v>
      </c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80">
        <f t="shared" ref="AN15:AN45" si="4">V15+X15+Z15+AB15+AD15+AF15+AH15+AJ15+AL15</f>
        <v>0</v>
      </c>
      <c r="AO15" s="79">
        <f t="shared" si="2"/>
        <v>0</v>
      </c>
      <c r="AP15" s="78"/>
      <c r="AQ15" s="81"/>
    </row>
    <row r="16" spans="1:43" s="241" customFormat="1" ht="12">
      <c r="A16" s="231">
        <v>10</v>
      </c>
      <c r="B16" s="234" t="s">
        <v>50</v>
      </c>
      <c r="C16" s="231" t="s">
        <v>505</v>
      </c>
      <c r="D16" s="238" t="s">
        <v>62</v>
      </c>
      <c r="E16" s="248" t="s">
        <v>518</v>
      </c>
      <c r="F16" s="240" t="s">
        <v>71</v>
      </c>
      <c r="G16" s="231" t="s">
        <v>0</v>
      </c>
      <c r="H16" s="231" t="s">
        <v>506</v>
      </c>
      <c r="I16" s="268">
        <v>0.182</v>
      </c>
      <c r="J16" s="259">
        <v>0.23686044424778799</v>
      </c>
      <c r="K16" s="269">
        <v>0.22</v>
      </c>
      <c r="L16" s="269" t="s">
        <v>337</v>
      </c>
      <c r="M16" s="269" t="s">
        <v>535</v>
      </c>
      <c r="N16" s="269" t="s">
        <v>526</v>
      </c>
      <c r="O16" s="271" t="s">
        <v>460</v>
      </c>
      <c r="P16" s="246" t="s">
        <v>476</v>
      </c>
      <c r="Q16" s="253">
        <v>5.3</v>
      </c>
      <c r="R16" s="268">
        <v>0.182</v>
      </c>
      <c r="S16" s="269" t="s">
        <v>536</v>
      </c>
      <c r="T16" s="223"/>
      <c r="U16" s="61">
        <v>44666</v>
      </c>
      <c r="V16" s="62"/>
      <c r="W16" s="63">
        <f t="shared" si="3"/>
        <v>0</v>
      </c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4">
        <f t="shared" si="4"/>
        <v>0</v>
      </c>
      <c r="AO16" s="63">
        <f t="shared" si="2"/>
        <v>0</v>
      </c>
      <c r="AP16" s="62"/>
    </row>
    <row r="17" spans="1:43" s="241" customFormat="1" ht="12">
      <c r="A17" s="231">
        <v>11</v>
      </c>
      <c r="B17" s="234" t="s">
        <v>50</v>
      </c>
      <c r="C17" s="231" t="s">
        <v>505</v>
      </c>
      <c r="D17" s="238" t="s">
        <v>62</v>
      </c>
      <c r="E17" s="239" t="s">
        <v>73</v>
      </c>
      <c r="F17" s="240" t="s">
        <v>72</v>
      </c>
      <c r="G17" s="231" t="s">
        <v>0</v>
      </c>
      <c r="H17" s="231" t="s">
        <v>506</v>
      </c>
      <c r="I17" s="268">
        <v>0.16239999999999999</v>
      </c>
      <c r="J17" s="259">
        <v>0.19976644247787601</v>
      </c>
      <c r="K17" s="269">
        <v>0.19</v>
      </c>
      <c r="L17" s="269" t="s">
        <v>337</v>
      </c>
      <c r="M17" s="269" t="s">
        <v>535</v>
      </c>
      <c r="N17" s="269" t="s">
        <v>526</v>
      </c>
      <c r="O17" s="271" t="s">
        <v>460</v>
      </c>
      <c r="P17" s="246" t="s">
        <v>476</v>
      </c>
      <c r="Q17" s="253">
        <v>5.3</v>
      </c>
      <c r="R17" s="268">
        <v>0.16239999999999999</v>
      </c>
      <c r="S17" s="269" t="s">
        <v>536</v>
      </c>
      <c r="T17" s="223"/>
      <c r="U17" s="61">
        <v>44666</v>
      </c>
      <c r="V17" s="62"/>
      <c r="W17" s="63">
        <f t="shared" si="3"/>
        <v>0</v>
      </c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4">
        <f t="shared" si="4"/>
        <v>0</v>
      </c>
      <c r="AO17" s="63">
        <f t="shared" si="2"/>
        <v>0</v>
      </c>
      <c r="AP17" s="62"/>
    </row>
    <row r="18" spans="1:43" s="241" customFormat="1" ht="12">
      <c r="A18" s="231">
        <v>12</v>
      </c>
      <c r="B18" s="234" t="s">
        <v>50</v>
      </c>
      <c r="C18" s="231" t="s">
        <v>505</v>
      </c>
      <c r="D18" s="238" t="s">
        <v>70</v>
      </c>
      <c r="E18" s="239" t="s">
        <v>75</v>
      </c>
      <c r="F18" s="240" t="s">
        <v>74</v>
      </c>
      <c r="G18" s="231" t="s">
        <v>0</v>
      </c>
      <c r="H18" s="231" t="s">
        <v>506</v>
      </c>
      <c r="I18" s="259">
        <v>6.1463000000000001</v>
      </c>
      <c r="J18" s="259">
        <v>6.9141000000000004</v>
      </c>
      <c r="K18" s="232">
        <v>6.9141000000000004</v>
      </c>
      <c r="L18" s="269" t="s">
        <v>337</v>
      </c>
      <c r="M18" s="269" t="s">
        <v>535</v>
      </c>
      <c r="N18" s="269" t="s">
        <v>526</v>
      </c>
      <c r="O18" s="271" t="s">
        <v>460</v>
      </c>
      <c r="P18" s="246" t="s">
        <v>476</v>
      </c>
      <c r="Q18" s="253">
        <v>5.3</v>
      </c>
      <c r="R18" s="268">
        <v>6.1463000000000001</v>
      </c>
      <c r="S18" s="269"/>
      <c r="T18" s="76"/>
      <c r="U18" s="77">
        <v>44666</v>
      </c>
      <c r="V18" s="78"/>
      <c r="W18" s="79">
        <f t="shared" si="3"/>
        <v>0</v>
      </c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80">
        <f t="shared" si="4"/>
        <v>0</v>
      </c>
      <c r="AO18" s="79">
        <f t="shared" si="2"/>
        <v>0</v>
      </c>
      <c r="AP18" s="78"/>
      <c r="AQ18" s="81"/>
    </row>
    <row r="19" spans="1:43" s="245" customFormat="1" ht="12">
      <c r="A19" s="233">
        <v>13</v>
      </c>
      <c r="B19" s="235" t="s">
        <v>50</v>
      </c>
      <c r="C19" s="233" t="s">
        <v>505</v>
      </c>
      <c r="D19" s="242" t="s">
        <v>78</v>
      </c>
      <c r="E19" s="229" t="s">
        <v>507</v>
      </c>
      <c r="F19" s="230" t="s">
        <v>76</v>
      </c>
      <c r="G19" s="233" t="s">
        <v>0</v>
      </c>
      <c r="H19" s="233" t="s">
        <v>506</v>
      </c>
      <c r="I19" s="243">
        <v>0.65699999999999992</v>
      </c>
      <c r="J19" s="243">
        <v>0.75219999999999998</v>
      </c>
      <c r="K19" s="272">
        <v>0.65700000000000003</v>
      </c>
      <c r="L19" s="272" t="s">
        <v>460</v>
      </c>
      <c r="M19" s="272" t="s">
        <v>474</v>
      </c>
      <c r="N19" s="272" t="s">
        <v>523</v>
      </c>
      <c r="O19" s="270" t="s">
        <v>337</v>
      </c>
      <c r="P19" s="244"/>
      <c r="Q19" s="244"/>
      <c r="R19" s="266"/>
      <c r="S19" s="272"/>
      <c r="T19" s="55"/>
      <c r="U19" s="72">
        <v>44666</v>
      </c>
      <c r="V19" s="73"/>
      <c r="W19" s="74">
        <f t="shared" si="3"/>
        <v>0</v>
      </c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5">
        <f t="shared" si="4"/>
        <v>0</v>
      </c>
      <c r="AO19" s="74">
        <f t="shared" si="2"/>
        <v>0</v>
      </c>
      <c r="AP19" s="73"/>
    </row>
    <row r="20" spans="1:43" s="245" customFormat="1" ht="12">
      <c r="A20" s="233">
        <v>14</v>
      </c>
      <c r="B20" s="235" t="s">
        <v>50</v>
      </c>
      <c r="C20" s="233" t="s">
        <v>505</v>
      </c>
      <c r="D20" s="242" t="s">
        <v>62</v>
      </c>
      <c r="E20" s="229" t="s">
        <v>508</v>
      </c>
      <c r="F20" s="230" t="s">
        <v>77</v>
      </c>
      <c r="G20" s="233" t="s">
        <v>0</v>
      </c>
      <c r="H20" s="233" t="s">
        <v>506</v>
      </c>
      <c r="I20" s="243">
        <v>0.20708748955752213</v>
      </c>
      <c r="J20" s="243">
        <v>0.1149</v>
      </c>
      <c r="K20" s="272">
        <v>0.20708748955752199</v>
      </c>
      <c r="L20" s="272" t="s">
        <v>460</v>
      </c>
      <c r="M20" s="272" t="s">
        <v>509</v>
      </c>
      <c r="N20" s="272" t="s">
        <v>522</v>
      </c>
      <c r="O20" s="270" t="s">
        <v>337</v>
      </c>
      <c r="P20" s="244"/>
      <c r="Q20" s="244"/>
      <c r="R20" s="266"/>
      <c r="S20" s="272"/>
      <c r="T20" s="55"/>
      <c r="U20" s="72">
        <v>44666</v>
      </c>
      <c r="V20" s="73"/>
      <c r="W20" s="74">
        <f t="shared" si="3"/>
        <v>0</v>
      </c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5">
        <f t="shared" si="4"/>
        <v>0</v>
      </c>
      <c r="AO20" s="74">
        <f t="shared" si="2"/>
        <v>0</v>
      </c>
      <c r="AP20" s="73"/>
    </row>
    <row r="21" spans="1:43" s="241" customFormat="1" ht="12">
      <c r="A21" s="231">
        <v>15</v>
      </c>
      <c r="B21" s="234" t="s">
        <v>50</v>
      </c>
      <c r="C21" s="231" t="s">
        <v>505</v>
      </c>
      <c r="D21" s="238" t="s">
        <v>61</v>
      </c>
      <c r="E21" s="248" t="s">
        <v>80</v>
      </c>
      <c r="F21" s="240" t="s">
        <v>79</v>
      </c>
      <c r="G21" s="231" t="s">
        <v>0</v>
      </c>
      <c r="H21" s="231" t="s">
        <v>506</v>
      </c>
      <c r="I21" s="259">
        <v>1.16473156460177</v>
      </c>
      <c r="J21" s="259">
        <v>2.1</v>
      </c>
      <c r="K21" s="269">
        <v>1.91</v>
      </c>
      <c r="L21" s="269" t="s">
        <v>337</v>
      </c>
      <c r="M21" s="269" t="s">
        <v>535</v>
      </c>
      <c r="N21" s="269" t="s">
        <v>534</v>
      </c>
      <c r="O21" s="271" t="s">
        <v>460</v>
      </c>
      <c r="P21" s="246" t="s">
        <v>476</v>
      </c>
      <c r="Q21" s="253">
        <v>5.3</v>
      </c>
      <c r="R21" s="278"/>
      <c r="S21" s="290"/>
      <c r="T21" s="223"/>
      <c r="U21" s="61">
        <v>44666</v>
      </c>
      <c r="V21" s="62"/>
      <c r="W21" s="63">
        <f t="shared" si="3"/>
        <v>0</v>
      </c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4">
        <f t="shared" si="4"/>
        <v>0</v>
      </c>
      <c r="AO21" s="63">
        <f t="shared" si="2"/>
        <v>0</v>
      </c>
      <c r="AP21" s="62"/>
    </row>
    <row r="22" spans="1:43" s="241" customFormat="1" ht="12">
      <c r="A22" s="231">
        <v>16</v>
      </c>
      <c r="B22" s="234" t="s">
        <v>50</v>
      </c>
      <c r="C22" s="231" t="s">
        <v>505</v>
      </c>
      <c r="D22" s="238" t="s">
        <v>61</v>
      </c>
      <c r="E22" s="248" t="s">
        <v>82</v>
      </c>
      <c r="F22" s="240" t="s">
        <v>81</v>
      </c>
      <c r="G22" s="231" t="s">
        <v>0</v>
      </c>
      <c r="H22" s="231" t="s">
        <v>506</v>
      </c>
      <c r="I22" s="259">
        <v>1.1717431858407081</v>
      </c>
      <c r="J22" s="259">
        <v>1.85</v>
      </c>
      <c r="K22" s="269">
        <v>1.75</v>
      </c>
      <c r="L22" s="269" t="s">
        <v>337</v>
      </c>
      <c r="M22" s="269" t="s">
        <v>535</v>
      </c>
      <c r="N22" s="269" t="s">
        <v>534</v>
      </c>
      <c r="O22" s="271" t="s">
        <v>460</v>
      </c>
      <c r="P22" s="246" t="s">
        <v>476</v>
      </c>
      <c r="Q22" s="253">
        <v>5.3</v>
      </c>
      <c r="R22" s="279"/>
      <c r="S22" s="291"/>
      <c r="T22" s="223"/>
      <c r="U22" s="61">
        <v>44666</v>
      </c>
      <c r="V22" s="62"/>
      <c r="W22" s="63">
        <f t="shared" si="3"/>
        <v>0</v>
      </c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4">
        <f t="shared" si="4"/>
        <v>0</v>
      </c>
      <c r="AO22" s="63">
        <f t="shared" si="2"/>
        <v>0</v>
      </c>
      <c r="AP22" s="62"/>
    </row>
    <row r="23" spans="1:43" s="241" customFormat="1" ht="12">
      <c r="A23" s="231">
        <v>17</v>
      </c>
      <c r="B23" s="234" t="s">
        <v>50</v>
      </c>
      <c r="C23" s="231" t="s">
        <v>505</v>
      </c>
      <c r="D23" s="238" t="s">
        <v>93</v>
      </c>
      <c r="E23" s="239" t="s">
        <v>88</v>
      </c>
      <c r="F23" s="240" t="s">
        <v>83</v>
      </c>
      <c r="G23" s="231" t="s">
        <v>0</v>
      </c>
      <c r="H23" s="231" t="s">
        <v>506</v>
      </c>
      <c r="I23" s="259">
        <v>0.76</v>
      </c>
      <c r="J23" s="259">
        <v>0.9</v>
      </c>
      <c r="K23" s="269">
        <v>0.9</v>
      </c>
      <c r="L23" s="269" t="s">
        <v>337</v>
      </c>
      <c r="M23" s="269" t="s">
        <v>535</v>
      </c>
      <c r="N23" s="269" t="s">
        <v>526</v>
      </c>
      <c r="O23" s="271" t="s">
        <v>460</v>
      </c>
      <c r="P23" s="246" t="s">
        <v>476</v>
      </c>
      <c r="Q23" s="253">
        <v>5.3</v>
      </c>
      <c r="R23" s="265">
        <v>0.76</v>
      </c>
      <c r="S23" s="269"/>
      <c r="T23" s="76"/>
      <c r="U23" s="77">
        <v>44666</v>
      </c>
      <c r="V23" s="78"/>
      <c r="W23" s="79">
        <f t="shared" si="3"/>
        <v>0</v>
      </c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80">
        <f t="shared" si="4"/>
        <v>0</v>
      </c>
      <c r="AO23" s="79">
        <f t="shared" si="2"/>
        <v>0</v>
      </c>
      <c r="AP23" s="78"/>
      <c r="AQ23" s="81"/>
    </row>
    <row r="24" spans="1:43" s="245" customFormat="1" ht="12">
      <c r="A24" s="233">
        <v>18</v>
      </c>
      <c r="B24" s="235" t="s">
        <v>50</v>
      </c>
      <c r="C24" s="233" t="s">
        <v>505</v>
      </c>
      <c r="D24" s="242" t="s">
        <v>94</v>
      </c>
      <c r="E24" s="222" t="s">
        <v>89</v>
      </c>
      <c r="F24" s="228" t="s">
        <v>84</v>
      </c>
      <c r="G24" s="233" t="s">
        <v>0</v>
      </c>
      <c r="H24" s="233" t="s">
        <v>506</v>
      </c>
      <c r="I24" s="243">
        <v>1.2276</v>
      </c>
      <c r="J24" s="243">
        <v>1.29078829135466</v>
      </c>
      <c r="K24" s="221">
        <v>1.2276</v>
      </c>
      <c r="L24" s="272" t="s">
        <v>460</v>
      </c>
      <c r="M24" s="272" t="s">
        <v>533</v>
      </c>
      <c r="N24" s="272" t="s">
        <v>531</v>
      </c>
      <c r="O24" s="270" t="s">
        <v>514</v>
      </c>
      <c r="P24" s="244"/>
      <c r="Q24" s="227"/>
      <c r="R24" s="267"/>
      <c r="S24" s="272"/>
      <c r="T24" s="223"/>
      <c r="U24" s="61">
        <v>44666</v>
      </c>
      <c r="V24" s="62"/>
      <c r="W24" s="63">
        <f t="shared" si="3"/>
        <v>0</v>
      </c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4">
        <f t="shared" si="4"/>
        <v>0</v>
      </c>
      <c r="AO24" s="63">
        <f t="shared" si="2"/>
        <v>0</v>
      </c>
      <c r="AP24" s="62"/>
      <c r="AQ24" s="241"/>
    </row>
    <row r="25" spans="1:43" s="245" customFormat="1" ht="12">
      <c r="A25" s="233">
        <v>19</v>
      </c>
      <c r="B25" s="235" t="s">
        <v>50</v>
      </c>
      <c r="C25" s="233" t="s">
        <v>505</v>
      </c>
      <c r="D25" s="242" t="s">
        <v>94</v>
      </c>
      <c r="E25" s="222" t="s">
        <v>90</v>
      </c>
      <c r="F25" s="228" t="s">
        <v>85</v>
      </c>
      <c r="G25" s="233" t="s">
        <v>0</v>
      </c>
      <c r="H25" s="233" t="s">
        <v>506</v>
      </c>
      <c r="I25" s="243">
        <v>1.6956000000000002</v>
      </c>
      <c r="J25" s="243">
        <v>1.7504724302246399</v>
      </c>
      <c r="K25" s="221">
        <v>1.6956000000000002</v>
      </c>
      <c r="L25" s="272" t="s">
        <v>460</v>
      </c>
      <c r="M25" s="272" t="s">
        <v>533</v>
      </c>
      <c r="N25" s="272" t="s">
        <v>531</v>
      </c>
      <c r="O25" s="270" t="s">
        <v>514</v>
      </c>
      <c r="P25" s="244"/>
      <c r="Q25" s="244"/>
      <c r="R25" s="266"/>
      <c r="S25" s="272"/>
      <c r="T25" s="223"/>
      <c r="U25" s="61">
        <v>44666</v>
      </c>
      <c r="V25" s="62"/>
      <c r="W25" s="63">
        <f t="shared" si="3"/>
        <v>0</v>
      </c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4">
        <f t="shared" si="4"/>
        <v>0</v>
      </c>
      <c r="AO25" s="63">
        <f t="shared" si="2"/>
        <v>0</v>
      </c>
      <c r="AP25" s="62"/>
      <c r="AQ25" s="241"/>
    </row>
    <row r="26" spans="1:43" s="241" customFormat="1" ht="12">
      <c r="A26" s="231">
        <v>20</v>
      </c>
      <c r="B26" s="234" t="s">
        <v>50</v>
      </c>
      <c r="C26" s="231" t="s">
        <v>505</v>
      </c>
      <c r="D26" s="238" t="s">
        <v>95</v>
      </c>
      <c r="E26" s="239" t="s">
        <v>91</v>
      </c>
      <c r="F26" s="240" t="s">
        <v>86</v>
      </c>
      <c r="G26" s="231" t="s">
        <v>0</v>
      </c>
      <c r="H26" s="231" t="s">
        <v>506</v>
      </c>
      <c r="I26" s="259">
        <v>0.22999999999999998</v>
      </c>
      <c r="J26" s="259">
        <v>0.3</v>
      </c>
      <c r="K26" s="232">
        <v>0.22999999999999998</v>
      </c>
      <c r="L26" s="269" t="s">
        <v>460</v>
      </c>
      <c r="M26" s="269" t="s">
        <v>535</v>
      </c>
      <c r="N26" s="269" t="s">
        <v>529</v>
      </c>
      <c r="O26" s="271" t="s">
        <v>527</v>
      </c>
      <c r="P26" s="246"/>
      <c r="Q26" s="246"/>
      <c r="R26" s="95"/>
      <c r="S26" s="269"/>
      <c r="T26" s="223"/>
      <c r="U26" s="61">
        <v>44666</v>
      </c>
      <c r="V26" s="62"/>
      <c r="W26" s="63">
        <f t="shared" si="3"/>
        <v>0</v>
      </c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4">
        <f t="shared" si="4"/>
        <v>0</v>
      </c>
      <c r="AO26" s="63">
        <f t="shared" si="2"/>
        <v>0</v>
      </c>
      <c r="AP26" s="62"/>
    </row>
    <row r="27" spans="1:43" s="181" customFormat="1" ht="12" hidden="1" customHeight="1">
      <c r="A27" s="48">
        <v>21</v>
      </c>
      <c r="B27" s="92" t="s">
        <v>50</v>
      </c>
      <c r="C27" s="60" t="s">
        <v>104</v>
      </c>
      <c r="D27" s="93" t="s">
        <v>78</v>
      </c>
      <c r="E27" s="99" t="s">
        <v>92</v>
      </c>
      <c r="F27" s="100" t="s">
        <v>87</v>
      </c>
      <c r="G27" s="60" t="s">
        <v>0</v>
      </c>
      <c r="H27" s="60" t="s">
        <v>426</v>
      </c>
      <c r="I27" s="95">
        <v>0.30299999999999999</v>
      </c>
      <c r="J27" s="95">
        <v>0.70799999999999996</v>
      </c>
      <c r="K27" s="70">
        <v>0.70799999999999996</v>
      </c>
      <c r="L27" s="70" t="s">
        <v>312</v>
      </c>
      <c r="M27" s="70" t="s">
        <v>322</v>
      </c>
      <c r="N27" s="182" t="s">
        <v>323</v>
      </c>
      <c r="O27" s="70" t="s">
        <v>315</v>
      </c>
      <c r="P27" s="95" t="s">
        <v>324</v>
      </c>
      <c r="Q27" s="95"/>
      <c r="R27" s="95"/>
      <c r="S27" s="95"/>
      <c r="T27" s="223"/>
      <c r="U27" s="98">
        <v>44666</v>
      </c>
      <c r="V27" s="62"/>
      <c r="W27" s="63">
        <f t="shared" si="3"/>
        <v>0</v>
      </c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4">
        <f t="shared" si="4"/>
        <v>0</v>
      </c>
      <c r="AO27" s="63">
        <f t="shared" si="2"/>
        <v>0</v>
      </c>
      <c r="AP27" s="62"/>
      <c r="AQ27" s="241"/>
    </row>
    <row r="28" spans="1:43" s="184" customFormat="1" ht="24" hidden="1" customHeight="1">
      <c r="A28" s="48">
        <v>22</v>
      </c>
      <c r="B28" s="101" t="s">
        <v>50</v>
      </c>
      <c r="C28" s="71" t="s">
        <v>104</v>
      </c>
      <c r="D28" s="102" t="s">
        <v>100</v>
      </c>
      <c r="E28" s="103" t="s">
        <v>98</v>
      </c>
      <c r="F28" s="104" t="s">
        <v>96</v>
      </c>
      <c r="G28" s="71" t="s">
        <v>0</v>
      </c>
      <c r="H28" s="71" t="s">
        <v>425</v>
      </c>
      <c r="I28" s="105">
        <v>0.76855463407079649</v>
      </c>
      <c r="J28" s="105">
        <v>0.7954</v>
      </c>
      <c r="K28" s="106">
        <v>0.77</v>
      </c>
      <c r="L28" s="106" t="s">
        <v>315</v>
      </c>
      <c r="M28" s="106" t="s">
        <v>322</v>
      </c>
      <c r="N28" s="183" t="s">
        <v>325</v>
      </c>
      <c r="O28" s="106"/>
      <c r="P28" s="105"/>
      <c r="Q28" s="105"/>
      <c r="R28" s="105"/>
      <c r="S28" s="105"/>
      <c r="T28" s="55" t="s">
        <v>302</v>
      </c>
      <c r="U28" s="107">
        <v>44651</v>
      </c>
      <c r="V28" s="73"/>
      <c r="W28" s="74" t="e">
        <f t="shared" si="3"/>
        <v>#VALUE!</v>
      </c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5">
        <f t="shared" si="4"/>
        <v>0</v>
      </c>
      <c r="AO28" s="74" t="e">
        <f t="shared" si="2"/>
        <v>#VALUE!</v>
      </c>
      <c r="AP28" s="73"/>
      <c r="AQ28" s="245"/>
    </row>
    <row r="29" spans="1:43" s="184" customFormat="1" ht="24" hidden="1" customHeight="1">
      <c r="A29" s="48">
        <v>23</v>
      </c>
      <c r="B29" s="101" t="s">
        <v>50</v>
      </c>
      <c r="C29" s="71" t="s">
        <v>104</v>
      </c>
      <c r="D29" s="102" t="s">
        <v>100</v>
      </c>
      <c r="E29" s="103" t="s">
        <v>99</v>
      </c>
      <c r="F29" s="104" t="s">
        <v>97</v>
      </c>
      <c r="G29" s="71" t="s">
        <v>0</v>
      </c>
      <c r="H29" s="71" t="s">
        <v>425</v>
      </c>
      <c r="I29" s="105">
        <v>0.76855463407079649</v>
      </c>
      <c r="J29" s="105">
        <v>0.7954</v>
      </c>
      <c r="K29" s="106">
        <v>0.77</v>
      </c>
      <c r="L29" s="106" t="s">
        <v>315</v>
      </c>
      <c r="M29" s="106" t="s">
        <v>322</v>
      </c>
      <c r="N29" s="183" t="s">
        <v>325</v>
      </c>
      <c r="O29" s="106"/>
      <c r="P29" s="105"/>
      <c r="Q29" s="105"/>
      <c r="R29" s="105"/>
      <c r="S29" s="105"/>
      <c r="T29" s="55" t="s">
        <v>302</v>
      </c>
      <c r="U29" s="107">
        <v>44651</v>
      </c>
      <c r="V29" s="73"/>
      <c r="W29" s="74" t="e">
        <f t="shared" si="3"/>
        <v>#VALUE!</v>
      </c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5">
        <f t="shared" si="4"/>
        <v>0</v>
      </c>
      <c r="AO29" s="74" t="e">
        <f t="shared" si="2"/>
        <v>#VALUE!</v>
      </c>
      <c r="AP29" s="73"/>
      <c r="AQ29" s="245"/>
    </row>
    <row r="30" spans="1:43" s="22" customFormat="1" ht="12.75" hidden="1" customHeight="1">
      <c r="A30" s="6">
        <v>24</v>
      </c>
      <c r="B30" s="31" t="s">
        <v>50</v>
      </c>
      <c r="C30" s="48" t="s">
        <v>104</v>
      </c>
      <c r="D30" s="44" t="s">
        <v>103</v>
      </c>
      <c r="E30" s="25" t="s">
        <v>102</v>
      </c>
      <c r="F30" s="19" t="s">
        <v>101</v>
      </c>
      <c r="G30" s="48" t="s">
        <v>0</v>
      </c>
      <c r="H30" s="48"/>
      <c r="I30" s="40">
        <v>0.35</v>
      </c>
      <c r="J30" s="40">
        <v>2.0350000000000001</v>
      </c>
      <c r="K30" s="40">
        <v>2.0350000000000001</v>
      </c>
      <c r="L30" s="56"/>
      <c r="M30" s="56"/>
      <c r="N30" s="56"/>
      <c r="O30" s="56"/>
      <c r="P30" s="56"/>
      <c r="Q30" s="56"/>
      <c r="R30" s="56"/>
      <c r="S30" s="56"/>
      <c r="T30" s="46"/>
      <c r="U30" s="28">
        <v>44661</v>
      </c>
      <c r="V30" s="7"/>
      <c r="W30" s="8">
        <f t="shared" si="3"/>
        <v>0</v>
      </c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18">
        <f t="shared" si="4"/>
        <v>0</v>
      </c>
      <c r="AO30" s="8">
        <f t="shared" si="2"/>
        <v>0</v>
      </c>
      <c r="AP30" s="7"/>
    </row>
    <row r="31" spans="1:43" s="241" customFormat="1" ht="12">
      <c r="A31" s="231">
        <v>25</v>
      </c>
      <c r="B31" s="234" t="s">
        <v>50</v>
      </c>
      <c r="C31" s="231" t="s">
        <v>505</v>
      </c>
      <c r="D31" s="247" t="s">
        <v>70</v>
      </c>
      <c r="E31" s="280" t="s">
        <v>530</v>
      </c>
      <c r="F31" s="249" t="s">
        <v>519</v>
      </c>
      <c r="G31" s="231" t="s">
        <v>0</v>
      </c>
      <c r="H31" s="231" t="s">
        <v>506</v>
      </c>
      <c r="I31" s="250">
        <v>4.0619889047787616</v>
      </c>
      <c r="J31" s="250" t="s">
        <v>521</v>
      </c>
      <c r="K31" s="250" t="s">
        <v>521</v>
      </c>
      <c r="L31" s="269" t="s">
        <v>337</v>
      </c>
      <c r="M31" s="269" t="s">
        <v>535</v>
      </c>
      <c r="N31" s="269" t="s">
        <v>532</v>
      </c>
      <c r="O31" s="269" t="s">
        <v>460</v>
      </c>
      <c r="P31" s="259" t="s">
        <v>476</v>
      </c>
      <c r="Q31" s="261">
        <v>5.3</v>
      </c>
      <c r="R31" s="265"/>
      <c r="S31" s="281"/>
      <c r="T31" s="76"/>
      <c r="U31" s="77">
        <v>44651</v>
      </c>
      <c r="V31" s="78"/>
      <c r="W31" s="79">
        <f t="shared" si="3"/>
        <v>0</v>
      </c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80">
        <f t="shared" si="4"/>
        <v>0</v>
      </c>
      <c r="AO31" s="79">
        <f t="shared" si="2"/>
        <v>0</v>
      </c>
      <c r="AP31" s="78"/>
      <c r="AQ31" s="81"/>
    </row>
    <row r="32" spans="1:43" s="241" customFormat="1" ht="12">
      <c r="A32" s="231">
        <v>26</v>
      </c>
      <c r="B32" s="234" t="s">
        <v>50</v>
      </c>
      <c r="C32" s="231" t="s">
        <v>505</v>
      </c>
      <c r="D32" s="247" t="s">
        <v>70</v>
      </c>
      <c r="E32" s="248" t="s">
        <v>106</v>
      </c>
      <c r="F32" s="249" t="s">
        <v>105</v>
      </c>
      <c r="G32" s="231" t="s">
        <v>0</v>
      </c>
      <c r="H32" s="231" t="s">
        <v>506</v>
      </c>
      <c r="I32" s="250">
        <v>5.2720000000000002</v>
      </c>
      <c r="J32" s="250">
        <v>5.9358000000000004</v>
      </c>
      <c r="K32" s="250">
        <v>5.9358000000000004</v>
      </c>
      <c r="L32" s="269" t="s">
        <v>337</v>
      </c>
      <c r="M32" s="269" t="s">
        <v>535</v>
      </c>
      <c r="N32" s="269" t="s">
        <v>526</v>
      </c>
      <c r="O32" s="269" t="s">
        <v>460</v>
      </c>
      <c r="P32" s="259" t="s">
        <v>476</v>
      </c>
      <c r="Q32" s="261">
        <v>5.3</v>
      </c>
      <c r="R32" s="95">
        <v>5.2720000000000002</v>
      </c>
      <c r="S32" s="269"/>
      <c r="T32" s="76"/>
      <c r="U32" s="77">
        <v>44651</v>
      </c>
      <c r="V32" s="78"/>
      <c r="W32" s="79">
        <f t="shared" si="3"/>
        <v>0</v>
      </c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80">
        <f t="shared" si="4"/>
        <v>0</v>
      </c>
      <c r="AO32" s="79">
        <f t="shared" si="2"/>
        <v>0</v>
      </c>
      <c r="AP32" s="78"/>
      <c r="AQ32" s="81"/>
    </row>
    <row r="33" spans="1:43" s="245" customFormat="1" ht="22.5" customHeight="1">
      <c r="A33" s="274">
        <v>27</v>
      </c>
      <c r="B33" s="275" t="s">
        <v>50</v>
      </c>
      <c r="C33" s="274" t="s">
        <v>505</v>
      </c>
      <c r="D33" s="276" t="s">
        <v>70</v>
      </c>
      <c r="E33" s="196" t="s">
        <v>524</v>
      </c>
      <c r="F33" s="277" t="s">
        <v>107</v>
      </c>
      <c r="G33" s="274" t="s">
        <v>0</v>
      </c>
      <c r="H33" s="274" t="s">
        <v>506</v>
      </c>
      <c r="I33" s="197"/>
      <c r="J33" s="197">
        <v>3.2050999999999998</v>
      </c>
      <c r="K33" s="270" t="s">
        <v>528</v>
      </c>
      <c r="L33" s="270"/>
      <c r="M33" s="270"/>
      <c r="N33" s="272" t="s">
        <v>525</v>
      </c>
      <c r="O33" s="106"/>
      <c r="P33" s="105"/>
      <c r="Q33" s="105"/>
      <c r="R33" s="105"/>
      <c r="S33" s="272"/>
      <c r="T33" s="76"/>
      <c r="U33" s="77"/>
      <c r="V33" s="78"/>
      <c r="W33" s="79">
        <f t="shared" si="3"/>
        <v>0</v>
      </c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80">
        <f t="shared" si="4"/>
        <v>0</v>
      </c>
      <c r="AO33" s="79">
        <f t="shared" si="2"/>
        <v>0</v>
      </c>
      <c r="AP33" s="78"/>
      <c r="AQ33" s="81"/>
    </row>
    <row r="34" spans="1:43" s="181" customFormat="1" ht="29.45" hidden="1" customHeight="1">
      <c r="A34" s="48">
        <v>28</v>
      </c>
      <c r="B34" s="92" t="s">
        <v>50</v>
      </c>
      <c r="C34" s="60" t="s">
        <v>104</v>
      </c>
      <c r="D34" s="108" t="s">
        <v>93</v>
      </c>
      <c r="E34" s="109" t="s">
        <v>326</v>
      </c>
      <c r="F34" s="110" t="s">
        <v>108</v>
      </c>
      <c r="G34" s="60" t="s">
        <v>0</v>
      </c>
      <c r="H34" s="60" t="s">
        <v>425</v>
      </c>
      <c r="I34" s="111">
        <v>0.74399999999999999</v>
      </c>
      <c r="J34" s="226">
        <v>0.97</v>
      </c>
      <c r="K34" s="226">
        <v>0.97</v>
      </c>
      <c r="L34" s="226" t="s">
        <v>312</v>
      </c>
      <c r="M34" s="70" t="s">
        <v>322</v>
      </c>
      <c r="N34" s="112" t="s">
        <v>327</v>
      </c>
      <c r="O34" s="226" t="s">
        <v>315</v>
      </c>
      <c r="P34" s="95" t="s">
        <v>324</v>
      </c>
      <c r="Q34" s="226"/>
      <c r="R34" s="226"/>
      <c r="S34" s="226"/>
      <c r="T34" s="223"/>
      <c r="U34" s="98">
        <v>44651</v>
      </c>
      <c r="V34" s="62"/>
      <c r="W34" s="63">
        <f t="shared" si="3"/>
        <v>0</v>
      </c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4">
        <f t="shared" si="4"/>
        <v>0</v>
      </c>
      <c r="AO34" s="63">
        <f t="shared" si="2"/>
        <v>0</v>
      </c>
      <c r="AP34" s="62"/>
      <c r="AQ34" s="241"/>
    </row>
    <row r="35" spans="1:43" s="181" customFormat="1" ht="29.45" hidden="1" customHeight="1">
      <c r="A35" s="48">
        <v>29</v>
      </c>
      <c r="B35" s="92" t="s">
        <v>50</v>
      </c>
      <c r="C35" s="60" t="s">
        <v>104</v>
      </c>
      <c r="D35" s="108" t="s">
        <v>93</v>
      </c>
      <c r="E35" s="109" t="s">
        <v>328</v>
      </c>
      <c r="F35" s="110" t="s">
        <v>109</v>
      </c>
      <c r="G35" s="60" t="s">
        <v>0</v>
      </c>
      <c r="H35" s="60" t="s">
        <v>425</v>
      </c>
      <c r="I35" s="111">
        <v>0.72599999999999998</v>
      </c>
      <c r="J35" s="226">
        <v>0.8</v>
      </c>
      <c r="K35" s="226" t="s">
        <v>329</v>
      </c>
      <c r="L35" s="226" t="s">
        <v>312</v>
      </c>
      <c r="M35" s="70" t="s">
        <v>322</v>
      </c>
      <c r="N35" s="112" t="s">
        <v>327</v>
      </c>
      <c r="O35" s="226" t="s">
        <v>315</v>
      </c>
      <c r="P35" s="95" t="s">
        <v>324</v>
      </c>
      <c r="Q35" s="226"/>
      <c r="R35" s="226"/>
      <c r="S35" s="226"/>
      <c r="T35" s="223"/>
      <c r="U35" s="98">
        <v>44651</v>
      </c>
      <c r="V35" s="62"/>
      <c r="W35" s="63">
        <f t="shared" si="3"/>
        <v>0</v>
      </c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4">
        <f t="shared" si="4"/>
        <v>0</v>
      </c>
      <c r="AO35" s="63">
        <f t="shared" si="2"/>
        <v>0</v>
      </c>
      <c r="AP35" s="62"/>
      <c r="AQ35" s="241"/>
    </row>
    <row r="36" spans="1:43" s="184" customFormat="1" ht="40.15" hidden="1" customHeight="1">
      <c r="A36" s="48">
        <v>30</v>
      </c>
      <c r="B36" s="101" t="s">
        <v>50</v>
      </c>
      <c r="C36" s="71" t="s">
        <v>104</v>
      </c>
      <c r="D36" s="102" t="s">
        <v>111</v>
      </c>
      <c r="E36" s="103" t="s">
        <v>272</v>
      </c>
      <c r="F36" s="113" t="s">
        <v>110</v>
      </c>
      <c r="G36" s="71" t="s">
        <v>0</v>
      </c>
      <c r="H36" s="71" t="s">
        <v>425</v>
      </c>
      <c r="I36" s="105">
        <v>5.4870000000000001</v>
      </c>
      <c r="J36" s="114"/>
      <c r="K36" s="114" t="s">
        <v>273</v>
      </c>
      <c r="L36" s="114" t="s">
        <v>315</v>
      </c>
      <c r="M36" s="114" t="s">
        <v>330</v>
      </c>
      <c r="N36" s="115" t="s">
        <v>331</v>
      </c>
      <c r="O36" s="114"/>
      <c r="P36" s="114"/>
      <c r="Q36" s="114"/>
      <c r="R36" s="114"/>
      <c r="S36" s="114"/>
      <c r="T36" s="116" t="s">
        <v>303</v>
      </c>
      <c r="U36" s="107">
        <v>44651</v>
      </c>
      <c r="V36" s="73"/>
      <c r="W36" s="74" t="e">
        <f t="shared" si="3"/>
        <v>#VALUE!</v>
      </c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5">
        <f t="shared" si="4"/>
        <v>0</v>
      </c>
      <c r="AO36" s="74" t="e">
        <f t="shared" si="2"/>
        <v>#VALUE!</v>
      </c>
      <c r="AP36" s="73"/>
      <c r="AQ36" s="245"/>
    </row>
    <row r="37" spans="1:43" s="181" customFormat="1" ht="12" hidden="1" customHeight="1">
      <c r="A37" s="48">
        <v>31</v>
      </c>
      <c r="B37" s="69" t="s">
        <v>50</v>
      </c>
      <c r="C37" s="60" t="s">
        <v>104</v>
      </c>
      <c r="D37" s="247" t="s">
        <v>112</v>
      </c>
      <c r="E37" s="248" t="s">
        <v>332</v>
      </c>
      <c r="F37" s="236" t="s">
        <v>115</v>
      </c>
      <c r="G37" s="60" t="s">
        <v>0</v>
      </c>
      <c r="H37" s="60" t="s">
        <v>425</v>
      </c>
      <c r="I37" s="185">
        <v>2</v>
      </c>
      <c r="J37" s="185">
        <v>2.16</v>
      </c>
      <c r="K37" s="70"/>
      <c r="L37" s="70" t="s">
        <v>315</v>
      </c>
      <c r="M37" s="70" t="s">
        <v>322</v>
      </c>
      <c r="N37" s="182" t="s">
        <v>333</v>
      </c>
      <c r="O37" s="70"/>
      <c r="P37" s="185"/>
      <c r="Q37" s="185"/>
      <c r="R37" s="185"/>
      <c r="S37" s="185"/>
      <c r="T37" s="223"/>
      <c r="U37" s="61">
        <v>44651</v>
      </c>
      <c r="V37" s="62"/>
      <c r="W37" s="63">
        <f t="shared" si="3"/>
        <v>0</v>
      </c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4">
        <f t="shared" si="4"/>
        <v>0</v>
      </c>
      <c r="AO37" s="63">
        <f t="shared" si="2"/>
        <v>0</v>
      </c>
      <c r="AP37" s="62"/>
      <c r="AQ37" s="241"/>
    </row>
    <row r="38" spans="1:43" s="22" customFormat="1" ht="12" hidden="1" customHeight="1">
      <c r="A38" s="6">
        <v>32</v>
      </c>
      <c r="B38" s="31" t="s">
        <v>50</v>
      </c>
      <c r="C38" s="48" t="s">
        <v>104</v>
      </c>
      <c r="D38" s="44" t="s">
        <v>122</v>
      </c>
      <c r="E38" s="45" t="s">
        <v>274</v>
      </c>
      <c r="F38" s="23" t="s">
        <v>118</v>
      </c>
      <c r="G38" s="48" t="s">
        <v>0</v>
      </c>
      <c r="H38" s="48" t="s">
        <v>275</v>
      </c>
      <c r="I38" s="39">
        <v>0.28000000000000003</v>
      </c>
      <c r="J38" s="39">
        <v>0.53100000000000003</v>
      </c>
      <c r="K38" s="46"/>
      <c r="L38" s="47"/>
      <c r="M38" s="46"/>
      <c r="N38" s="46"/>
      <c r="O38" s="46"/>
      <c r="P38" s="57"/>
      <c r="Q38" s="57"/>
      <c r="R38" s="57"/>
      <c r="S38" s="57"/>
      <c r="T38" s="46"/>
      <c r="U38" s="28">
        <v>44651</v>
      </c>
      <c r="V38" s="7"/>
      <c r="W38" s="8">
        <f t="shared" si="3"/>
        <v>0</v>
      </c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18">
        <f t="shared" si="4"/>
        <v>0</v>
      </c>
      <c r="AO38" s="8">
        <f t="shared" si="2"/>
        <v>0</v>
      </c>
      <c r="AP38" s="7"/>
    </row>
    <row r="39" spans="1:43" s="22" customFormat="1" ht="12" hidden="1" customHeight="1">
      <c r="A39" s="6">
        <v>33</v>
      </c>
      <c r="B39" s="6" t="s">
        <v>124</v>
      </c>
      <c r="C39" s="48"/>
      <c r="D39" s="44" t="s">
        <v>44</v>
      </c>
      <c r="E39" s="42" t="s">
        <v>276</v>
      </c>
      <c r="F39" s="43" t="s">
        <v>123</v>
      </c>
      <c r="G39" s="48" t="s">
        <v>0</v>
      </c>
      <c r="H39" s="48" t="s">
        <v>275</v>
      </c>
      <c r="I39" s="38">
        <v>19.481812099115047</v>
      </c>
      <c r="J39" s="41">
        <v>17.079999999999998</v>
      </c>
      <c r="K39" s="46" t="s">
        <v>125</v>
      </c>
      <c r="L39" s="47"/>
      <c r="M39" s="46"/>
      <c r="N39" s="46"/>
      <c r="O39" s="46"/>
      <c r="P39" s="41"/>
      <c r="Q39" s="41"/>
      <c r="R39" s="41"/>
      <c r="S39" s="41"/>
      <c r="T39" s="46"/>
      <c r="U39" s="28">
        <v>44661</v>
      </c>
      <c r="V39" s="7"/>
      <c r="W39" s="8">
        <f t="shared" si="3"/>
        <v>0</v>
      </c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18">
        <f t="shared" si="4"/>
        <v>0</v>
      </c>
      <c r="AO39" s="8">
        <f t="shared" si="2"/>
        <v>0</v>
      </c>
      <c r="AP39" s="7"/>
    </row>
    <row r="40" spans="1:43" s="186" customFormat="1" ht="24" hidden="1" customHeight="1">
      <c r="A40" s="48">
        <v>34</v>
      </c>
      <c r="B40" s="117" t="s">
        <v>126</v>
      </c>
      <c r="C40" s="118" t="s">
        <v>169</v>
      </c>
      <c r="D40" s="118" t="s">
        <v>128</v>
      </c>
      <c r="E40" s="118" t="s">
        <v>277</v>
      </c>
      <c r="F40" s="118" t="s">
        <v>127</v>
      </c>
      <c r="G40" s="60" t="s">
        <v>0</v>
      </c>
      <c r="H40" s="60" t="s">
        <v>425</v>
      </c>
      <c r="I40" s="119">
        <v>1.479825159</v>
      </c>
      <c r="J40" s="119" t="s">
        <v>334</v>
      </c>
      <c r="K40" s="118">
        <v>2.3302</v>
      </c>
      <c r="L40" s="118" t="s">
        <v>312</v>
      </c>
      <c r="M40" s="70" t="s">
        <v>322</v>
      </c>
      <c r="N40" s="112" t="s">
        <v>335</v>
      </c>
      <c r="O40" s="118" t="s">
        <v>315</v>
      </c>
      <c r="P40" s="119" t="s">
        <v>324</v>
      </c>
      <c r="Q40" s="119"/>
      <c r="R40" s="119"/>
      <c r="S40" s="119"/>
      <c r="T40" s="118"/>
      <c r="U40" s="98">
        <v>44666</v>
      </c>
      <c r="V40" s="62"/>
      <c r="W40" s="63">
        <f t="shared" si="3"/>
        <v>0</v>
      </c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4">
        <f t="shared" si="4"/>
        <v>0</v>
      </c>
      <c r="AO40" s="63">
        <f t="shared" si="2"/>
        <v>0</v>
      </c>
      <c r="AP40" s="62"/>
      <c r="AQ40" s="237"/>
    </row>
    <row r="41" spans="1:43" s="258" customFormat="1" ht="22.5" customHeight="1">
      <c r="A41" s="254">
        <v>35</v>
      </c>
      <c r="B41" s="255" t="s">
        <v>510</v>
      </c>
      <c r="C41" s="260" t="s">
        <v>336</v>
      </c>
      <c r="D41" s="260" t="s">
        <v>515</v>
      </c>
      <c r="E41" s="260" t="s">
        <v>511</v>
      </c>
      <c r="F41" s="260" t="s">
        <v>129</v>
      </c>
      <c r="G41" s="254" t="s">
        <v>0</v>
      </c>
      <c r="H41" s="254" t="s">
        <v>506</v>
      </c>
      <c r="I41" s="256">
        <v>0.56640417600000004</v>
      </c>
      <c r="J41" s="256">
        <v>0.75382000000000005</v>
      </c>
      <c r="K41" s="257">
        <v>0.75382000000000005</v>
      </c>
      <c r="L41" s="260" t="s">
        <v>337</v>
      </c>
      <c r="M41" s="260"/>
      <c r="N41" s="273" t="s">
        <v>537</v>
      </c>
      <c r="O41" s="224"/>
      <c r="P41" s="225"/>
      <c r="Q41" s="225"/>
      <c r="R41" s="225"/>
      <c r="S41" s="273"/>
      <c r="T41" s="260"/>
      <c r="U41" s="77">
        <v>44666</v>
      </c>
      <c r="V41" s="78"/>
      <c r="W41" s="79">
        <f t="shared" si="3"/>
        <v>0</v>
      </c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80">
        <f t="shared" si="4"/>
        <v>0</v>
      </c>
      <c r="AO41" s="79">
        <f t="shared" si="2"/>
        <v>0</v>
      </c>
      <c r="AP41" s="78"/>
    </row>
    <row r="42" spans="1:43" s="258" customFormat="1" ht="22.5" customHeight="1">
      <c r="A42" s="254">
        <v>36</v>
      </c>
      <c r="B42" s="255" t="s">
        <v>510</v>
      </c>
      <c r="C42" s="260" t="s">
        <v>336</v>
      </c>
      <c r="D42" s="260" t="s">
        <v>515</v>
      </c>
      <c r="E42" s="260" t="s">
        <v>131</v>
      </c>
      <c r="F42" s="260" t="s">
        <v>130</v>
      </c>
      <c r="G42" s="254" t="s">
        <v>0</v>
      </c>
      <c r="H42" s="254" t="s">
        <v>506</v>
      </c>
      <c r="I42" s="256">
        <v>0.56640417600000004</v>
      </c>
      <c r="J42" s="256">
        <v>0.75382000000000005</v>
      </c>
      <c r="K42" s="257">
        <v>0.75382000000000005</v>
      </c>
      <c r="L42" s="260" t="s">
        <v>337</v>
      </c>
      <c r="M42" s="260"/>
      <c r="N42" s="273" t="s">
        <v>537</v>
      </c>
      <c r="O42" s="224"/>
      <c r="P42" s="225"/>
      <c r="Q42" s="225"/>
      <c r="R42" s="225"/>
      <c r="S42" s="273"/>
      <c r="T42" s="23"/>
      <c r="U42" s="28">
        <v>44666</v>
      </c>
      <c r="V42" s="7"/>
      <c r="W42" s="8">
        <f t="shared" si="3"/>
        <v>0</v>
      </c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18">
        <f t="shared" si="4"/>
        <v>0</v>
      </c>
      <c r="AO42" s="8">
        <f t="shared" si="2"/>
        <v>0</v>
      </c>
      <c r="AP42" s="7"/>
      <c r="AQ42" s="27"/>
    </row>
    <row r="43" spans="1:43" s="186" customFormat="1" ht="12" hidden="1" customHeight="1">
      <c r="A43" s="48">
        <v>37</v>
      </c>
      <c r="B43" s="117" t="s">
        <v>126</v>
      </c>
      <c r="C43" s="118" t="s">
        <v>169</v>
      </c>
      <c r="D43" s="118" t="s">
        <v>94</v>
      </c>
      <c r="E43" s="118" t="s">
        <v>278</v>
      </c>
      <c r="F43" s="118" t="s">
        <v>132</v>
      </c>
      <c r="G43" s="60" t="s">
        <v>0</v>
      </c>
      <c r="H43" s="60" t="s">
        <v>432</v>
      </c>
      <c r="I43" s="119">
        <v>0.56799999999999995</v>
      </c>
      <c r="J43" s="119">
        <v>0.83</v>
      </c>
      <c r="K43" s="119">
        <v>0.621</v>
      </c>
      <c r="L43" s="119" t="s">
        <v>312</v>
      </c>
      <c r="M43" s="70" t="s">
        <v>322</v>
      </c>
      <c r="N43" s="120" t="s">
        <v>450</v>
      </c>
      <c r="O43" s="119"/>
      <c r="P43" s="119"/>
      <c r="Q43" s="119"/>
      <c r="R43" s="119"/>
      <c r="S43" s="119"/>
      <c r="T43" s="118"/>
      <c r="U43" s="98">
        <v>44666</v>
      </c>
      <c r="V43" s="62"/>
      <c r="W43" s="63">
        <f t="shared" si="3"/>
        <v>0</v>
      </c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4">
        <f t="shared" si="4"/>
        <v>0</v>
      </c>
      <c r="AO43" s="63">
        <f t="shared" si="2"/>
        <v>0</v>
      </c>
      <c r="AP43" s="62"/>
      <c r="AQ43" s="237"/>
    </row>
    <row r="44" spans="1:43" s="237" customFormat="1" ht="22.5" customHeight="1">
      <c r="A44" s="231">
        <v>38</v>
      </c>
      <c r="B44" s="251" t="s">
        <v>510</v>
      </c>
      <c r="C44" s="236" t="s">
        <v>336</v>
      </c>
      <c r="D44" s="236" t="s">
        <v>520</v>
      </c>
      <c r="E44" s="236" t="s">
        <v>512</v>
      </c>
      <c r="F44" s="236" t="s">
        <v>133</v>
      </c>
      <c r="G44" s="231" t="s">
        <v>0</v>
      </c>
      <c r="H44" s="231" t="s">
        <v>506</v>
      </c>
      <c r="I44" s="252">
        <v>2.86</v>
      </c>
      <c r="J44" s="252">
        <v>3.4070800000000001</v>
      </c>
      <c r="K44" s="252">
        <v>3.4070800000000001</v>
      </c>
      <c r="L44" s="236" t="s">
        <v>337</v>
      </c>
      <c r="M44" s="269" t="s">
        <v>535</v>
      </c>
      <c r="N44" s="269" t="s">
        <v>526</v>
      </c>
      <c r="O44" s="269" t="s">
        <v>460</v>
      </c>
      <c r="P44" s="259" t="s">
        <v>476</v>
      </c>
      <c r="Q44" s="261">
        <v>5.3</v>
      </c>
      <c r="R44" s="265">
        <v>2.86</v>
      </c>
      <c r="S44" s="269"/>
      <c r="T44" s="260"/>
      <c r="U44" s="77">
        <v>44666</v>
      </c>
      <c r="V44" s="78"/>
      <c r="W44" s="79">
        <f t="shared" si="3"/>
        <v>0</v>
      </c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80">
        <f t="shared" si="4"/>
        <v>0</v>
      </c>
      <c r="AO44" s="79">
        <f t="shared" si="2"/>
        <v>0</v>
      </c>
      <c r="AP44" s="78"/>
      <c r="AQ44" s="258"/>
    </row>
    <row r="45" spans="1:43" s="237" customFormat="1" ht="22.5" customHeight="1">
      <c r="A45" s="231">
        <v>39</v>
      </c>
      <c r="B45" s="251" t="s">
        <v>510</v>
      </c>
      <c r="C45" s="236" t="s">
        <v>336</v>
      </c>
      <c r="D45" s="236" t="s">
        <v>520</v>
      </c>
      <c r="E45" s="236" t="s">
        <v>513</v>
      </c>
      <c r="F45" s="236" t="s">
        <v>134</v>
      </c>
      <c r="G45" s="231" t="s">
        <v>0</v>
      </c>
      <c r="H45" s="231" t="s">
        <v>506</v>
      </c>
      <c r="I45" s="252">
        <v>0.33</v>
      </c>
      <c r="J45" s="252">
        <v>0.33628000000000002</v>
      </c>
      <c r="K45" s="252">
        <v>0.33628000000000002</v>
      </c>
      <c r="L45" s="236" t="s">
        <v>337</v>
      </c>
      <c r="M45" s="269" t="s">
        <v>535</v>
      </c>
      <c r="N45" s="269" t="s">
        <v>526</v>
      </c>
      <c r="O45" s="269" t="s">
        <v>460</v>
      </c>
      <c r="P45" s="259" t="s">
        <v>476</v>
      </c>
      <c r="Q45" s="261">
        <v>5.3</v>
      </c>
      <c r="R45" s="265">
        <v>0.33</v>
      </c>
      <c r="S45" s="269"/>
      <c r="T45" s="260"/>
      <c r="U45" s="77">
        <v>44666</v>
      </c>
      <c r="V45" s="78"/>
      <c r="W45" s="79">
        <f t="shared" si="3"/>
        <v>0</v>
      </c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80">
        <f t="shared" si="4"/>
        <v>0</v>
      </c>
      <c r="AO45" s="79">
        <f t="shared" si="2"/>
        <v>0</v>
      </c>
      <c r="AP45" s="78"/>
      <c r="AQ45" s="258"/>
    </row>
    <row r="46" spans="1:43" s="186" customFormat="1" ht="36" hidden="1" customHeight="1">
      <c r="A46" s="48">
        <v>40</v>
      </c>
      <c r="B46" s="117" t="s">
        <v>126</v>
      </c>
      <c r="C46" s="118" t="s">
        <v>169</v>
      </c>
      <c r="D46" s="118" t="s">
        <v>136</v>
      </c>
      <c r="E46" s="118" t="s">
        <v>338</v>
      </c>
      <c r="F46" s="118" t="s">
        <v>135</v>
      </c>
      <c r="G46" s="60" t="s">
        <v>0</v>
      </c>
      <c r="H46" s="60" t="s">
        <v>425</v>
      </c>
      <c r="I46" s="119">
        <v>11.583030063480001</v>
      </c>
      <c r="J46" s="119">
        <v>14.391</v>
      </c>
      <c r="K46" s="163" t="s">
        <v>452</v>
      </c>
      <c r="L46" s="119" t="s">
        <v>312</v>
      </c>
      <c r="M46" s="70" t="s">
        <v>322</v>
      </c>
      <c r="N46" s="120" t="s">
        <v>453</v>
      </c>
      <c r="O46" s="119" t="s">
        <v>315</v>
      </c>
      <c r="P46" s="119" t="s">
        <v>324</v>
      </c>
      <c r="Q46" s="164" t="s">
        <v>322</v>
      </c>
      <c r="R46" s="164"/>
      <c r="S46" s="119"/>
      <c r="T46" s="118"/>
      <c r="U46" s="98">
        <v>44666</v>
      </c>
      <c r="V46" s="62"/>
      <c r="W46" s="63">
        <f t="shared" si="0"/>
        <v>0</v>
      </c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4">
        <f t="shared" si="1"/>
        <v>0</v>
      </c>
      <c r="AO46" s="63">
        <f t="shared" si="2"/>
        <v>0</v>
      </c>
      <c r="AP46" s="62"/>
      <c r="AQ46" s="237"/>
    </row>
    <row r="47" spans="1:43" s="186" customFormat="1" ht="36" hidden="1" customHeight="1">
      <c r="A47" s="48">
        <v>41</v>
      </c>
      <c r="B47" s="117" t="s">
        <v>126</v>
      </c>
      <c r="C47" s="118" t="s">
        <v>169</v>
      </c>
      <c r="D47" s="118" t="s">
        <v>136</v>
      </c>
      <c r="E47" s="118" t="s">
        <v>339</v>
      </c>
      <c r="F47" s="118" t="s">
        <v>137</v>
      </c>
      <c r="G47" s="60" t="s">
        <v>0</v>
      </c>
      <c r="H47" s="60" t="s">
        <v>425</v>
      </c>
      <c r="I47" s="119">
        <v>6.9084965330000001</v>
      </c>
      <c r="J47" s="119">
        <v>12.603</v>
      </c>
      <c r="K47" s="163" t="s">
        <v>454</v>
      </c>
      <c r="L47" s="119" t="s">
        <v>312</v>
      </c>
      <c r="M47" s="70" t="s">
        <v>322</v>
      </c>
      <c r="N47" s="120" t="s">
        <v>455</v>
      </c>
      <c r="O47" s="119" t="s">
        <v>315</v>
      </c>
      <c r="P47" s="119" t="s">
        <v>324</v>
      </c>
      <c r="Q47" s="164" t="s">
        <v>322</v>
      </c>
      <c r="R47" s="164"/>
      <c r="S47" s="119"/>
      <c r="T47" s="118"/>
      <c r="U47" s="98">
        <v>44666</v>
      </c>
      <c r="V47" s="62"/>
      <c r="W47" s="63">
        <f t="shared" si="0"/>
        <v>0</v>
      </c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4">
        <f t="shared" si="1"/>
        <v>0</v>
      </c>
      <c r="AO47" s="63">
        <f t="shared" si="2"/>
        <v>0</v>
      </c>
      <c r="AP47" s="62"/>
      <c r="AQ47" s="237"/>
    </row>
    <row r="48" spans="1:43" s="27" customFormat="1" ht="18" hidden="1" customHeight="1">
      <c r="A48" s="6">
        <v>42</v>
      </c>
      <c r="B48" s="30" t="s">
        <v>126</v>
      </c>
      <c r="C48" s="23" t="s">
        <v>169</v>
      </c>
      <c r="D48" s="23" t="s">
        <v>142</v>
      </c>
      <c r="E48" s="23" t="s">
        <v>140</v>
      </c>
      <c r="F48" s="23" t="s">
        <v>138</v>
      </c>
      <c r="G48" s="48" t="s">
        <v>0</v>
      </c>
      <c r="H48" s="48" t="s">
        <v>433</v>
      </c>
      <c r="I48" s="37">
        <v>20</v>
      </c>
      <c r="J48" s="37">
        <v>33.5</v>
      </c>
      <c r="K48" s="37">
        <v>33.5</v>
      </c>
      <c r="L48" s="119" t="s">
        <v>312</v>
      </c>
      <c r="M48" s="70" t="s">
        <v>322</v>
      </c>
      <c r="N48" s="288" t="s">
        <v>434</v>
      </c>
      <c r="O48" s="58"/>
      <c r="P48" s="59"/>
      <c r="Q48" s="59"/>
      <c r="R48" s="59"/>
      <c r="S48" s="59"/>
      <c r="T48" s="23"/>
      <c r="U48" s="28">
        <v>44666</v>
      </c>
      <c r="V48" s="7"/>
      <c r="W48" s="8">
        <f t="shared" si="0"/>
        <v>0</v>
      </c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18">
        <f t="shared" si="1"/>
        <v>0</v>
      </c>
      <c r="AO48" s="8">
        <f t="shared" si="2"/>
        <v>0</v>
      </c>
      <c r="AP48" s="7"/>
    </row>
    <row r="49" spans="1:43" s="27" customFormat="1" ht="12" hidden="1" customHeight="1">
      <c r="A49" s="6">
        <v>43</v>
      </c>
      <c r="B49" s="30" t="s">
        <v>126</v>
      </c>
      <c r="C49" s="23" t="s">
        <v>169</v>
      </c>
      <c r="D49" s="23" t="s">
        <v>142</v>
      </c>
      <c r="E49" s="23" t="s">
        <v>141</v>
      </c>
      <c r="F49" s="23" t="s">
        <v>139</v>
      </c>
      <c r="G49" s="48" t="s">
        <v>0</v>
      </c>
      <c r="H49" s="48" t="s">
        <v>433</v>
      </c>
      <c r="I49" s="37">
        <v>20</v>
      </c>
      <c r="J49" s="37">
        <v>33.5</v>
      </c>
      <c r="K49" s="37">
        <v>33.5</v>
      </c>
      <c r="L49" s="119" t="s">
        <v>312</v>
      </c>
      <c r="M49" s="70" t="s">
        <v>322</v>
      </c>
      <c r="N49" s="289"/>
      <c r="O49" s="58"/>
      <c r="P49" s="59"/>
      <c r="Q49" s="59"/>
      <c r="R49" s="59"/>
      <c r="S49" s="59"/>
      <c r="T49" s="23"/>
      <c r="U49" s="28">
        <v>44666</v>
      </c>
      <c r="V49" s="7"/>
      <c r="W49" s="8">
        <f t="shared" si="0"/>
        <v>0</v>
      </c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18">
        <f t="shared" si="1"/>
        <v>0</v>
      </c>
      <c r="AO49" s="8">
        <f t="shared" si="2"/>
        <v>0</v>
      </c>
      <c r="AP49" s="7"/>
    </row>
    <row r="50" spans="1:43" s="186" customFormat="1" ht="31.9" hidden="1" customHeight="1">
      <c r="A50" s="48">
        <v>44</v>
      </c>
      <c r="B50" s="117" t="s">
        <v>126</v>
      </c>
      <c r="C50" s="118" t="s">
        <v>169</v>
      </c>
      <c r="D50" s="118" t="s">
        <v>144</v>
      </c>
      <c r="E50" s="118" t="s">
        <v>340</v>
      </c>
      <c r="F50" s="118" t="s">
        <v>143</v>
      </c>
      <c r="G50" s="60" t="s">
        <v>0</v>
      </c>
      <c r="H50" s="60" t="s">
        <v>425</v>
      </c>
      <c r="I50" s="119">
        <v>50.272370353920003</v>
      </c>
      <c r="J50" s="119">
        <v>66.81</v>
      </c>
      <c r="K50" s="118">
        <v>66.81</v>
      </c>
      <c r="L50" s="118" t="s">
        <v>312</v>
      </c>
      <c r="M50" s="70" t="s">
        <v>322</v>
      </c>
      <c r="N50" s="121" t="s">
        <v>341</v>
      </c>
      <c r="O50" s="118"/>
      <c r="P50" s="119"/>
      <c r="Q50" s="119"/>
      <c r="R50" s="119"/>
      <c r="S50" s="119"/>
      <c r="T50" s="118" t="s">
        <v>279</v>
      </c>
      <c r="U50" s="98">
        <v>44666</v>
      </c>
      <c r="V50" s="62"/>
      <c r="W50" s="63" t="e">
        <f t="shared" si="0"/>
        <v>#VALUE!</v>
      </c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4">
        <f t="shared" si="1"/>
        <v>0</v>
      </c>
      <c r="AO50" s="63" t="e">
        <f t="shared" si="2"/>
        <v>#VALUE!</v>
      </c>
      <c r="AP50" s="62"/>
      <c r="AQ50" s="237"/>
    </row>
    <row r="51" spans="1:43" s="186" customFormat="1" ht="31.9" hidden="1" customHeight="1">
      <c r="A51" s="48">
        <v>45</v>
      </c>
      <c r="B51" s="117" t="s">
        <v>126</v>
      </c>
      <c r="C51" s="118" t="s">
        <v>169</v>
      </c>
      <c r="D51" s="118" t="s">
        <v>144</v>
      </c>
      <c r="E51" s="118" t="s">
        <v>146</v>
      </c>
      <c r="F51" s="118" t="s">
        <v>145</v>
      </c>
      <c r="G51" s="60" t="s">
        <v>0</v>
      </c>
      <c r="H51" s="60" t="s">
        <v>425</v>
      </c>
      <c r="I51" s="119">
        <v>58.697615552905503</v>
      </c>
      <c r="J51" s="119">
        <v>63.692876106194703</v>
      </c>
      <c r="K51" s="118">
        <v>63.692876106194703</v>
      </c>
      <c r="L51" s="118" t="s">
        <v>312</v>
      </c>
      <c r="M51" s="70" t="s">
        <v>322</v>
      </c>
      <c r="N51" s="121" t="s">
        <v>341</v>
      </c>
      <c r="O51" s="118"/>
      <c r="P51" s="119"/>
      <c r="Q51" s="119"/>
      <c r="R51" s="119"/>
      <c r="S51" s="119"/>
      <c r="T51" s="118" t="s">
        <v>279</v>
      </c>
      <c r="U51" s="98">
        <v>44666</v>
      </c>
      <c r="V51" s="62"/>
      <c r="W51" s="63" t="e">
        <f t="shared" si="0"/>
        <v>#VALUE!</v>
      </c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4">
        <f t="shared" si="1"/>
        <v>0</v>
      </c>
      <c r="AO51" s="63" t="e">
        <f t="shared" si="2"/>
        <v>#VALUE!</v>
      </c>
      <c r="AP51" s="62"/>
      <c r="AQ51" s="237"/>
    </row>
    <row r="52" spans="1:43" s="27" customFormat="1" ht="12" hidden="1" customHeight="1">
      <c r="A52" s="6">
        <v>46</v>
      </c>
      <c r="B52" s="30" t="s">
        <v>126</v>
      </c>
      <c r="C52" s="23" t="s">
        <v>169</v>
      </c>
      <c r="D52" s="23" t="s">
        <v>122</v>
      </c>
      <c r="E52" s="23" t="s">
        <v>280</v>
      </c>
      <c r="F52" s="23" t="s">
        <v>147</v>
      </c>
      <c r="G52" s="48" t="s">
        <v>0</v>
      </c>
      <c r="H52" s="60" t="s">
        <v>417</v>
      </c>
      <c r="I52" s="37">
        <v>0.3</v>
      </c>
      <c r="J52" s="37">
        <v>0.77</v>
      </c>
      <c r="K52" s="23">
        <v>0.24</v>
      </c>
      <c r="L52" s="58" t="s">
        <v>428</v>
      </c>
      <c r="M52" s="70" t="s">
        <v>427</v>
      </c>
      <c r="N52" s="58" t="s">
        <v>429</v>
      </c>
      <c r="O52" s="58"/>
      <c r="P52" s="59"/>
      <c r="Q52" s="59"/>
      <c r="R52" s="59"/>
      <c r="S52" s="59"/>
      <c r="T52" s="23"/>
      <c r="U52" s="28">
        <v>44666</v>
      </c>
      <c r="V52" s="7"/>
      <c r="W52" s="8">
        <f t="shared" si="0"/>
        <v>0</v>
      </c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18">
        <f t="shared" si="1"/>
        <v>0</v>
      </c>
      <c r="AO52" s="8">
        <f t="shared" si="2"/>
        <v>0</v>
      </c>
      <c r="AP52" s="7"/>
    </row>
    <row r="53" spans="1:43" s="237" customFormat="1" ht="13.5" hidden="1" customHeight="1">
      <c r="A53" s="6">
        <v>47</v>
      </c>
      <c r="B53" s="117" t="s">
        <v>126</v>
      </c>
      <c r="C53" s="118" t="s">
        <v>169</v>
      </c>
      <c r="D53" s="118" t="s">
        <v>121</v>
      </c>
      <c r="E53" s="118" t="s">
        <v>150</v>
      </c>
      <c r="F53" s="118" t="s">
        <v>148</v>
      </c>
      <c r="G53" s="60" t="s">
        <v>0</v>
      </c>
      <c r="H53" s="60" t="s">
        <v>417</v>
      </c>
      <c r="I53" s="119">
        <v>0.732375</v>
      </c>
      <c r="J53" s="119">
        <v>1.3</v>
      </c>
      <c r="K53" s="118">
        <v>1.1000000000000001</v>
      </c>
      <c r="L53" s="118" t="s">
        <v>337</v>
      </c>
      <c r="M53" s="118"/>
      <c r="N53" s="157" t="s">
        <v>418</v>
      </c>
      <c r="O53" s="118"/>
      <c r="P53" s="119"/>
      <c r="Q53" s="119"/>
      <c r="R53" s="119"/>
      <c r="S53" s="119"/>
      <c r="T53" s="118"/>
      <c r="U53" s="98">
        <v>44666</v>
      </c>
      <c r="V53" s="62"/>
      <c r="W53" s="63">
        <f t="shared" si="0"/>
        <v>0</v>
      </c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4">
        <f t="shared" si="1"/>
        <v>0</v>
      </c>
      <c r="AO53" s="63">
        <f t="shared" si="2"/>
        <v>0</v>
      </c>
      <c r="AP53" s="62"/>
    </row>
    <row r="54" spans="1:43" s="237" customFormat="1" ht="12" hidden="1" customHeight="1">
      <c r="A54" s="6">
        <v>48</v>
      </c>
      <c r="B54" s="117" t="s">
        <v>126</v>
      </c>
      <c r="C54" s="118" t="s">
        <v>169</v>
      </c>
      <c r="D54" s="118" t="s">
        <v>121</v>
      </c>
      <c r="E54" s="118" t="s">
        <v>151</v>
      </c>
      <c r="F54" s="118" t="s">
        <v>149</v>
      </c>
      <c r="G54" s="60" t="s">
        <v>0</v>
      </c>
      <c r="H54" s="60" t="s">
        <v>417</v>
      </c>
      <c r="I54" s="119">
        <v>1.2048749999999999</v>
      </c>
      <c r="J54" s="119">
        <v>2</v>
      </c>
      <c r="K54" s="118">
        <v>1.9</v>
      </c>
      <c r="L54" s="118" t="s">
        <v>337</v>
      </c>
      <c r="M54" s="118"/>
      <c r="N54" s="158" t="s">
        <v>418</v>
      </c>
      <c r="O54" s="118"/>
      <c r="P54" s="119"/>
      <c r="Q54" s="119"/>
      <c r="R54" s="119"/>
      <c r="S54" s="119"/>
      <c r="T54" s="118"/>
      <c r="U54" s="98">
        <v>44666</v>
      </c>
      <c r="V54" s="62"/>
      <c r="W54" s="63">
        <f t="shared" si="0"/>
        <v>0</v>
      </c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4">
        <f t="shared" si="1"/>
        <v>0</v>
      </c>
      <c r="AO54" s="63">
        <f t="shared" si="2"/>
        <v>0</v>
      </c>
      <c r="AP54" s="62"/>
    </row>
    <row r="55" spans="1:43" s="237" customFormat="1" ht="12" hidden="1" customHeight="1">
      <c r="A55" s="6">
        <v>49</v>
      </c>
      <c r="B55" s="117" t="s">
        <v>126</v>
      </c>
      <c r="C55" s="118" t="s">
        <v>169</v>
      </c>
      <c r="D55" s="118" t="s">
        <v>114</v>
      </c>
      <c r="E55" s="118" t="s">
        <v>155</v>
      </c>
      <c r="F55" s="118" t="s">
        <v>152</v>
      </c>
      <c r="G55" s="60" t="s">
        <v>0</v>
      </c>
      <c r="H55" s="60" t="s">
        <v>417</v>
      </c>
      <c r="I55" s="119">
        <v>0.43812423437499998</v>
      </c>
      <c r="J55" s="119">
        <v>0.61360000000000003</v>
      </c>
      <c r="K55" s="118">
        <v>0.5</v>
      </c>
      <c r="L55" s="118" t="s">
        <v>337</v>
      </c>
      <c r="M55" s="118"/>
      <c r="N55" s="158" t="s">
        <v>419</v>
      </c>
      <c r="O55" s="118"/>
      <c r="P55" s="119"/>
      <c r="Q55" s="119"/>
      <c r="R55" s="119"/>
      <c r="S55" s="119"/>
      <c r="T55" s="118"/>
      <c r="U55" s="98">
        <v>44666</v>
      </c>
      <c r="V55" s="62"/>
      <c r="W55" s="63">
        <f t="shared" si="0"/>
        <v>0</v>
      </c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4">
        <f t="shared" si="1"/>
        <v>0</v>
      </c>
      <c r="AO55" s="63">
        <f t="shared" si="2"/>
        <v>0</v>
      </c>
      <c r="AP55" s="62"/>
    </row>
    <row r="56" spans="1:43" s="237" customFormat="1" ht="12" hidden="1" customHeight="1">
      <c r="A56" s="6">
        <v>50</v>
      </c>
      <c r="B56" s="117" t="s">
        <v>126</v>
      </c>
      <c r="C56" s="118" t="s">
        <v>169</v>
      </c>
      <c r="D56" s="118" t="s">
        <v>157</v>
      </c>
      <c r="E56" s="118" t="s">
        <v>156</v>
      </c>
      <c r="F56" s="118" t="s">
        <v>153</v>
      </c>
      <c r="G56" s="60" t="s">
        <v>0</v>
      </c>
      <c r="H56" s="60" t="s">
        <v>417</v>
      </c>
      <c r="I56" s="119">
        <v>20</v>
      </c>
      <c r="J56" s="119">
        <v>27.2</v>
      </c>
      <c r="K56" s="118">
        <v>26.92</v>
      </c>
      <c r="L56" s="118" t="s">
        <v>337</v>
      </c>
      <c r="M56" s="118"/>
      <c r="N56" s="158" t="s">
        <v>420</v>
      </c>
      <c r="O56" s="118"/>
      <c r="P56" s="119"/>
      <c r="Q56" s="119"/>
      <c r="R56" s="119"/>
      <c r="S56" s="119"/>
      <c r="T56" s="118"/>
      <c r="U56" s="98">
        <v>44666</v>
      </c>
      <c r="V56" s="62"/>
      <c r="W56" s="63">
        <f t="shared" si="0"/>
        <v>0</v>
      </c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4">
        <f t="shared" si="1"/>
        <v>0</v>
      </c>
      <c r="AO56" s="63">
        <f t="shared" si="2"/>
        <v>0</v>
      </c>
      <c r="AP56" s="62"/>
    </row>
    <row r="57" spans="1:43" s="186" customFormat="1" ht="60" hidden="1" customHeight="1">
      <c r="A57" s="48">
        <v>51</v>
      </c>
      <c r="B57" s="117" t="s">
        <v>126</v>
      </c>
      <c r="C57" s="118" t="s">
        <v>169</v>
      </c>
      <c r="D57" s="118" t="s">
        <v>64</v>
      </c>
      <c r="E57" s="118" t="s">
        <v>308</v>
      </c>
      <c r="F57" s="118" t="s">
        <v>154</v>
      </c>
      <c r="G57" s="60" t="s">
        <v>0</v>
      </c>
      <c r="H57" s="60" t="s">
        <v>430</v>
      </c>
      <c r="I57" s="119">
        <v>5.4</v>
      </c>
      <c r="J57" s="119">
        <v>8</v>
      </c>
      <c r="K57" s="118">
        <v>7</v>
      </c>
      <c r="L57" s="118" t="s">
        <v>312</v>
      </c>
      <c r="M57" s="118" t="s">
        <v>456</v>
      </c>
      <c r="N57" s="121" t="s">
        <v>457</v>
      </c>
      <c r="O57" s="118" t="s">
        <v>315</v>
      </c>
      <c r="P57" s="119" t="s">
        <v>459</v>
      </c>
      <c r="Q57" s="119" t="s">
        <v>462</v>
      </c>
      <c r="R57" s="119"/>
      <c r="S57" s="119"/>
      <c r="T57" s="118"/>
      <c r="U57" s="98">
        <v>44666</v>
      </c>
      <c r="V57" s="62"/>
      <c r="W57" s="63">
        <f t="shared" si="0"/>
        <v>0</v>
      </c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4">
        <f t="shared" si="1"/>
        <v>0</v>
      </c>
      <c r="AO57" s="63">
        <f t="shared" si="2"/>
        <v>0</v>
      </c>
      <c r="AP57" s="62"/>
      <c r="AQ57" s="237"/>
    </row>
    <row r="58" spans="1:43" s="186" customFormat="1" ht="60" hidden="1" customHeight="1">
      <c r="A58" s="48">
        <v>52</v>
      </c>
      <c r="B58" s="117" t="s">
        <v>126</v>
      </c>
      <c r="C58" s="118" t="s">
        <v>169</v>
      </c>
      <c r="D58" s="118" t="s">
        <v>64</v>
      </c>
      <c r="E58" s="118" t="s">
        <v>159</v>
      </c>
      <c r="F58" s="118" t="s">
        <v>158</v>
      </c>
      <c r="G58" s="60" t="s">
        <v>0</v>
      </c>
      <c r="H58" s="60" t="s">
        <v>430</v>
      </c>
      <c r="I58" s="119">
        <v>6.49</v>
      </c>
      <c r="J58" s="119">
        <v>7</v>
      </c>
      <c r="K58" s="118">
        <v>6</v>
      </c>
      <c r="L58" s="118" t="s">
        <v>312</v>
      </c>
      <c r="M58" s="118" t="s">
        <v>456</v>
      </c>
      <c r="N58" s="121" t="s">
        <v>457</v>
      </c>
      <c r="O58" s="118" t="s">
        <v>315</v>
      </c>
      <c r="P58" s="119" t="s">
        <v>459</v>
      </c>
      <c r="Q58" s="119" t="s">
        <v>462</v>
      </c>
      <c r="R58" s="119"/>
      <c r="S58" s="119"/>
      <c r="T58" s="118"/>
      <c r="U58" s="98">
        <v>44666</v>
      </c>
      <c r="V58" s="62"/>
      <c r="W58" s="63">
        <f t="shared" si="0"/>
        <v>0</v>
      </c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4">
        <f t="shared" si="1"/>
        <v>0</v>
      </c>
      <c r="AO58" s="63">
        <f t="shared" si="2"/>
        <v>0</v>
      </c>
      <c r="AP58" s="62"/>
      <c r="AQ58" s="237"/>
    </row>
    <row r="59" spans="1:43" s="187" customFormat="1" ht="12" hidden="1" customHeight="1">
      <c r="A59" s="48">
        <v>53</v>
      </c>
      <c r="B59" s="122" t="s">
        <v>126</v>
      </c>
      <c r="C59" s="123" t="s">
        <v>169</v>
      </c>
      <c r="D59" s="123" t="s">
        <v>94</v>
      </c>
      <c r="E59" s="123" t="s">
        <v>281</v>
      </c>
      <c r="F59" s="123" t="s">
        <v>160</v>
      </c>
      <c r="G59" s="71" t="s">
        <v>0</v>
      </c>
      <c r="H59" s="71" t="s">
        <v>425</v>
      </c>
      <c r="I59" s="124">
        <v>15.45</v>
      </c>
      <c r="J59" s="124">
        <v>28.43</v>
      </c>
      <c r="K59" s="123">
        <v>22.5</v>
      </c>
      <c r="L59" s="123" t="s">
        <v>315</v>
      </c>
      <c r="M59" s="123"/>
      <c r="N59" s="125" t="s">
        <v>309</v>
      </c>
      <c r="O59" s="123"/>
      <c r="P59" s="124"/>
      <c r="Q59" s="124"/>
      <c r="R59" s="124"/>
      <c r="S59" s="124"/>
      <c r="T59" s="123"/>
      <c r="U59" s="107">
        <v>44666</v>
      </c>
      <c r="V59" s="73"/>
      <c r="W59" s="74">
        <f t="shared" si="0"/>
        <v>0</v>
      </c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5">
        <f t="shared" si="1"/>
        <v>0</v>
      </c>
      <c r="AO59" s="74">
        <f t="shared" si="2"/>
        <v>0</v>
      </c>
      <c r="AP59" s="73"/>
      <c r="AQ59" s="126"/>
    </row>
    <row r="60" spans="1:43" s="237" customFormat="1" ht="24" hidden="1" customHeight="1">
      <c r="A60" s="6">
        <v>54</v>
      </c>
      <c r="B60" s="117" t="s">
        <v>126</v>
      </c>
      <c r="C60" s="118" t="s">
        <v>169</v>
      </c>
      <c r="D60" s="118" t="s">
        <v>167</v>
      </c>
      <c r="E60" s="118" t="s">
        <v>164</v>
      </c>
      <c r="F60" s="118" t="s">
        <v>161</v>
      </c>
      <c r="G60" s="60" t="s">
        <v>0</v>
      </c>
      <c r="H60" s="60" t="s">
        <v>417</v>
      </c>
      <c r="I60" s="119">
        <v>4.3596203166666703</v>
      </c>
      <c r="J60" s="119">
        <v>8.3802000000000003</v>
      </c>
      <c r="K60" s="118">
        <v>6.76</v>
      </c>
      <c r="L60" s="118" t="s">
        <v>337</v>
      </c>
      <c r="M60" s="118"/>
      <c r="N60" s="158" t="s">
        <v>421</v>
      </c>
      <c r="O60" s="118"/>
      <c r="P60" s="119"/>
      <c r="Q60" s="119"/>
      <c r="R60" s="119"/>
      <c r="S60" s="119"/>
      <c r="T60" s="118"/>
      <c r="U60" s="98">
        <v>44666</v>
      </c>
      <c r="V60" s="62"/>
      <c r="W60" s="63">
        <f t="shared" si="0"/>
        <v>0</v>
      </c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4">
        <f t="shared" si="1"/>
        <v>0</v>
      </c>
      <c r="AO60" s="63">
        <f t="shared" si="2"/>
        <v>0</v>
      </c>
      <c r="AP60" s="62"/>
    </row>
    <row r="61" spans="1:43" s="237" customFormat="1" ht="12" hidden="1" customHeight="1">
      <c r="A61" s="6">
        <v>55</v>
      </c>
      <c r="B61" s="117" t="s">
        <v>126</v>
      </c>
      <c r="C61" s="118" t="s">
        <v>169</v>
      </c>
      <c r="D61" s="118" t="s">
        <v>167</v>
      </c>
      <c r="E61" s="118" t="s">
        <v>165</v>
      </c>
      <c r="F61" s="118" t="s">
        <v>162</v>
      </c>
      <c r="G61" s="60" t="s">
        <v>0</v>
      </c>
      <c r="H61" s="60" t="s">
        <v>417</v>
      </c>
      <c r="I61" s="119">
        <v>1.31789520833333</v>
      </c>
      <c r="J61" s="119">
        <v>3.2749999999999999</v>
      </c>
      <c r="K61" s="118">
        <v>3.2</v>
      </c>
      <c r="L61" s="118" t="s">
        <v>337</v>
      </c>
      <c r="M61" s="118"/>
      <c r="N61" s="158" t="s">
        <v>422</v>
      </c>
      <c r="O61" s="118"/>
      <c r="P61" s="119"/>
      <c r="Q61" s="119"/>
      <c r="R61" s="119"/>
      <c r="S61" s="119"/>
      <c r="T61" s="118"/>
      <c r="U61" s="98">
        <v>44666</v>
      </c>
      <c r="V61" s="62"/>
      <c r="W61" s="63">
        <f t="shared" si="0"/>
        <v>0</v>
      </c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4">
        <f t="shared" si="1"/>
        <v>0</v>
      </c>
      <c r="AO61" s="63">
        <f t="shared" si="2"/>
        <v>0</v>
      </c>
      <c r="AP61" s="62"/>
    </row>
    <row r="62" spans="1:43" s="126" customFormat="1" ht="24" hidden="1" customHeight="1">
      <c r="A62" s="6">
        <v>56</v>
      </c>
      <c r="B62" s="122" t="s">
        <v>126</v>
      </c>
      <c r="C62" s="123" t="s">
        <v>169</v>
      </c>
      <c r="D62" s="123" t="s">
        <v>168</v>
      </c>
      <c r="E62" s="123" t="s">
        <v>166</v>
      </c>
      <c r="F62" s="123" t="s">
        <v>163</v>
      </c>
      <c r="G62" s="71" t="s">
        <v>0</v>
      </c>
      <c r="H62" s="71" t="s">
        <v>417</v>
      </c>
      <c r="I62" s="124">
        <v>0.96353310555555505</v>
      </c>
      <c r="J62" s="124">
        <v>1.5149999999999999</v>
      </c>
      <c r="K62" s="123">
        <v>1.179</v>
      </c>
      <c r="L62" s="123"/>
      <c r="M62" s="123"/>
      <c r="N62" s="159" t="s">
        <v>423</v>
      </c>
      <c r="O62" s="123"/>
      <c r="P62" s="124"/>
      <c r="Q62" s="124"/>
      <c r="R62" s="124"/>
      <c r="S62" s="124"/>
      <c r="T62" s="123"/>
      <c r="U62" s="107">
        <v>44666</v>
      </c>
      <c r="V62" s="73"/>
      <c r="W62" s="74">
        <f t="shared" si="0"/>
        <v>0</v>
      </c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5">
        <f t="shared" si="1"/>
        <v>0</v>
      </c>
      <c r="AO62" s="74">
        <f t="shared" si="2"/>
        <v>0</v>
      </c>
      <c r="AP62" s="73"/>
    </row>
    <row r="63" spans="1:43" s="186" customFormat="1" ht="34.9" hidden="1" customHeight="1">
      <c r="A63" s="48">
        <v>57</v>
      </c>
      <c r="B63" s="117" t="s">
        <v>342</v>
      </c>
      <c r="C63" s="118" t="s">
        <v>48</v>
      </c>
      <c r="D63" s="88" t="s">
        <v>343</v>
      </c>
      <c r="E63" s="88" t="s">
        <v>344</v>
      </c>
      <c r="F63" s="118" t="s">
        <v>345</v>
      </c>
      <c r="G63" s="60" t="s">
        <v>0</v>
      </c>
      <c r="H63" s="60" t="s">
        <v>431</v>
      </c>
      <c r="I63" s="119">
        <v>0.42691928640000004</v>
      </c>
      <c r="J63" s="119">
        <v>0.92208199999999996</v>
      </c>
      <c r="K63" s="118">
        <v>0.92208199999999996</v>
      </c>
      <c r="L63" s="118" t="s">
        <v>312</v>
      </c>
      <c r="M63" s="118" t="s">
        <v>320</v>
      </c>
      <c r="N63" s="121" t="s">
        <v>463</v>
      </c>
      <c r="O63" s="118"/>
      <c r="P63" s="119"/>
      <c r="Q63" s="119"/>
      <c r="R63" s="119"/>
      <c r="S63" s="119"/>
      <c r="T63" s="118"/>
      <c r="U63" s="98"/>
      <c r="V63" s="62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4"/>
      <c r="AO63" s="63"/>
      <c r="AP63" s="62"/>
      <c r="AQ63" s="237"/>
    </row>
    <row r="64" spans="1:43" s="219" customFormat="1" ht="35.450000000000003" hidden="1" customHeight="1">
      <c r="A64" s="48">
        <v>58</v>
      </c>
      <c r="B64" s="216" t="s">
        <v>342</v>
      </c>
      <c r="C64" s="217" t="s">
        <v>169</v>
      </c>
      <c r="D64" s="217" t="s">
        <v>346</v>
      </c>
      <c r="E64" s="217" t="s">
        <v>347</v>
      </c>
      <c r="F64" s="217" t="s">
        <v>348</v>
      </c>
      <c r="G64" s="48" t="s">
        <v>0</v>
      </c>
      <c r="H64" s="48" t="s">
        <v>431</v>
      </c>
      <c r="I64" s="218">
        <v>0.33600000000000002</v>
      </c>
      <c r="J64" s="218">
        <v>0.46</v>
      </c>
      <c r="K64" s="217"/>
      <c r="L64" s="217" t="s">
        <v>337</v>
      </c>
      <c r="M64" s="217" t="s">
        <v>320</v>
      </c>
      <c r="N64" s="219" t="s">
        <v>349</v>
      </c>
      <c r="O64" s="217"/>
      <c r="P64" s="218"/>
      <c r="Q64" s="218"/>
      <c r="R64" s="218"/>
      <c r="S64" s="218"/>
      <c r="T64" s="118"/>
      <c r="U64" s="98"/>
      <c r="V64" s="62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4"/>
      <c r="AO64" s="63"/>
      <c r="AP64" s="62"/>
      <c r="AQ64" s="237"/>
    </row>
    <row r="65" spans="1:43" s="186" customFormat="1" ht="36.6" hidden="1" customHeight="1">
      <c r="A65" s="48">
        <v>59</v>
      </c>
      <c r="B65" s="117" t="s">
        <v>342</v>
      </c>
      <c r="C65" s="118" t="s">
        <v>169</v>
      </c>
      <c r="D65" s="118" t="s">
        <v>350</v>
      </c>
      <c r="E65" s="118" t="s">
        <v>351</v>
      </c>
      <c r="F65" s="118" t="s">
        <v>352</v>
      </c>
      <c r="G65" s="60" t="s">
        <v>0</v>
      </c>
      <c r="H65" s="60" t="s">
        <v>431</v>
      </c>
      <c r="I65" s="119">
        <v>0.40599999999999997</v>
      </c>
      <c r="J65" s="119" t="s">
        <v>353</v>
      </c>
      <c r="K65" s="118" t="s">
        <v>354</v>
      </c>
      <c r="L65" s="118" t="s">
        <v>337</v>
      </c>
      <c r="M65" s="118" t="s">
        <v>320</v>
      </c>
      <c r="N65" s="121" t="s">
        <v>355</v>
      </c>
      <c r="O65" s="118"/>
      <c r="P65" s="119"/>
      <c r="Q65" s="119"/>
      <c r="R65" s="119"/>
      <c r="S65" s="119"/>
      <c r="T65" s="118"/>
      <c r="U65" s="98"/>
      <c r="V65" s="62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4"/>
      <c r="AO65" s="63"/>
      <c r="AP65" s="62"/>
      <c r="AQ65" s="237"/>
    </row>
    <row r="66" spans="1:43" s="219" customFormat="1" ht="25.15" hidden="1" customHeight="1">
      <c r="A66" s="48">
        <v>60</v>
      </c>
      <c r="B66" s="216" t="s">
        <v>342</v>
      </c>
      <c r="C66" s="217" t="s">
        <v>169</v>
      </c>
      <c r="D66" s="217" t="s">
        <v>356</v>
      </c>
      <c r="E66" s="217" t="s">
        <v>357</v>
      </c>
      <c r="F66" s="217" t="s">
        <v>358</v>
      </c>
      <c r="G66" s="48" t="s">
        <v>0</v>
      </c>
      <c r="H66" s="48" t="s">
        <v>431</v>
      </c>
      <c r="I66" s="218">
        <v>1.026</v>
      </c>
      <c r="J66" s="218" t="s">
        <v>359</v>
      </c>
      <c r="K66" s="217"/>
      <c r="L66" s="217" t="s">
        <v>337</v>
      </c>
      <c r="M66" s="217" t="s">
        <v>320</v>
      </c>
      <c r="N66" s="219" t="s">
        <v>349</v>
      </c>
      <c r="O66" s="217"/>
      <c r="P66" s="218"/>
      <c r="Q66" s="218"/>
      <c r="R66" s="218"/>
      <c r="S66" s="218"/>
      <c r="T66" s="118"/>
      <c r="U66" s="98"/>
      <c r="V66" s="62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4"/>
      <c r="AO66" s="63"/>
      <c r="AP66" s="62"/>
      <c r="AQ66" s="237"/>
    </row>
    <row r="67" spans="1:43" s="186" customFormat="1" ht="42" hidden="1" customHeight="1">
      <c r="A67" s="48">
        <v>61</v>
      </c>
      <c r="B67" s="117" t="s">
        <v>342</v>
      </c>
      <c r="C67" s="118" t="s">
        <v>169</v>
      </c>
      <c r="D67" s="118" t="s">
        <v>350</v>
      </c>
      <c r="E67" s="118" t="s">
        <v>360</v>
      </c>
      <c r="F67" s="118" t="s">
        <v>361</v>
      </c>
      <c r="G67" s="60" t="s">
        <v>0</v>
      </c>
      <c r="H67" s="60" t="s">
        <v>431</v>
      </c>
      <c r="I67" s="119">
        <v>0.40599999999999997</v>
      </c>
      <c r="J67" s="119" t="s">
        <v>362</v>
      </c>
      <c r="K67" s="118"/>
      <c r="L67" s="118" t="s">
        <v>337</v>
      </c>
      <c r="M67" s="118" t="s">
        <v>320</v>
      </c>
      <c r="N67" s="121" t="s">
        <v>363</v>
      </c>
      <c r="O67" s="118"/>
      <c r="P67" s="119"/>
      <c r="Q67" s="119"/>
      <c r="R67" s="119"/>
      <c r="S67" s="119"/>
      <c r="T67" s="118"/>
      <c r="U67" s="98"/>
      <c r="V67" s="62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4"/>
      <c r="AO67" s="63"/>
      <c r="AP67" s="62"/>
      <c r="AQ67" s="237"/>
    </row>
    <row r="68" spans="1:43" s="219" customFormat="1" ht="42" hidden="1" customHeight="1">
      <c r="A68" s="48">
        <v>62</v>
      </c>
      <c r="B68" s="216" t="s">
        <v>342</v>
      </c>
      <c r="C68" s="217" t="s">
        <v>169</v>
      </c>
      <c r="D68" s="217" t="s">
        <v>364</v>
      </c>
      <c r="E68" s="217" t="s">
        <v>365</v>
      </c>
      <c r="F68" s="217" t="s">
        <v>366</v>
      </c>
      <c r="G68" s="48" t="s">
        <v>0</v>
      </c>
      <c r="H68" s="48" t="s">
        <v>431</v>
      </c>
      <c r="I68" s="218">
        <v>0.73799999999999999</v>
      </c>
      <c r="J68" s="218" t="s">
        <v>367</v>
      </c>
      <c r="K68" s="217"/>
      <c r="L68" s="217" t="s">
        <v>337</v>
      </c>
      <c r="M68" s="217" t="s">
        <v>320</v>
      </c>
      <c r="N68" s="220" t="s">
        <v>368</v>
      </c>
      <c r="O68" s="217"/>
      <c r="P68" s="218"/>
      <c r="Q68" s="218"/>
      <c r="R68" s="218"/>
      <c r="S68" s="218"/>
      <c r="T68" s="118"/>
      <c r="U68" s="98"/>
      <c r="V68" s="62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4"/>
      <c r="AO68" s="63"/>
      <c r="AP68" s="62"/>
      <c r="AQ68" s="237"/>
    </row>
    <row r="69" spans="1:43" s="219" customFormat="1" ht="42" hidden="1" customHeight="1">
      <c r="A69" s="48">
        <v>63</v>
      </c>
      <c r="B69" s="216" t="s">
        <v>342</v>
      </c>
      <c r="C69" s="217" t="s">
        <v>169</v>
      </c>
      <c r="D69" s="217" t="s">
        <v>122</v>
      </c>
      <c r="E69" s="217" t="s">
        <v>369</v>
      </c>
      <c r="F69" s="217" t="s">
        <v>370</v>
      </c>
      <c r="G69" s="48" t="s">
        <v>0</v>
      </c>
      <c r="H69" s="48" t="s">
        <v>431</v>
      </c>
      <c r="I69" s="218">
        <v>0.77200000000000002</v>
      </c>
      <c r="J69" s="218">
        <v>0.99119999999999997</v>
      </c>
      <c r="K69" s="217"/>
      <c r="L69" s="217" t="s">
        <v>337</v>
      </c>
      <c r="M69" s="217" t="s">
        <v>320</v>
      </c>
      <c r="N69" s="220" t="s">
        <v>368</v>
      </c>
      <c r="O69" s="217"/>
      <c r="P69" s="218"/>
      <c r="Q69" s="218"/>
      <c r="R69" s="218"/>
      <c r="S69" s="218"/>
      <c r="T69" s="118"/>
      <c r="U69" s="98"/>
      <c r="V69" s="62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4"/>
      <c r="AO69" s="63"/>
      <c r="AP69" s="62"/>
      <c r="AQ69" s="237"/>
    </row>
    <row r="70" spans="1:43" s="219" customFormat="1" ht="42" hidden="1" customHeight="1">
      <c r="A70" s="48">
        <v>64</v>
      </c>
      <c r="B70" s="216" t="s">
        <v>342</v>
      </c>
      <c r="C70" s="217" t="s">
        <v>169</v>
      </c>
      <c r="D70" s="217" t="s">
        <v>122</v>
      </c>
      <c r="E70" s="217" t="s">
        <v>371</v>
      </c>
      <c r="F70" s="217" t="s">
        <v>372</v>
      </c>
      <c r="G70" s="48" t="s">
        <v>0</v>
      </c>
      <c r="H70" s="48" t="s">
        <v>431</v>
      </c>
      <c r="I70" s="218">
        <v>1.0660000000000001</v>
      </c>
      <c r="J70" s="218">
        <v>1.3</v>
      </c>
      <c r="K70" s="217"/>
      <c r="L70" s="217" t="s">
        <v>337</v>
      </c>
      <c r="M70" s="217" t="s">
        <v>320</v>
      </c>
      <c r="N70" s="220" t="s">
        <v>368</v>
      </c>
      <c r="O70" s="217"/>
      <c r="P70" s="218"/>
      <c r="Q70" s="218"/>
      <c r="R70" s="218"/>
      <c r="S70" s="218"/>
      <c r="T70" s="118"/>
      <c r="U70" s="98"/>
      <c r="V70" s="62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4"/>
      <c r="AO70" s="63"/>
      <c r="AP70" s="62"/>
      <c r="AQ70" s="237"/>
    </row>
    <row r="71" spans="1:43" s="219" customFormat="1" ht="42" hidden="1" customHeight="1">
      <c r="A71" s="48">
        <v>65</v>
      </c>
      <c r="B71" s="216" t="s">
        <v>342</v>
      </c>
      <c r="C71" s="217" t="s">
        <v>169</v>
      </c>
      <c r="D71" s="217" t="s">
        <v>122</v>
      </c>
      <c r="E71" s="217" t="s">
        <v>373</v>
      </c>
      <c r="F71" s="217" t="s">
        <v>374</v>
      </c>
      <c r="G71" s="48" t="s">
        <v>0</v>
      </c>
      <c r="H71" s="48" t="s">
        <v>431</v>
      </c>
      <c r="I71" s="218">
        <v>0.14200000000000002</v>
      </c>
      <c r="J71" s="218">
        <v>0.88500000000000001</v>
      </c>
      <c r="K71" s="217"/>
      <c r="L71" s="217" t="s">
        <v>337</v>
      </c>
      <c r="M71" s="217" t="s">
        <v>320</v>
      </c>
      <c r="N71" s="220" t="s">
        <v>368</v>
      </c>
      <c r="O71" s="217"/>
      <c r="P71" s="218"/>
      <c r="Q71" s="218"/>
      <c r="R71" s="218"/>
      <c r="S71" s="218"/>
      <c r="T71" s="118"/>
      <c r="U71" s="98"/>
      <c r="V71" s="62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4"/>
      <c r="AO71" s="63"/>
      <c r="AP71" s="62"/>
      <c r="AQ71" s="237"/>
    </row>
    <row r="72" spans="1:43" s="219" customFormat="1" ht="42" hidden="1" customHeight="1">
      <c r="A72" s="48">
        <v>66</v>
      </c>
      <c r="B72" s="216" t="s">
        <v>375</v>
      </c>
      <c r="C72" s="217" t="s">
        <v>336</v>
      </c>
      <c r="D72" s="217" t="s">
        <v>376</v>
      </c>
      <c r="E72" s="217" t="s">
        <v>377</v>
      </c>
      <c r="F72" s="217" t="s">
        <v>378</v>
      </c>
      <c r="G72" s="48" t="s">
        <v>0</v>
      </c>
      <c r="H72" s="48" t="s">
        <v>431</v>
      </c>
      <c r="I72" s="218">
        <v>0.2</v>
      </c>
      <c r="J72" s="218">
        <v>0.49741600000000002</v>
      </c>
      <c r="K72" s="217"/>
      <c r="L72" s="217" t="s">
        <v>337</v>
      </c>
      <c r="M72" s="217" t="s">
        <v>320</v>
      </c>
      <c r="N72" s="220" t="s">
        <v>368</v>
      </c>
      <c r="O72" s="217"/>
      <c r="P72" s="218"/>
      <c r="Q72" s="218"/>
      <c r="R72" s="218"/>
      <c r="S72" s="218"/>
      <c r="T72" s="118"/>
      <c r="U72" s="98"/>
      <c r="V72" s="62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4"/>
      <c r="AO72" s="63"/>
      <c r="AP72" s="62"/>
      <c r="AQ72" s="237"/>
    </row>
    <row r="73" spans="1:43" s="219" customFormat="1" ht="42" hidden="1" customHeight="1">
      <c r="A73" s="48">
        <v>67</v>
      </c>
      <c r="B73" s="216" t="s">
        <v>375</v>
      </c>
      <c r="C73" s="217" t="s">
        <v>336</v>
      </c>
      <c r="D73" s="217" t="s">
        <v>200</v>
      </c>
      <c r="E73" s="217" t="s">
        <v>379</v>
      </c>
      <c r="F73" s="217" t="s">
        <v>115</v>
      </c>
      <c r="G73" s="48" t="s">
        <v>0</v>
      </c>
      <c r="H73" s="48" t="s">
        <v>431</v>
      </c>
      <c r="I73" s="218">
        <v>0.44546588152</v>
      </c>
      <c r="J73" s="218">
        <v>0.60313846153846107</v>
      </c>
      <c r="K73" s="217"/>
      <c r="L73" s="217" t="s">
        <v>337</v>
      </c>
      <c r="M73" s="217" t="s">
        <v>320</v>
      </c>
      <c r="N73" s="220" t="s">
        <v>368</v>
      </c>
      <c r="O73" s="217"/>
      <c r="P73" s="218"/>
      <c r="Q73" s="218"/>
      <c r="R73" s="218"/>
      <c r="S73" s="218"/>
      <c r="T73" s="118"/>
      <c r="U73" s="98"/>
      <c r="V73" s="62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4"/>
      <c r="AO73" s="63"/>
      <c r="AP73" s="62"/>
      <c r="AQ73" s="237"/>
    </row>
    <row r="74" spans="1:43" s="219" customFormat="1" ht="42" hidden="1" customHeight="1">
      <c r="A74" s="48">
        <v>68</v>
      </c>
      <c r="B74" s="216" t="s">
        <v>375</v>
      </c>
      <c r="C74" s="217" t="s">
        <v>336</v>
      </c>
      <c r="D74" s="217" t="s">
        <v>376</v>
      </c>
      <c r="E74" s="217" t="s">
        <v>380</v>
      </c>
      <c r="F74" s="217" t="s">
        <v>381</v>
      </c>
      <c r="G74" s="48" t="s">
        <v>0</v>
      </c>
      <c r="H74" s="48" t="s">
        <v>431</v>
      </c>
      <c r="I74" s="218">
        <v>1.2450000000000001</v>
      </c>
      <c r="J74" s="218">
        <v>1.40731965</v>
      </c>
      <c r="K74" s="217"/>
      <c r="L74" s="217" t="s">
        <v>337</v>
      </c>
      <c r="M74" s="217" t="s">
        <v>320</v>
      </c>
      <c r="N74" s="220" t="s">
        <v>368</v>
      </c>
      <c r="O74" s="217"/>
      <c r="P74" s="218"/>
      <c r="Q74" s="218"/>
      <c r="R74" s="218"/>
      <c r="S74" s="218"/>
      <c r="T74" s="118"/>
      <c r="U74" s="98"/>
      <c r="V74" s="62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4"/>
      <c r="AO74" s="63"/>
      <c r="AP74" s="62"/>
      <c r="AQ74" s="237"/>
    </row>
    <row r="75" spans="1:43" s="219" customFormat="1" ht="42" hidden="1" customHeight="1">
      <c r="A75" s="48">
        <v>69</v>
      </c>
      <c r="B75" s="216" t="s">
        <v>375</v>
      </c>
      <c r="C75" s="217" t="s">
        <v>336</v>
      </c>
      <c r="D75" s="217" t="s">
        <v>93</v>
      </c>
      <c r="E75" s="217" t="s">
        <v>382</v>
      </c>
      <c r="F75" s="217" t="s">
        <v>383</v>
      </c>
      <c r="G75" s="48" t="s">
        <v>0</v>
      </c>
      <c r="H75" s="48" t="s">
        <v>431</v>
      </c>
      <c r="I75" s="218">
        <v>0.66</v>
      </c>
      <c r="J75" s="218">
        <v>0.92819300000000005</v>
      </c>
      <c r="K75" s="217"/>
      <c r="L75" s="217" t="s">
        <v>337</v>
      </c>
      <c r="M75" s="217" t="s">
        <v>320</v>
      </c>
      <c r="N75" s="220" t="s">
        <v>368</v>
      </c>
      <c r="O75" s="217"/>
      <c r="P75" s="218"/>
      <c r="Q75" s="218"/>
      <c r="R75" s="218"/>
      <c r="S75" s="218"/>
      <c r="T75" s="118"/>
      <c r="U75" s="98"/>
      <c r="V75" s="62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4"/>
      <c r="AO75" s="63"/>
      <c r="AP75" s="62"/>
      <c r="AQ75" s="237"/>
    </row>
    <row r="76" spans="1:43" s="219" customFormat="1" ht="42" hidden="1" customHeight="1">
      <c r="A76" s="48">
        <v>70</v>
      </c>
      <c r="B76" s="216" t="s">
        <v>375</v>
      </c>
      <c r="C76" s="217" t="s">
        <v>336</v>
      </c>
      <c r="D76" s="217" t="s">
        <v>384</v>
      </c>
      <c r="E76" s="217" t="s">
        <v>385</v>
      </c>
      <c r="F76" s="217" t="s">
        <v>386</v>
      </c>
      <c r="G76" s="48" t="s">
        <v>0</v>
      </c>
      <c r="H76" s="48" t="s">
        <v>431</v>
      </c>
      <c r="I76" s="218">
        <v>0.12481415929203549</v>
      </c>
      <c r="J76" s="218">
        <v>0.54900000000000004</v>
      </c>
      <c r="K76" s="217"/>
      <c r="L76" s="217" t="s">
        <v>337</v>
      </c>
      <c r="M76" s="217" t="s">
        <v>320</v>
      </c>
      <c r="N76" s="220" t="s">
        <v>368</v>
      </c>
      <c r="O76" s="217"/>
      <c r="P76" s="218"/>
      <c r="Q76" s="218"/>
      <c r="R76" s="218"/>
      <c r="S76" s="218"/>
      <c r="T76" s="118"/>
      <c r="U76" s="98"/>
      <c r="V76" s="62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4"/>
      <c r="AO76" s="63"/>
      <c r="AP76" s="62"/>
      <c r="AQ76" s="237"/>
    </row>
    <row r="77" spans="1:43" s="186" customFormat="1" ht="42" hidden="1" customHeight="1">
      <c r="A77" s="48">
        <v>71</v>
      </c>
      <c r="B77" s="117" t="s">
        <v>375</v>
      </c>
      <c r="C77" s="118" t="s">
        <v>48</v>
      </c>
      <c r="D77" s="118" t="s">
        <v>44</v>
      </c>
      <c r="E77" s="118" t="s">
        <v>387</v>
      </c>
      <c r="F77" s="118" t="s">
        <v>388</v>
      </c>
      <c r="G77" s="60" t="s">
        <v>0</v>
      </c>
      <c r="H77" s="60" t="s">
        <v>431</v>
      </c>
      <c r="I77" s="119">
        <v>21.472744020264614</v>
      </c>
      <c r="J77" s="119">
        <v>26.11</v>
      </c>
      <c r="K77" s="118"/>
      <c r="L77" s="118" t="s">
        <v>337</v>
      </c>
      <c r="M77" s="118" t="s">
        <v>320</v>
      </c>
      <c r="N77" s="121" t="s">
        <v>389</v>
      </c>
      <c r="O77" s="118" t="s">
        <v>315</v>
      </c>
      <c r="P77" s="119" t="s">
        <v>324</v>
      </c>
      <c r="Q77" s="119"/>
      <c r="R77" s="119"/>
      <c r="S77" s="119"/>
      <c r="T77" s="118"/>
      <c r="U77" s="98"/>
      <c r="V77" s="62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4"/>
      <c r="AO77" s="63"/>
      <c r="AP77" s="62"/>
      <c r="AQ77" s="237"/>
    </row>
    <row r="78" spans="1:43" s="187" customFormat="1" ht="22.9" hidden="1" customHeight="1">
      <c r="A78" s="71">
        <v>72</v>
      </c>
      <c r="B78" s="122" t="s">
        <v>375</v>
      </c>
      <c r="C78" s="123" t="s">
        <v>336</v>
      </c>
      <c r="D78" s="123" t="s">
        <v>94</v>
      </c>
      <c r="E78" s="123" t="s">
        <v>390</v>
      </c>
      <c r="F78" s="123" t="s">
        <v>391</v>
      </c>
      <c r="G78" s="71" t="s">
        <v>0</v>
      </c>
      <c r="H78" s="71" t="s">
        <v>431</v>
      </c>
      <c r="I78" s="124">
        <v>0.29609999999999997</v>
      </c>
      <c r="J78" s="124">
        <v>0.34499999999999997</v>
      </c>
      <c r="K78" s="123">
        <v>0.29599999999999999</v>
      </c>
      <c r="L78" s="123" t="s">
        <v>337</v>
      </c>
      <c r="M78" s="123" t="s">
        <v>456</v>
      </c>
      <c r="N78" s="125" t="s">
        <v>464</v>
      </c>
      <c r="O78" s="123"/>
      <c r="P78" s="124"/>
      <c r="Q78" s="124"/>
      <c r="R78" s="124"/>
      <c r="S78" s="124"/>
      <c r="T78" s="118"/>
      <c r="U78" s="98"/>
      <c r="V78" s="62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4"/>
      <c r="AO78" s="63"/>
      <c r="AP78" s="62"/>
      <c r="AQ78" s="237"/>
    </row>
    <row r="79" spans="1:43" s="219" customFormat="1" ht="22.9" hidden="1" customHeight="1">
      <c r="A79" s="48">
        <v>73</v>
      </c>
      <c r="B79" s="216" t="s">
        <v>375</v>
      </c>
      <c r="C79" s="217" t="s">
        <v>336</v>
      </c>
      <c r="D79" s="217" t="s">
        <v>46</v>
      </c>
      <c r="E79" s="217" t="s">
        <v>392</v>
      </c>
      <c r="F79" s="217" t="s">
        <v>393</v>
      </c>
      <c r="G79" s="48" t="s">
        <v>0</v>
      </c>
      <c r="H79" s="48" t="s">
        <v>431</v>
      </c>
      <c r="I79" s="218">
        <v>0.46960000000000002</v>
      </c>
      <c r="J79" s="218">
        <v>1.88</v>
      </c>
      <c r="K79" s="217"/>
      <c r="L79" s="217" t="s">
        <v>337</v>
      </c>
      <c r="M79" s="217" t="s">
        <v>320</v>
      </c>
      <c r="N79" s="206" t="s">
        <v>470</v>
      </c>
      <c r="O79" s="217"/>
      <c r="P79" s="218"/>
      <c r="Q79" s="218"/>
      <c r="R79" s="218"/>
      <c r="S79" s="218"/>
      <c r="T79" s="118"/>
      <c r="U79" s="98"/>
      <c r="V79" s="62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4"/>
      <c r="AO79" s="63"/>
      <c r="AP79" s="62"/>
      <c r="AQ79" s="237"/>
    </row>
    <row r="80" spans="1:43" s="27" customFormat="1" ht="12" hidden="1" customHeight="1">
      <c r="A80" s="6">
        <v>74</v>
      </c>
      <c r="B80" s="6" t="s">
        <v>171</v>
      </c>
      <c r="C80" s="23" t="s">
        <v>169</v>
      </c>
      <c r="D80" s="24" t="s">
        <v>168</v>
      </c>
      <c r="E80" s="35" t="s">
        <v>191</v>
      </c>
      <c r="F80" s="20" t="s">
        <v>172</v>
      </c>
      <c r="G80" s="48" t="s">
        <v>0</v>
      </c>
      <c r="H80" s="48" t="s">
        <v>435</v>
      </c>
      <c r="I80" s="41">
        <v>0.70861807913901176</v>
      </c>
      <c r="J80" s="41">
        <v>0.59940000000000004</v>
      </c>
      <c r="K80" s="46"/>
      <c r="L80" s="47"/>
      <c r="M80" s="46" t="s">
        <v>427</v>
      </c>
      <c r="N80" s="46"/>
      <c r="O80" s="46"/>
      <c r="P80" s="41"/>
      <c r="Q80" s="41"/>
      <c r="R80" s="41"/>
      <c r="S80" s="41"/>
      <c r="T80" s="46"/>
      <c r="U80" s="28">
        <v>44681</v>
      </c>
      <c r="V80" s="7"/>
      <c r="W80" s="8">
        <f t="shared" ref="W80:W121" si="5">V80*T80</f>
        <v>0</v>
      </c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18">
        <f t="shared" ref="AN80:AN121" si="6">V80+X80+Z80+AB80+AD80+AF80+AH80+AJ80+AL80</f>
        <v>0</v>
      </c>
      <c r="AO80" s="8">
        <f t="shared" ref="AO80:AO121" si="7">W80+Y80+AA80+AC80+AE80+AG80+AI80+AK80+AM80</f>
        <v>0</v>
      </c>
      <c r="AP80" s="7"/>
    </row>
    <row r="81" spans="1:43" s="1" customFormat="1" ht="13.5" hidden="1" customHeight="1">
      <c r="A81" s="6">
        <v>75</v>
      </c>
      <c r="B81" s="6" t="s">
        <v>171</v>
      </c>
      <c r="C81" s="23" t="s">
        <v>169</v>
      </c>
      <c r="D81" s="24" t="s">
        <v>168</v>
      </c>
      <c r="E81" s="35" t="s">
        <v>192</v>
      </c>
      <c r="F81" s="20" t="s">
        <v>173</v>
      </c>
      <c r="G81" s="48" t="s">
        <v>0</v>
      </c>
      <c r="H81" s="48" t="s">
        <v>435</v>
      </c>
      <c r="I81" s="41">
        <v>0.91364594363016227</v>
      </c>
      <c r="J81" s="41">
        <v>1.2143999999999999</v>
      </c>
      <c r="K81" s="46"/>
      <c r="L81" s="47"/>
      <c r="M81" s="46" t="s">
        <v>427</v>
      </c>
      <c r="N81" s="46"/>
      <c r="O81" s="46"/>
      <c r="P81" s="41"/>
      <c r="Q81" s="41"/>
      <c r="R81" s="41"/>
      <c r="S81" s="41"/>
      <c r="T81" s="46"/>
      <c r="U81" s="28">
        <v>44681</v>
      </c>
      <c r="V81" s="7"/>
      <c r="W81" s="8">
        <f t="shared" si="5"/>
        <v>0</v>
      </c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18">
        <f t="shared" si="6"/>
        <v>0</v>
      </c>
      <c r="AO81" s="8">
        <f t="shared" si="7"/>
        <v>0</v>
      </c>
      <c r="AP81" s="7"/>
    </row>
    <row r="82" spans="1:43" s="1" customFormat="1" ht="13.5" hidden="1" customHeight="1">
      <c r="A82" s="6">
        <v>76</v>
      </c>
      <c r="B82" s="6" t="s">
        <v>170</v>
      </c>
      <c r="C82" s="23" t="s">
        <v>169</v>
      </c>
      <c r="D82" s="24" t="s">
        <v>168</v>
      </c>
      <c r="E82" s="35" t="s">
        <v>193</v>
      </c>
      <c r="F82" s="20" t="s">
        <v>174</v>
      </c>
      <c r="G82" s="48" t="s">
        <v>0</v>
      </c>
      <c r="H82" s="48" t="s">
        <v>435</v>
      </c>
      <c r="I82" s="41">
        <v>0.97132912947087025</v>
      </c>
      <c r="J82" s="41">
        <v>1.1676899999999999</v>
      </c>
      <c r="K82" s="46"/>
      <c r="L82" s="47"/>
      <c r="M82" s="46" t="s">
        <v>427</v>
      </c>
      <c r="N82" s="46"/>
      <c r="O82" s="46"/>
      <c r="P82" s="41"/>
      <c r="Q82" s="41"/>
      <c r="R82" s="41"/>
      <c r="S82" s="41"/>
      <c r="T82" s="46"/>
      <c r="U82" s="28">
        <v>44681</v>
      </c>
      <c r="V82" s="7"/>
      <c r="W82" s="8">
        <f t="shared" si="5"/>
        <v>0</v>
      </c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18">
        <f t="shared" si="6"/>
        <v>0</v>
      </c>
      <c r="AO82" s="8">
        <f t="shared" si="7"/>
        <v>0</v>
      </c>
      <c r="AP82" s="7"/>
    </row>
    <row r="83" spans="1:43" s="1" customFormat="1" ht="13.5" hidden="1" customHeight="1">
      <c r="A83" s="6">
        <v>77</v>
      </c>
      <c r="B83" s="6" t="s">
        <v>170</v>
      </c>
      <c r="C83" s="23" t="s">
        <v>169</v>
      </c>
      <c r="D83" s="24" t="s">
        <v>168</v>
      </c>
      <c r="E83" s="35" t="s">
        <v>194</v>
      </c>
      <c r="F83" s="20" t="s">
        <v>175</v>
      </c>
      <c r="G83" s="48" t="s">
        <v>0</v>
      </c>
      <c r="H83" s="48" t="s">
        <v>435</v>
      </c>
      <c r="I83" s="41">
        <v>0.17207493181538841</v>
      </c>
      <c r="J83" s="41">
        <v>0.13234000000000001</v>
      </c>
      <c r="K83" s="46"/>
      <c r="L83" s="47"/>
      <c r="M83" s="46" t="s">
        <v>427</v>
      </c>
      <c r="N83" s="46"/>
      <c r="O83" s="46"/>
      <c r="P83" s="41"/>
      <c r="Q83" s="41"/>
      <c r="R83" s="41"/>
      <c r="S83" s="41"/>
      <c r="T83" s="46"/>
      <c r="U83" s="28">
        <v>44681</v>
      </c>
      <c r="V83" s="7"/>
      <c r="W83" s="8">
        <f t="shared" si="5"/>
        <v>0</v>
      </c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18">
        <f t="shared" si="6"/>
        <v>0</v>
      </c>
      <c r="AO83" s="8">
        <f t="shared" si="7"/>
        <v>0</v>
      </c>
      <c r="AP83" s="7"/>
    </row>
    <row r="84" spans="1:43" ht="13.5" hidden="1" customHeight="1">
      <c r="A84" s="48">
        <v>78</v>
      </c>
      <c r="B84" s="188" t="s">
        <v>170</v>
      </c>
      <c r="C84" s="23" t="s">
        <v>169</v>
      </c>
      <c r="D84" s="34" t="s">
        <v>46</v>
      </c>
      <c r="E84" s="20" t="s">
        <v>271</v>
      </c>
      <c r="F84" s="20" t="s">
        <v>41</v>
      </c>
      <c r="G84" s="48" t="s">
        <v>0</v>
      </c>
      <c r="H84" s="48" t="s">
        <v>436</v>
      </c>
      <c r="I84" s="189">
        <v>45.062698476800001</v>
      </c>
      <c r="J84" s="189">
        <v>49.1</v>
      </c>
      <c r="K84" s="47"/>
      <c r="L84" s="47"/>
      <c r="M84" s="47" t="s">
        <v>427</v>
      </c>
      <c r="N84" s="206" t="s">
        <v>470</v>
      </c>
      <c r="O84" s="47"/>
      <c r="P84" s="189"/>
      <c r="Q84" s="189"/>
      <c r="R84" s="189"/>
      <c r="S84" s="189"/>
      <c r="T84" s="46"/>
      <c r="U84" s="28">
        <v>44681</v>
      </c>
      <c r="V84" s="7"/>
      <c r="W84" s="8">
        <f t="shared" si="5"/>
        <v>0</v>
      </c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18">
        <f t="shared" si="6"/>
        <v>0</v>
      </c>
      <c r="AO84" s="8">
        <f t="shared" si="7"/>
        <v>0</v>
      </c>
      <c r="AP84" s="7"/>
    </row>
    <row r="85" spans="1:43" s="178" customFormat="1" ht="24" hidden="1" customHeight="1">
      <c r="A85" s="71">
        <v>79</v>
      </c>
      <c r="B85" s="71" t="s">
        <v>170</v>
      </c>
      <c r="C85" s="165" t="s">
        <v>169</v>
      </c>
      <c r="D85" s="166" t="s">
        <v>200</v>
      </c>
      <c r="E85" s="167" t="s">
        <v>282</v>
      </c>
      <c r="F85" s="168" t="s">
        <v>176</v>
      </c>
      <c r="G85" s="71" t="s">
        <v>0</v>
      </c>
      <c r="H85" s="71" t="s">
        <v>436</v>
      </c>
      <c r="I85" s="176">
        <v>3.7444827525663733</v>
      </c>
      <c r="J85" s="176">
        <v>3.7444827525663733</v>
      </c>
      <c r="K85" s="106">
        <v>2.3622923076923072</v>
      </c>
      <c r="L85" s="106" t="s">
        <v>460</v>
      </c>
      <c r="M85" s="106" t="s">
        <v>465</v>
      </c>
      <c r="N85" s="183" t="s">
        <v>466</v>
      </c>
      <c r="O85" s="106"/>
      <c r="P85" s="176"/>
      <c r="Q85" s="176"/>
      <c r="R85" s="176"/>
      <c r="S85" s="176"/>
      <c r="T85" s="46"/>
      <c r="U85" s="28">
        <v>44681</v>
      </c>
      <c r="V85" s="7"/>
      <c r="W85" s="8">
        <f t="shared" si="5"/>
        <v>0</v>
      </c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18">
        <f t="shared" si="6"/>
        <v>0</v>
      </c>
      <c r="AO85" s="8">
        <f t="shared" si="7"/>
        <v>0</v>
      </c>
      <c r="AP85" s="7"/>
      <c r="AQ85" s="1"/>
    </row>
    <row r="86" spans="1:43" s="178" customFormat="1" ht="36" hidden="1" customHeight="1">
      <c r="A86" s="71">
        <v>80</v>
      </c>
      <c r="B86" s="71" t="s">
        <v>170</v>
      </c>
      <c r="C86" s="165" t="s">
        <v>169</v>
      </c>
      <c r="D86" s="166" t="s">
        <v>201</v>
      </c>
      <c r="E86" s="167" t="s">
        <v>283</v>
      </c>
      <c r="F86" s="168" t="s">
        <v>177</v>
      </c>
      <c r="G86" s="71" t="s">
        <v>0</v>
      </c>
      <c r="H86" s="71" t="s">
        <v>436</v>
      </c>
      <c r="I86" s="176">
        <v>5.395755058407083</v>
      </c>
      <c r="J86" s="176">
        <v>3.4956999999999998</v>
      </c>
      <c r="K86" s="106">
        <v>4.2549000000000001</v>
      </c>
      <c r="L86" s="106" t="s">
        <v>460</v>
      </c>
      <c r="M86" s="106" t="s">
        <v>456</v>
      </c>
      <c r="N86" s="183" t="s">
        <v>467</v>
      </c>
      <c r="O86" s="106"/>
      <c r="P86" s="176"/>
      <c r="Q86" s="176"/>
      <c r="R86" s="176"/>
      <c r="S86" s="176"/>
      <c r="T86" s="52" t="s">
        <v>284</v>
      </c>
      <c r="U86" s="28">
        <v>44681</v>
      </c>
      <c r="V86" s="7"/>
      <c r="W86" s="8" t="e">
        <f t="shared" si="5"/>
        <v>#VALUE!</v>
      </c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18">
        <f t="shared" si="6"/>
        <v>0</v>
      </c>
      <c r="AO86" s="8" t="e">
        <f t="shared" si="7"/>
        <v>#VALUE!</v>
      </c>
      <c r="AP86" s="7"/>
      <c r="AQ86" s="1"/>
    </row>
    <row r="87" spans="1:43" s="193" customFormat="1" ht="24" hidden="1" customHeight="1">
      <c r="A87" s="60">
        <v>81</v>
      </c>
      <c r="B87" s="60" t="s">
        <v>170</v>
      </c>
      <c r="C87" s="236" t="s">
        <v>169</v>
      </c>
      <c r="D87" s="202" t="s">
        <v>93</v>
      </c>
      <c r="E87" s="203" t="s">
        <v>285</v>
      </c>
      <c r="F87" s="192" t="s">
        <v>178</v>
      </c>
      <c r="G87" s="60" t="s">
        <v>0</v>
      </c>
      <c r="H87" s="60" t="s">
        <v>436</v>
      </c>
      <c r="I87" s="185">
        <v>0.375</v>
      </c>
      <c r="J87" s="185">
        <v>0.39129999999999998</v>
      </c>
      <c r="K87" s="70">
        <v>0.39129799999999998</v>
      </c>
      <c r="L87" s="70"/>
      <c r="M87" s="70" t="s">
        <v>427</v>
      </c>
      <c r="N87" s="97" t="s">
        <v>468</v>
      </c>
      <c r="O87" s="70"/>
      <c r="P87" s="185"/>
      <c r="Q87" s="185"/>
      <c r="R87" s="185"/>
      <c r="S87" s="185"/>
      <c r="T87" s="46"/>
      <c r="U87" s="28">
        <v>44681</v>
      </c>
      <c r="V87" s="7"/>
      <c r="W87" s="8">
        <f t="shared" si="5"/>
        <v>0</v>
      </c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18">
        <f t="shared" si="6"/>
        <v>0</v>
      </c>
      <c r="AO87" s="8">
        <f t="shared" si="7"/>
        <v>0</v>
      </c>
      <c r="AP87" s="7"/>
      <c r="AQ87" s="1"/>
    </row>
    <row r="88" spans="1:43" s="193" customFormat="1" ht="24" hidden="1" customHeight="1">
      <c r="A88" s="60">
        <v>82</v>
      </c>
      <c r="B88" s="60" t="s">
        <v>170</v>
      </c>
      <c r="C88" s="236" t="s">
        <v>169</v>
      </c>
      <c r="D88" s="202" t="s">
        <v>93</v>
      </c>
      <c r="E88" s="203" t="s">
        <v>286</v>
      </c>
      <c r="F88" s="192" t="s">
        <v>179</v>
      </c>
      <c r="G88" s="60" t="s">
        <v>0</v>
      </c>
      <c r="H88" s="60" t="s">
        <v>436</v>
      </c>
      <c r="I88" s="185">
        <v>7.2000000000000008E-2</v>
      </c>
      <c r="J88" s="185">
        <v>7.9640000000000002E-2</v>
      </c>
      <c r="K88" s="70">
        <v>7.9636999999999999E-2</v>
      </c>
      <c r="L88" s="70"/>
      <c r="M88" s="70" t="s">
        <v>427</v>
      </c>
      <c r="N88" s="97" t="s">
        <v>468</v>
      </c>
      <c r="O88" s="70"/>
      <c r="P88" s="185"/>
      <c r="Q88" s="185"/>
      <c r="R88" s="185"/>
      <c r="S88" s="185"/>
      <c r="T88" s="46"/>
      <c r="U88" s="28">
        <v>44681</v>
      </c>
      <c r="V88" s="7"/>
      <c r="W88" s="8">
        <f t="shared" si="5"/>
        <v>0</v>
      </c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18">
        <f t="shared" si="6"/>
        <v>0</v>
      </c>
      <c r="AO88" s="8">
        <f t="shared" si="7"/>
        <v>0</v>
      </c>
      <c r="AP88" s="7"/>
      <c r="AQ88" s="1"/>
    </row>
    <row r="89" spans="1:43" s="193" customFormat="1" ht="13.5" hidden="1" customHeight="1">
      <c r="A89" s="60">
        <v>83</v>
      </c>
      <c r="B89" s="60" t="s">
        <v>170</v>
      </c>
      <c r="C89" s="236" t="s">
        <v>169</v>
      </c>
      <c r="D89" s="202" t="s">
        <v>202</v>
      </c>
      <c r="E89" s="203" t="s">
        <v>195</v>
      </c>
      <c r="F89" s="192" t="s">
        <v>180</v>
      </c>
      <c r="G89" s="60" t="s">
        <v>0</v>
      </c>
      <c r="H89" s="60" t="s">
        <v>436</v>
      </c>
      <c r="I89" s="185">
        <v>0.05</v>
      </c>
      <c r="J89" s="185">
        <v>8.8499999999999995E-2</v>
      </c>
      <c r="K89" s="70"/>
      <c r="L89" s="70"/>
      <c r="M89" s="70" t="s">
        <v>427</v>
      </c>
      <c r="N89" s="182" t="s">
        <v>469</v>
      </c>
      <c r="O89" s="70"/>
      <c r="P89" s="185"/>
      <c r="Q89" s="185"/>
      <c r="R89" s="185"/>
      <c r="S89" s="185"/>
      <c r="T89" s="46"/>
      <c r="U89" s="28">
        <v>44681</v>
      </c>
      <c r="V89" s="7"/>
      <c r="W89" s="8">
        <f t="shared" si="5"/>
        <v>0</v>
      </c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18">
        <f t="shared" si="6"/>
        <v>0</v>
      </c>
      <c r="AO89" s="8">
        <f t="shared" si="7"/>
        <v>0</v>
      </c>
      <c r="AP89" s="7"/>
      <c r="AQ89" s="1"/>
    </row>
    <row r="90" spans="1:43" s="193" customFormat="1" ht="24" hidden="1" customHeight="1">
      <c r="A90" s="60">
        <v>84</v>
      </c>
      <c r="B90" s="60" t="s">
        <v>170</v>
      </c>
      <c r="C90" s="236" t="s">
        <v>169</v>
      </c>
      <c r="D90" s="202" t="s">
        <v>93</v>
      </c>
      <c r="E90" s="203" t="s">
        <v>287</v>
      </c>
      <c r="F90" s="192" t="s">
        <v>181</v>
      </c>
      <c r="G90" s="60" t="s">
        <v>0</v>
      </c>
      <c r="H90" s="60" t="s">
        <v>436</v>
      </c>
      <c r="I90" s="185">
        <v>0.92999999999999994</v>
      </c>
      <c r="J90" s="185">
        <v>1.5376000000000001</v>
      </c>
      <c r="K90" s="96" t="s">
        <v>288</v>
      </c>
      <c r="L90" s="96"/>
      <c r="M90" s="70" t="s">
        <v>427</v>
      </c>
      <c r="N90" s="97" t="s">
        <v>468</v>
      </c>
      <c r="O90" s="96"/>
      <c r="P90" s="185"/>
      <c r="Q90" s="185"/>
      <c r="R90" s="185"/>
      <c r="S90" s="185"/>
      <c r="T90" s="46"/>
      <c r="U90" s="28">
        <v>44681</v>
      </c>
      <c r="V90" s="7"/>
      <c r="W90" s="8">
        <f t="shared" si="5"/>
        <v>0</v>
      </c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18">
        <f t="shared" si="6"/>
        <v>0</v>
      </c>
      <c r="AO90" s="8">
        <f t="shared" si="7"/>
        <v>0</v>
      </c>
      <c r="AP90" s="7"/>
      <c r="AQ90" s="1"/>
    </row>
    <row r="91" spans="1:43" ht="13.5" hidden="1" customHeight="1">
      <c r="A91" s="48">
        <v>85</v>
      </c>
      <c r="B91" s="188" t="s">
        <v>170</v>
      </c>
      <c r="C91" s="23" t="s">
        <v>169</v>
      </c>
      <c r="D91" s="33" t="s">
        <v>203</v>
      </c>
      <c r="E91" s="35" t="s">
        <v>196</v>
      </c>
      <c r="F91" s="20" t="s">
        <v>182</v>
      </c>
      <c r="G91" s="48" t="s">
        <v>0</v>
      </c>
      <c r="H91" s="48" t="s">
        <v>436</v>
      </c>
      <c r="I91" s="189">
        <v>1.643681415929205</v>
      </c>
      <c r="J91" s="189">
        <v>2.23</v>
      </c>
      <c r="K91" s="47"/>
      <c r="L91" s="47"/>
      <c r="M91" s="47" t="s">
        <v>427</v>
      </c>
      <c r="N91" s="206" t="s">
        <v>470</v>
      </c>
      <c r="O91" s="47"/>
      <c r="P91" s="189"/>
      <c r="Q91" s="189"/>
      <c r="R91" s="189"/>
      <c r="S91" s="189"/>
      <c r="T91" s="46"/>
      <c r="U91" s="28">
        <v>44681</v>
      </c>
      <c r="V91" s="7"/>
      <c r="W91" s="8">
        <f t="shared" si="5"/>
        <v>0</v>
      </c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18">
        <f t="shared" si="6"/>
        <v>0</v>
      </c>
      <c r="AO91" s="8">
        <f t="shared" si="7"/>
        <v>0</v>
      </c>
      <c r="AP91" s="7"/>
    </row>
    <row r="92" spans="1:43" s="178" customFormat="1" ht="24" hidden="1" customHeight="1">
      <c r="A92" s="71">
        <v>86</v>
      </c>
      <c r="B92" s="71" t="s">
        <v>170</v>
      </c>
      <c r="C92" s="165" t="s">
        <v>169</v>
      </c>
      <c r="D92" s="169" t="s">
        <v>70</v>
      </c>
      <c r="E92" s="168" t="s">
        <v>289</v>
      </c>
      <c r="F92" s="168" t="s">
        <v>183</v>
      </c>
      <c r="G92" s="71" t="s">
        <v>0</v>
      </c>
      <c r="H92" s="71" t="s">
        <v>436</v>
      </c>
      <c r="I92" s="176">
        <v>8.9667119973451364</v>
      </c>
      <c r="J92" s="176">
        <v>9.0061999999999998</v>
      </c>
      <c r="K92" s="116" t="s">
        <v>290</v>
      </c>
      <c r="L92" s="116"/>
      <c r="M92" s="106" t="s">
        <v>427</v>
      </c>
      <c r="N92" s="183"/>
      <c r="O92" s="116"/>
      <c r="P92" s="176"/>
      <c r="Q92" s="176"/>
      <c r="R92" s="176"/>
      <c r="S92" s="176"/>
      <c r="T92" s="46"/>
      <c r="U92" s="28">
        <v>44681</v>
      </c>
      <c r="V92" s="7"/>
      <c r="W92" s="8">
        <f t="shared" si="5"/>
        <v>0</v>
      </c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18">
        <f t="shared" si="6"/>
        <v>0</v>
      </c>
      <c r="AO92" s="8">
        <f t="shared" si="7"/>
        <v>0</v>
      </c>
      <c r="AP92" s="7"/>
      <c r="AQ92" s="1"/>
    </row>
    <row r="93" spans="1:43" s="178" customFormat="1" ht="24" hidden="1" customHeight="1">
      <c r="A93" s="71">
        <v>87</v>
      </c>
      <c r="B93" s="71" t="s">
        <v>170</v>
      </c>
      <c r="C93" s="165" t="s">
        <v>169</v>
      </c>
      <c r="D93" s="169" t="s">
        <v>70</v>
      </c>
      <c r="E93" s="168" t="s">
        <v>197</v>
      </c>
      <c r="F93" s="168" t="s">
        <v>184</v>
      </c>
      <c r="G93" s="71" t="s">
        <v>0</v>
      </c>
      <c r="H93" s="71" t="s">
        <v>436</v>
      </c>
      <c r="I93" s="176">
        <v>8.9667119973451364</v>
      </c>
      <c r="J93" s="176">
        <v>9.0061999999999998</v>
      </c>
      <c r="K93" s="116" t="s">
        <v>290</v>
      </c>
      <c r="L93" s="116"/>
      <c r="M93" s="106" t="s">
        <v>427</v>
      </c>
      <c r="N93" s="183"/>
      <c r="O93" s="116"/>
      <c r="P93" s="176"/>
      <c r="Q93" s="176"/>
      <c r="R93" s="176"/>
      <c r="S93" s="176"/>
      <c r="T93" s="46"/>
      <c r="U93" s="28">
        <v>44681</v>
      </c>
      <c r="V93" s="7"/>
      <c r="W93" s="8">
        <f t="shared" si="5"/>
        <v>0</v>
      </c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18">
        <f t="shared" si="6"/>
        <v>0</v>
      </c>
      <c r="AO93" s="8">
        <f t="shared" si="7"/>
        <v>0</v>
      </c>
      <c r="AP93" s="7"/>
      <c r="AQ93" s="1"/>
    </row>
    <row r="94" spans="1:43" s="178" customFormat="1" ht="24" hidden="1" customHeight="1">
      <c r="A94" s="71">
        <v>88</v>
      </c>
      <c r="B94" s="173" t="s">
        <v>170</v>
      </c>
      <c r="C94" s="170" t="s">
        <v>169</v>
      </c>
      <c r="D94" s="171" t="s">
        <v>204</v>
      </c>
      <c r="E94" s="172" t="s">
        <v>291</v>
      </c>
      <c r="F94" s="172" t="s">
        <v>185</v>
      </c>
      <c r="G94" s="173" t="s">
        <v>0</v>
      </c>
      <c r="H94" s="173" t="s">
        <v>436</v>
      </c>
      <c r="I94" s="177">
        <v>2.2000000000000002</v>
      </c>
      <c r="J94" s="177">
        <v>2.2000000000000002</v>
      </c>
      <c r="K94" s="174" t="s">
        <v>292</v>
      </c>
      <c r="L94" s="174"/>
      <c r="M94" s="175" t="s">
        <v>427</v>
      </c>
      <c r="N94" s="183"/>
      <c r="O94" s="116"/>
      <c r="P94" s="176"/>
      <c r="Q94" s="176"/>
      <c r="R94" s="176"/>
      <c r="S94" s="176"/>
      <c r="T94" s="46"/>
      <c r="U94" s="28">
        <v>44681</v>
      </c>
      <c r="V94" s="7"/>
      <c r="W94" s="8">
        <f t="shared" si="5"/>
        <v>0</v>
      </c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18">
        <f t="shared" si="6"/>
        <v>0</v>
      </c>
      <c r="AO94" s="8">
        <f t="shared" si="7"/>
        <v>0</v>
      </c>
      <c r="AP94" s="7"/>
      <c r="AQ94" s="1"/>
    </row>
    <row r="95" spans="1:43" ht="24" hidden="1" customHeight="1">
      <c r="A95" s="48">
        <v>89</v>
      </c>
      <c r="B95" s="188" t="s">
        <v>170</v>
      </c>
      <c r="C95" s="23" t="s">
        <v>169</v>
      </c>
      <c r="D95" s="34" t="s">
        <v>93</v>
      </c>
      <c r="E95" s="35" t="s">
        <v>293</v>
      </c>
      <c r="F95" s="20" t="s">
        <v>76</v>
      </c>
      <c r="G95" s="48" t="s">
        <v>0</v>
      </c>
      <c r="H95" s="48" t="s">
        <v>436</v>
      </c>
      <c r="I95" s="189">
        <v>0.66600000000000004</v>
      </c>
      <c r="J95" s="189">
        <v>0.53097345132743401</v>
      </c>
      <c r="K95" s="51" t="s">
        <v>294</v>
      </c>
      <c r="L95" s="51"/>
      <c r="M95" s="47" t="s">
        <v>427</v>
      </c>
      <c r="N95" s="207" t="s">
        <v>470</v>
      </c>
      <c r="O95" s="51"/>
      <c r="P95" s="189"/>
      <c r="Q95" s="189"/>
      <c r="R95" s="189"/>
      <c r="S95" s="189"/>
      <c r="T95" s="46"/>
      <c r="U95" s="28">
        <v>44681</v>
      </c>
      <c r="V95" s="7"/>
      <c r="W95" s="8">
        <f t="shared" si="5"/>
        <v>0</v>
      </c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18">
        <f t="shared" si="6"/>
        <v>0</v>
      </c>
      <c r="AO95" s="8">
        <f t="shared" si="7"/>
        <v>0</v>
      </c>
      <c r="AP95" s="7"/>
    </row>
    <row r="96" spans="1:43" s="178" customFormat="1" ht="13.5" hidden="1" customHeight="1">
      <c r="A96" s="71">
        <v>90</v>
      </c>
      <c r="B96" s="71" t="s">
        <v>170</v>
      </c>
      <c r="C96" s="165" t="s">
        <v>169</v>
      </c>
      <c r="D96" s="169" t="s">
        <v>62</v>
      </c>
      <c r="E96" s="167" t="s">
        <v>295</v>
      </c>
      <c r="F96" s="168" t="s">
        <v>77</v>
      </c>
      <c r="G96" s="71" t="s">
        <v>0</v>
      </c>
      <c r="H96" s="71" t="s">
        <v>436</v>
      </c>
      <c r="I96" s="176">
        <v>0.20049541884955754</v>
      </c>
      <c r="J96" s="176">
        <v>0.11491</v>
      </c>
      <c r="K96" s="106">
        <v>0.11490769230769263</v>
      </c>
      <c r="L96" s="106"/>
      <c r="M96" s="106" t="s">
        <v>427</v>
      </c>
      <c r="N96" s="208"/>
      <c r="O96" s="106"/>
      <c r="P96" s="176"/>
      <c r="Q96" s="176"/>
      <c r="R96" s="176"/>
      <c r="S96" s="176"/>
      <c r="T96" s="46"/>
      <c r="U96" s="28">
        <v>44681</v>
      </c>
      <c r="V96" s="7"/>
      <c r="W96" s="8">
        <f t="shared" si="5"/>
        <v>0</v>
      </c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18">
        <f t="shared" si="6"/>
        <v>0</v>
      </c>
      <c r="AO96" s="8">
        <f t="shared" si="7"/>
        <v>0</v>
      </c>
      <c r="AP96" s="7"/>
      <c r="AQ96" s="1"/>
    </row>
    <row r="97" spans="1:43" s="193" customFormat="1" ht="24" hidden="1" customHeight="1">
      <c r="A97" s="60">
        <v>91</v>
      </c>
      <c r="B97" s="60" t="s">
        <v>170</v>
      </c>
      <c r="C97" s="236" t="s">
        <v>169</v>
      </c>
      <c r="D97" s="191" t="s">
        <v>62</v>
      </c>
      <c r="E97" s="192" t="s">
        <v>296</v>
      </c>
      <c r="F97" s="192" t="s">
        <v>186</v>
      </c>
      <c r="G97" s="60" t="s">
        <v>0</v>
      </c>
      <c r="H97" s="60" t="s">
        <v>436</v>
      </c>
      <c r="I97" s="185">
        <v>0.69532423274336297</v>
      </c>
      <c r="J97" s="185"/>
      <c r="K97" s="96" t="s">
        <v>471</v>
      </c>
      <c r="L97" s="70"/>
      <c r="M97" s="70"/>
      <c r="N97" s="182"/>
      <c r="O97" s="70"/>
      <c r="P97" s="185" t="s">
        <v>458</v>
      </c>
      <c r="Q97" s="185" t="s">
        <v>461</v>
      </c>
      <c r="R97" s="185"/>
      <c r="S97" s="185"/>
      <c r="T97" s="46"/>
      <c r="U97" s="28">
        <v>44681</v>
      </c>
      <c r="V97" s="7"/>
      <c r="W97" s="8">
        <f t="shared" si="5"/>
        <v>0</v>
      </c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18">
        <f t="shared" si="6"/>
        <v>0</v>
      </c>
      <c r="AO97" s="8">
        <f t="shared" si="7"/>
        <v>0</v>
      </c>
      <c r="AP97" s="7"/>
      <c r="AQ97" s="1"/>
    </row>
    <row r="98" spans="1:43" s="193" customFormat="1" ht="24" hidden="1" customHeight="1">
      <c r="A98" s="60">
        <v>92</v>
      </c>
      <c r="B98" s="60" t="s">
        <v>170</v>
      </c>
      <c r="C98" s="236" t="s">
        <v>169</v>
      </c>
      <c r="D98" s="191" t="s">
        <v>62</v>
      </c>
      <c r="E98" s="192" t="s">
        <v>198</v>
      </c>
      <c r="F98" s="192" t="s">
        <v>187</v>
      </c>
      <c r="G98" s="60" t="s">
        <v>0</v>
      </c>
      <c r="H98" s="60" t="s">
        <v>436</v>
      </c>
      <c r="I98" s="185">
        <v>0.69532423274336297</v>
      </c>
      <c r="J98" s="185"/>
      <c r="K98" s="96" t="s">
        <v>472</v>
      </c>
      <c r="L98" s="70"/>
      <c r="M98" s="70"/>
      <c r="N98" s="182"/>
      <c r="O98" s="70"/>
      <c r="P98" s="185" t="s">
        <v>458</v>
      </c>
      <c r="Q98" s="185" t="s">
        <v>461</v>
      </c>
      <c r="R98" s="185"/>
      <c r="S98" s="185"/>
      <c r="T98" s="46"/>
      <c r="U98" s="28">
        <v>44681</v>
      </c>
      <c r="V98" s="7"/>
      <c r="W98" s="8">
        <f t="shared" si="5"/>
        <v>0</v>
      </c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18">
        <f t="shared" si="6"/>
        <v>0</v>
      </c>
      <c r="AO98" s="8">
        <f t="shared" si="7"/>
        <v>0</v>
      </c>
      <c r="AP98" s="7"/>
      <c r="AQ98" s="1"/>
    </row>
    <row r="99" spans="1:43" s="193" customFormat="1" ht="24" hidden="1" customHeight="1">
      <c r="A99" s="60">
        <v>93</v>
      </c>
      <c r="B99" s="60" t="s">
        <v>170</v>
      </c>
      <c r="C99" s="236" t="s">
        <v>169</v>
      </c>
      <c r="D99" s="191" t="s">
        <v>62</v>
      </c>
      <c r="E99" s="192" t="s">
        <v>297</v>
      </c>
      <c r="F99" s="192" t="s">
        <v>188</v>
      </c>
      <c r="G99" s="60" t="s">
        <v>0</v>
      </c>
      <c r="H99" s="60" t="s">
        <v>436</v>
      </c>
      <c r="I99" s="185">
        <v>1.1911793058</v>
      </c>
      <c r="J99" s="185" t="s">
        <v>206</v>
      </c>
      <c r="K99" s="96" t="s">
        <v>473</v>
      </c>
      <c r="L99" s="96" t="s">
        <v>337</v>
      </c>
      <c r="M99" s="70" t="s">
        <v>474</v>
      </c>
      <c r="N99" s="97" t="s">
        <v>475</v>
      </c>
      <c r="O99" s="96" t="s">
        <v>460</v>
      </c>
      <c r="P99" s="185" t="s">
        <v>476</v>
      </c>
      <c r="Q99" s="185" t="s">
        <v>474</v>
      </c>
      <c r="R99" s="185"/>
      <c r="S99" s="185"/>
      <c r="T99" s="46"/>
      <c r="U99" s="28">
        <v>44681</v>
      </c>
      <c r="V99" s="7"/>
      <c r="W99" s="8">
        <f t="shared" si="5"/>
        <v>0</v>
      </c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18">
        <f t="shared" si="6"/>
        <v>0</v>
      </c>
      <c r="AO99" s="8">
        <f t="shared" si="7"/>
        <v>0</v>
      </c>
      <c r="AP99" s="7"/>
      <c r="AQ99" s="1"/>
    </row>
    <row r="100" spans="1:43" s="193" customFormat="1" ht="24" hidden="1" customHeight="1">
      <c r="A100" s="60">
        <v>94</v>
      </c>
      <c r="B100" s="60" t="s">
        <v>170</v>
      </c>
      <c r="C100" s="236" t="s">
        <v>169</v>
      </c>
      <c r="D100" s="191" t="s">
        <v>205</v>
      </c>
      <c r="E100" s="192" t="s">
        <v>199</v>
      </c>
      <c r="F100" s="192" t="s">
        <v>189</v>
      </c>
      <c r="G100" s="60" t="s">
        <v>0</v>
      </c>
      <c r="H100" s="60" t="s">
        <v>436</v>
      </c>
      <c r="I100" s="185">
        <v>15.565154165267263</v>
      </c>
      <c r="J100" s="185">
        <v>19.6642663716814</v>
      </c>
      <c r="K100" s="96" t="s">
        <v>477</v>
      </c>
      <c r="L100" s="96" t="s">
        <v>337</v>
      </c>
      <c r="M100" s="70" t="s">
        <v>474</v>
      </c>
      <c r="N100" s="97" t="s">
        <v>475</v>
      </c>
      <c r="O100" s="96" t="s">
        <v>460</v>
      </c>
      <c r="P100" s="185" t="s">
        <v>476</v>
      </c>
      <c r="Q100" s="185" t="s">
        <v>474</v>
      </c>
      <c r="R100" s="185"/>
      <c r="S100" s="185"/>
      <c r="T100" s="46"/>
      <c r="U100" s="28">
        <v>44681</v>
      </c>
      <c r="V100" s="7"/>
      <c r="W100" s="8">
        <f t="shared" si="5"/>
        <v>0</v>
      </c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18">
        <f t="shared" si="6"/>
        <v>0</v>
      </c>
      <c r="AO100" s="8">
        <f t="shared" si="7"/>
        <v>0</v>
      </c>
      <c r="AP100" s="7"/>
      <c r="AQ100" s="1"/>
    </row>
    <row r="101" spans="1:43" s="193" customFormat="1" ht="13.5" hidden="1" customHeight="1">
      <c r="A101" s="60">
        <v>95</v>
      </c>
      <c r="B101" s="60" t="s">
        <v>170</v>
      </c>
      <c r="C101" s="236" t="s">
        <v>169</v>
      </c>
      <c r="D101" s="248" t="s">
        <v>44</v>
      </c>
      <c r="E101" s="194" t="s">
        <v>298</v>
      </c>
      <c r="F101" s="248" t="s">
        <v>190</v>
      </c>
      <c r="G101" s="60" t="s">
        <v>0</v>
      </c>
      <c r="H101" s="60" t="s">
        <v>436</v>
      </c>
      <c r="I101" s="185">
        <v>21.037457079646021</v>
      </c>
      <c r="J101" s="185">
        <v>25.2</v>
      </c>
      <c r="K101" s="70" t="s">
        <v>299</v>
      </c>
      <c r="L101" s="70"/>
      <c r="M101" s="70" t="s">
        <v>427</v>
      </c>
      <c r="N101" s="182"/>
      <c r="O101" s="70"/>
      <c r="P101" s="185" t="s">
        <v>458</v>
      </c>
      <c r="Q101" s="185" t="s">
        <v>461</v>
      </c>
      <c r="R101" s="185"/>
      <c r="S101" s="185"/>
      <c r="T101" s="46"/>
      <c r="U101" s="28">
        <v>44681</v>
      </c>
      <c r="V101" s="7"/>
      <c r="W101" s="8">
        <f t="shared" si="5"/>
        <v>0</v>
      </c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18">
        <f t="shared" si="6"/>
        <v>0</v>
      </c>
      <c r="AO101" s="8">
        <f t="shared" si="7"/>
        <v>0</v>
      </c>
      <c r="AP101" s="7"/>
      <c r="AQ101" s="1"/>
    </row>
    <row r="102" spans="1:43" s="178" customFormat="1" ht="13.5" hidden="1" customHeight="1">
      <c r="A102" s="71">
        <v>96</v>
      </c>
      <c r="B102" s="195" t="s">
        <v>260</v>
      </c>
      <c r="C102" s="196" t="s">
        <v>169</v>
      </c>
      <c r="D102" s="196" t="s">
        <v>205</v>
      </c>
      <c r="E102" s="196" t="s">
        <v>300</v>
      </c>
      <c r="F102" s="196" t="s">
        <v>207</v>
      </c>
      <c r="G102" s="71" t="s">
        <v>0</v>
      </c>
      <c r="H102" s="71" t="s">
        <v>436</v>
      </c>
      <c r="I102" s="197">
        <v>3.3713763672599999</v>
      </c>
      <c r="J102" s="197">
        <v>2.92229224137931</v>
      </c>
      <c r="K102" s="198">
        <v>2.92229224137931</v>
      </c>
      <c r="L102" s="199" t="s">
        <v>460</v>
      </c>
      <c r="M102" s="106" t="s">
        <v>478</v>
      </c>
      <c r="N102" s="209" t="s">
        <v>479</v>
      </c>
      <c r="O102" s="199"/>
      <c r="P102" s="105"/>
      <c r="Q102" s="105"/>
      <c r="R102" s="105"/>
      <c r="S102" s="105"/>
      <c r="T102" s="24"/>
      <c r="U102" s="28">
        <v>44666</v>
      </c>
      <c r="V102" s="7"/>
      <c r="W102" s="8">
        <f t="shared" si="5"/>
        <v>0</v>
      </c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18">
        <f t="shared" si="6"/>
        <v>0</v>
      </c>
      <c r="AO102" s="8">
        <f t="shared" si="7"/>
        <v>0</v>
      </c>
      <c r="AP102" s="7"/>
      <c r="AQ102" s="1"/>
    </row>
    <row r="103" spans="1:43" s="178" customFormat="1" ht="13.5" hidden="1" customHeight="1">
      <c r="A103" s="71">
        <v>97</v>
      </c>
      <c r="B103" s="195" t="s">
        <v>260</v>
      </c>
      <c r="C103" s="196" t="s">
        <v>169</v>
      </c>
      <c r="D103" s="196" t="s">
        <v>62</v>
      </c>
      <c r="E103" s="196" t="s">
        <v>237</v>
      </c>
      <c r="F103" s="196" t="s">
        <v>208</v>
      </c>
      <c r="G103" s="71" t="s">
        <v>0</v>
      </c>
      <c r="H103" s="71" t="s">
        <v>436</v>
      </c>
      <c r="I103" s="197">
        <v>2.61828443448</v>
      </c>
      <c r="J103" s="197">
        <v>2.0072920353982302</v>
      </c>
      <c r="K103" s="196">
        <v>2.5644999999999998</v>
      </c>
      <c r="L103" s="200" t="s">
        <v>460</v>
      </c>
      <c r="M103" s="106" t="s">
        <v>474</v>
      </c>
      <c r="N103" s="210"/>
      <c r="O103" s="200"/>
      <c r="P103" s="105"/>
      <c r="Q103" s="105"/>
      <c r="R103" s="105"/>
      <c r="S103" s="105"/>
      <c r="T103" s="24"/>
      <c r="U103" s="28">
        <v>44666</v>
      </c>
      <c r="V103" s="7"/>
      <c r="W103" s="8">
        <f t="shared" si="5"/>
        <v>0</v>
      </c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18">
        <f t="shared" si="6"/>
        <v>0</v>
      </c>
      <c r="AO103" s="8">
        <f t="shared" si="7"/>
        <v>0</v>
      </c>
      <c r="AP103" s="7"/>
      <c r="AQ103" s="1"/>
    </row>
    <row r="104" spans="1:43" s="193" customFormat="1" ht="24" hidden="1" customHeight="1">
      <c r="A104" s="60">
        <v>98</v>
      </c>
      <c r="B104" s="201" t="s">
        <v>259</v>
      </c>
      <c r="C104" s="248" t="s">
        <v>169</v>
      </c>
      <c r="D104" s="248" t="s">
        <v>62</v>
      </c>
      <c r="E104" s="248" t="s">
        <v>238</v>
      </c>
      <c r="F104" s="248" t="s">
        <v>209</v>
      </c>
      <c r="G104" s="60" t="s">
        <v>0</v>
      </c>
      <c r="H104" s="60" t="s">
        <v>436</v>
      </c>
      <c r="I104" s="250">
        <v>0.99920267684999997</v>
      </c>
      <c r="J104" s="250">
        <v>2.8</v>
      </c>
      <c r="K104" s="248">
        <v>1.3640000000000001</v>
      </c>
      <c r="L104" s="87" t="s">
        <v>337</v>
      </c>
      <c r="M104" s="70" t="s">
        <v>474</v>
      </c>
      <c r="N104" s="211" t="s">
        <v>480</v>
      </c>
      <c r="O104" s="87"/>
      <c r="P104" s="226"/>
      <c r="Q104" s="226"/>
      <c r="R104" s="226"/>
      <c r="S104" s="226"/>
      <c r="T104" s="24"/>
      <c r="U104" s="28">
        <v>44666</v>
      </c>
      <c r="V104" s="7"/>
      <c r="W104" s="8">
        <f t="shared" si="5"/>
        <v>0</v>
      </c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18">
        <f t="shared" si="6"/>
        <v>0</v>
      </c>
      <c r="AO104" s="8">
        <f t="shared" si="7"/>
        <v>0</v>
      </c>
      <c r="AP104" s="7"/>
      <c r="AQ104" s="1"/>
    </row>
    <row r="105" spans="1:43" ht="13.5" hidden="1" customHeight="1">
      <c r="A105" s="48">
        <v>99</v>
      </c>
      <c r="B105" s="50" t="s">
        <v>259</v>
      </c>
      <c r="C105" s="24" t="s">
        <v>169</v>
      </c>
      <c r="D105" s="24" t="s">
        <v>70</v>
      </c>
      <c r="E105" s="24" t="s">
        <v>239</v>
      </c>
      <c r="F105" s="24" t="s">
        <v>210</v>
      </c>
      <c r="G105" s="48" t="s">
        <v>0</v>
      </c>
      <c r="H105" s="48" t="s">
        <v>436</v>
      </c>
      <c r="I105" s="39">
        <v>0.52427736629999999</v>
      </c>
      <c r="J105" s="39">
        <v>0.70109999999999995</v>
      </c>
      <c r="K105" s="24" t="s">
        <v>481</v>
      </c>
      <c r="L105" s="26"/>
      <c r="M105" s="47" t="s">
        <v>427</v>
      </c>
      <c r="N105" s="212"/>
      <c r="O105" s="26"/>
      <c r="P105" s="57"/>
      <c r="Q105" s="57"/>
      <c r="R105" s="57"/>
      <c r="S105" s="57"/>
      <c r="T105" s="24"/>
      <c r="U105" s="28">
        <v>44666</v>
      </c>
      <c r="V105" s="7"/>
      <c r="W105" s="8">
        <f t="shared" si="5"/>
        <v>0</v>
      </c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18">
        <f t="shared" si="6"/>
        <v>0</v>
      </c>
      <c r="AO105" s="8">
        <f t="shared" si="7"/>
        <v>0</v>
      </c>
      <c r="AP105" s="7"/>
    </row>
    <row r="106" spans="1:43" s="178" customFormat="1" ht="13.5" hidden="1" customHeight="1">
      <c r="A106" s="71">
        <v>100</v>
      </c>
      <c r="B106" s="195" t="s">
        <v>259</v>
      </c>
      <c r="C106" s="196" t="s">
        <v>169</v>
      </c>
      <c r="D106" s="196" t="s">
        <v>62</v>
      </c>
      <c r="E106" s="196" t="s">
        <v>240</v>
      </c>
      <c r="F106" s="196" t="s">
        <v>211</v>
      </c>
      <c r="G106" s="71" t="s">
        <v>0</v>
      </c>
      <c r="H106" s="71" t="s">
        <v>436</v>
      </c>
      <c r="I106" s="197">
        <v>4.4324258912000003</v>
      </c>
      <c r="J106" s="197">
        <v>3.7639999999999998</v>
      </c>
      <c r="K106" s="196">
        <v>2.6637</v>
      </c>
      <c r="L106" s="200" t="s">
        <v>460</v>
      </c>
      <c r="M106" s="106" t="s">
        <v>478</v>
      </c>
      <c r="N106" s="210" t="s">
        <v>479</v>
      </c>
      <c r="O106" s="200"/>
      <c r="P106" s="105"/>
      <c r="Q106" s="105"/>
      <c r="R106" s="105"/>
      <c r="S106" s="105"/>
      <c r="T106" s="24"/>
      <c r="U106" s="28">
        <v>44666</v>
      </c>
      <c r="V106" s="7"/>
      <c r="W106" s="8">
        <f t="shared" si="5"/>
        <v>0</v>
      </c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18">
        <f t="shared" si="6"/>
        <v>0</v>
      </c>
      <c r="AO106" s="8">
        <f t="shared" si="7"/>
        <v>0</v>
      </c>
      <c r="AP106" s="7"/>
      <c r="AQ106" s="1"/>
    </row>
    <row r="107" spans="1:43" s="178" customFormat="1" ht="13.5" hidden="1" customHeight="1">
      <c r="A107" s="71">
        <v>101</v>
      </c>
      <c r="B107" s="195" t="s">
        <v>259</v>
      </c>
      <c r="C107" s="196" t="s">
        <v>169</v>
      </c>
      <c r="D107" s="196" t="s">
        <v>201</v>
      </c>
      <c r="E107" s="196" t="s">
        <v>482</v>
      </c>
      <c r="F107" s="196" t="s">
        <v>212</v>
      </c>
      <c r="G107" s="71" t="s">
        <v>0</v>
      </c>
      <c r="H107" s="71" t="s">
        <v>436</v>
      </c>
      <c r="I107" s="197">
        <v>7.6905633947999998</v>
      </c>
      <c r="J107" s="197">
        <v>6.9646017699115097</v>
      </c>
      <c r="K107" s="196">
        <v>6.6942000000000004</v>
      </c>
      <c r="L107" s="200" t="s">
        <v>315</v>
      </c>
      <c r="M107" s="106" t="s">
        <v>427</v>
      </c>
      <c r="N107" s="210" t="s">
        <v>483</v>
      </c>
      <c r="O107" s="200"/>
      <c r="P107" s="105"/>
      <c r="Q107" s="105"/>
      <c r="R107" s="105"/>
      <c r="S107" s="105"/>
      <c r="T107" s="24"/>
      <c r="U107" s="28">
        <v>44666</v>
      </c>
      <c r="V107" s="7"/>
      <c r="W107" s="8">
        <f t="shared" si="5"/>
        <v>0</v>
      </c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18">
        <f t="shared" si="6"/>
        <v>0</v>
      </c>
      <c r="AO107" s="8">
        <f t="shared" si="7"/>
        <v>0</v>
      </c>
      <c r="AP107" s="7"/>
      <c r="AQ107" s="1"/>
    </row>
    <row r="108" spans="1:43" ht="13.5" hidden="1" customHeight="1">
      <c r="A108" s="48">
        <v>102</v>
      </c>
      <c r="B108" s="214" t="s">
        <v>259</v>
      </c>
      <c r="C108" s="24" t="s">
        <v>169</v>
      </c>
      <c r="D108" s="24" t="s">
        <v>128</v>
      </c>
      <c r="E108" s="24" t="s">
        <v>484</v>
      </c>
      <c r="F108" s="24" t="s">
        <v>213</v>
      </c>
      <c r="G108" s="48" t="s">
        <v>0</v>
      </c>
      <c r="H108" s="48" t="s">
        <v>436</v>
      </c>
      <c r="I108" s="39">
        <v>0.51580410239999996</v>
      </c>
      <c r="J108" s="39" t="s">
        <v>253</v>
      </c>
      <c r="K108" s="24"/>
      <c r="L108" s="26" t="s">
        <v>312</v>
      </c>
      <c r="M108" s="47" t="s">
        <v>427</v>
      </c>
      <c r="N108" s="212" t="s">
        <v>470</v>
      </c>
      <c r="O108" s="26"/>
      <c r="P108" s="57"/>
      <c r="Q108" s="57"/>
      <c r="R108" s="57"/>
      <c r="S108" s="57"/>
      <c r="T108" s="24"/>
      <c r="U108" s="28">
        <v>44671</v>
      </c>
      <c r="V108" s="7"/>
      <c r="W108" s="8">
        <f t="shared" si="5"/>
        <v>0</v>
      </c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18">
        <f t="shared" si="6"/>
        <v>0</v>
      </c>
      <c r="AO108" s="8">
        <f t="shared" si="7"/>
        <v>0</v>
      </c>
      <c r="AP108" s="7"/>
    </row>
    <row r="109" spans="1:43" s="193" customFormat="1" ht="36" hidden="1" customHeight="1">
      <c r="A109" s="60">
        <v>103</v>
      </c>
      <c r="B109" s="201" t="s">
        <v>259</v>
      </c>
      <c r="C109" s="248" t="s">
        <v>169</v>
      </c>
      <c r="D109" s="248" t="s">
        <v>255</v>
      </c>
      <c r="E109" s="248" t="s">
        <v>485</v>
      </c>
      <c r="F109" s="248" t="s">
        <v>214</v>
      </c>
      <c r="G109" s="60" t="s">
        <v>0</v>
      </c>
      <c r="H109" s="60" t="s">
        <v>436</v>
      </c>
      <c r="I109" s="250">
        <v>0.66157305367999997</v>
      </c>
      <c r="J109" s="250">
        <v>1.1062000000000001</v>
      </c>
      <c r="K109" s="248"/>
      <c r="L109" s="87" t="s">
        <v>312</v>
      </c>
      <c r="M109" s="70" t="s">
        <v>427</v>
      </c>
      <c r="N109" s="211" t="s">
        <v>486</v>
      </c>
      <c r="O109" s="87"/>
      <c r="P109" s="226"/>
      <c r="Q109" s="226"/>
      <c r="R109" s="226"/>
      <c r="S109" s="226"/>
      <c r="T109" s="24"/>
      <c r="U109" s="28">
        <v>44671</v>
      </c>
      <c r="V109" s="7"/>
      <c r="W109" s="8">
        <f t="shared" si="5"/>
        <v>0</v>
      </c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18">
        <f t="shared" si="6"/>
        <v>0</v>
      </c>
      <c r="AO109" s="8">
        <f t="shared" si="7"/>
        <v>0</v>
      </c>
      <c r="AP109" s="7"/>
      <c r="AQ109" s="1"/>
    </row>
    <row r="110" spans="1:43" ht="13.5" hidden="1" customHeight="1">
      <c r="A110" s="48">
        <v>104</v>
      </c>
      <c r="B110" s="214" t="s">
        <v>259</v>
      </c>
      <c r="C110" s="24" t="s">
        <v>169</v>
      </c>
      <c r="D110" s="24" t="s">
        <v>128</v>
      </c>
      <c r="E110" s="24" t="s">
        <v>241</v>
      </c>
      <c r="F110" s="24" t="s">
        <v>215</v>
      </c>
      <c r="G110" s="48" t="s">
        <v>0</v>
      </c>
      <c r="H110" s="48" t="s">
        <v>436</v>
      </c>
      <c r="I110" s="39">
        <v>0.50454268000000002</v>
      </c>
      <c r="J110" s="39">
        <v>1.3</v>
      </c>
      <c r="K110" s="24"/>
      <c r="L110" s="26" t="s">
        <v>312</v>
      </c>
      <c r="M110" s="47" t="s">
        <v>427</v>
      </c>
      <c r="N110" s="212" t="s">
        <v>470</v>
      </c>
      <c r="O110" s="26"/>
      <c r="P110" s="57"/>
      <c r="Q110" s="57"/>
      <c r="R110" s="57"/>
      <c r="S110" s="57"/>
      <c r="T110" s="24"/>
      <c r="U110" s="28">
        <v>44671</v>
      </c>
      <c r="V110" s="7"/>
      <c r="W110" s="8">
        <f t="shared" si="5"/>
        <v>0</v>
      </c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18">
        <f t="shared" si="6"/>
        <v>0</v>
      </c>
      <c r="AO110" s="8">
        <f t="shared" si="7"/>
        <v>0</v>
      </c>
      <c r="AP110" s="7"/>
    </row>
    <row r="111" spans="1:43" ht="15.6" hidden="1" customHeight="1">
      <c r="A111" s="48">
        <v>105</v>
      </c>
      <c r="B111" s="214" t="s">
        <v>259</v>
      </c>
      <c r="C111" s="24" t="s">
        <v>169</v>
      </c>
      <c r="D111" s="24" t="s">
        <v>128</v>
      </c>
      <c r="E111" s="24" t="s">
        <v>242</v>
      </c>
      <c r="F111" s="24" t="s">
        <v>216</v>
      </c>
      <c r="G111" s="48" t="s">
        <v>0</v>
      </c>
      <c r="H111" s="48" t="s">
        <v>436</v>
      </c>
      <c r="I111" s="39">
        <v>0.48666903480000001</v>
      </c>
      <c r="J111" s="39">
        <v>1.25</v>
      </c>
      <c r="K111" s="24"/>
      <c r="L111" s="26" t="s">
        <v>312</v>
      </c>
      <c r="M111" s="47" t="s">
        <v>427</v>
      </c>
      <c r="N111" s="212" t="s">
        <v>470</v>
      </c>
      <c r="O111" s="26"/>
      <c r="P111" s="57"/>
      <c r="Q111" s="57"/>
      <c r="R111" s="57"/>
      <c r="S111" s="57"/>
      <c r="T111" s="24"/>
      <c r="U111" s="28">
        <v>44671</v>
      </c>
      <c r="V111" s="7"/>
      <c r="W111" s="8">
        <f t="shared" si="5"/>
        <v>0</v>
      </c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18">
        <f t="shared" si="6"/>
        <v>0</v>
      </c>
      <c r="AO111" s="8">
        <f t="shared" si="7"/>
        <v>0</v>
      </c>
      <c r="AP111" s="7"/>
    </row>
    <row r="112" spans="1:43" s="193" customFormat="1" ht="13.5" hidden="1" customHeight="1">
      <c r="A112" s="60">
        <v>106</v>
      </c>
      <c r="B112" s="201" t="s">
        <v>259</v>
      </c>
      <c r="C112" s="248" t="s">
        <v>169</v>
      </c>
      <c r="D112" s="248" t="s">
        <v>46</v>
      </c>
      <c r="E112" s="248" t="s">
        <v>487</v>
      </c>
      <c r="F112" s="248" t="s">
        <v>217</v>
      </c>
      <c r="G112" s="60" t="s">
        <v>0</v>
      </c>
      <c r="H112" s="60" t="s">
        <v>436</v>
      </c>
      <c r="I112" s="250">
        <v>0.50048351928000001</v>
      </c>
      <c r="J112" s="250" t="s">
        <v>254</v>
      </c>
      <c r="K112" s="248"/>
      <c r="L112" s="87" t="s">
        <v>312</v>
      </c>
      <c r="M112" s="70" t="s">
        <v>427</v>
      </c>
      <c r="N112" s="211" t="s">
        <v>488</v>
      </c>
      <c r="O112" s="87"/>
      <c r="P112" s="226"/>
      <c r="Q112" s="226"/>
      <c r="R112" s="226"/>
      <c r="S112" s="226"/>
      <c r="T112" s="24"/>
      <c r="U112" s="28">
        <v>44671</v>
      </c>
      <c r="V112" s="7"/>
      <c r="W112" s="8">
        <f t="shared" si="5"/>
        <v>0</v>
      </c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18">
        <f t="shared" si="6"/>
        <v>0</v>
      </c>
      <c r="AO112" s="8">
        <f t="shared" si="7"/>
        <v>0</v>
      </c>
      <c r="AP112" s="7"/>
      <c r="AQ112" s="1"/>
    </row>
    <row r="113" spans="1:43" s="193" customFormat="1" ht="13.5" hidden="1" customHeight="1">
      <c r="A113" s="60">
        <v>107</v>
      </c>
      <c r="B113" s="201" t="s">
        <v>259</v>
      </c>
      <c r="C113" s="248" t="s">
        <v>169</v>
      </c>
      <c r="D113" s="248" t="s">
        <v>70</v>
      </c>
      <c r="E113" s="248" t="s">
        <v>489</v>
      </c>
      <c r="F113" s="248" t="s">
        <v>218</v>
      </c>
      <c r="G113" s="60" t="s">
        <v>0</v>
      </c>
      <c r="H113" s="60" t="s">
        <v>436</v>
      </c>
      <c r="I113" s="250">
        <v>0.52068271320000004</v>
      </c>
      <c r="J113" s="250">
        <v>1.1642999999999999</v>
      </c>
      <c r="K113" s="248"/>
      <c r="L113" s="87" t="s">
        <v>312</v>
      </c>
      <c r="M113" s="70" t="s">
        <v>427</v>
      </c>
      <c r="N113" s="211" t="s">
        <v>490</v>
      </c>
      <c r="O113" s="87" t="s">
        <v>315</v>
      </c>
      <c r="P113" s="226" t="s">
        <v>324</v>
      </c>
      <c r="Q113" s="226" t="s">
        <v>322</v>
      </c>
      <c r="R113" s="226"/>
      <c r="S113" s="226"/>
      <c r="T113" s="24"/>
      <c r="U113" s="28">
        <v>44671</v>
      </c>
      <c r="V113" s="7"/>
      <c r="W113" s="8">
        <f t="shared" si="5"/>
        <v>0</v>
      </c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18">
        <f t="shared" si="6"/>
        <v>0</v>
      </c>
      <c r="AO113" s="8">
        <f t="shared" si="7"/>
        <v>0</v>
      </c>
      <c r="AP113" s="7"/>
      <c r="AQ113" s="1"/>
    </row>
    <row r="114" spans="1:43" ht="13.5" hidden="1" customHeight="1">
      <c r="A114" s="48">
        <v>108</v>
      </c>
      <c r="B114" s="214" t="s">
        <v>259</v>
      </c>
      <c r="C114" s="24" t="s">
        <v>169</v>
      </c>
      <c r="D114" s="24" t="s">
        <v>60</v>
      </c>
      <c r="E114" s="24" t="s">
        <v>243</v>
      </c>
      <c r="F114" s="24" t="s">
        <v>219</v>
      </c>
      <c r="G114" s="48" t="s">
        <v>0</v>
      </c>
      <c r="H114" s="48" t="s">
        <v>436</v>
      </c>
      <c r="I114" s="39">
        <v>1.54067256637168</v>
      </c>
      <c r="J114" s="39">
        <v>1.92506986548673</v>
      </c>
      <c r="K114" s="24"/>
      <c r="L114" s="26" t="s">
        <v>312</v>
      </c>
      <c r="M114" s="47" t="s">
        <v>427</v>
      </c>
      <c r="N114" s="215" t="s">
        <v>491</v>
      </c>
      <c r="O114" s="26"/>
      <c r="P114" s="57"/>
      <c r="Q114" s="57"/>
      <c r="R114" s="57"/>
      <c r="S114" s="57"/>
      <c r="T114" s="24"/>
      <c r="U114" s="28">
        <v>44671</v>
      </c>
      <c r="V114" s="7"/>
      <c r="W114" s="8">
        <f t="shared" si="5"/>
        <v>0</v>
      </c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18">
        <f t="shared" si="6"/>
        <v>0</v>
      </c>
      <c r="AO114" s="8">
        <f t="shared" si="7"/>
        <v>0</v>
      </c>
      <c r="AP114" s="7"/>
    </row>
    <row r="115" spans="1:43" s="1" customFormat="1" ht="13.5" hidden="1" customHeight="1">
      <c r="A115" s="6">
        <v>109</v>
      </c>
      <c r="B115" s="50" t="s">
        <v>259</v>
      </c>
      <c r="C115" s="24" t="s">
        <v>169</v>
      </c>
      <c r="D115" s="24" t="s">
        <v>114</v>
      </c>
      <c r="E115" s="24" t="s">
        <v>244</v>
      </c>
      <c r="F115" s="24" t="s">
        <v>220</v>
      </c>
      <c r="G115" s="48" t="s">
        <v>0</v>
      </c>
      <c r="H115" s="26" t="s">
        <v>437</v>
      </c>
      <c r="I115" s="39">
        <v>8.5000000000000006E-2</v>
      </c>
      <c r="J115" s="39">
        <v>0.45600000000000002</v>
      </c>
      <c r="K115" s="24"/>
      <c r="L115" s="26"/>
      <c r="M115" s="46" t="s">
        <v>427</v>
      </c>
      <c r="N115" s="26"/>
      <c r="O115" s="26"/>
      <c r="P115" s="57"/>
      <c r="Q115" s="57"/>
      <c r="R115" s="57"/>
      <c r="S115" s="57"/>
      <c r="T115" s="24"/>
      <c r="U115" s="28">
        <v>44671</v>
      </c>
      <c r="V115" s="7"/>
      <c r="W115" s="8">
        <f t="shared" si="5"/>
        <v>0</v>
      </c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18">
        <f t="shared" si="6"/>
        <v>0</v>
      </c>
      <c r="AO115" s="8">
        <f t="shared" si="7"/>
        <v>0</v>
      </c>
      <c r="AP115" s="7"/>
    </row>
    <row r="116" spans="1:43" s="1" customFormat="1" ht="13.5" hidden="1" customHeight="1">
      <c r="A116" s="6">
        <v>110</v>
      </c>
      <c r="B116" s="50" t="s">
        <v>259</v>
      </c>
      <c r="C116" s="24" t="s">
        <v>169</v>
      </c>
      <c r="D116" s="24" t="s">
        <v>114</v>
      </c>
      <c r="E116" s="24" t="s">
        <v>245</v>
      </c>
      <c r="F116" s="24" t="s">
        <v>221</v>
      </c>
      <c r="G116" s="48" t="s">
        <v>0</v>
      </c>
      <c r="H116" s="26" t="s">
        <v>437</v>
      </c>
      <c r="I116" s="39">
        <v>1.7000000000000001E-2</v>
      </c>
      <c r="J116" s="39">
        <v>0.152</v>
      </c>
      <c r="K116" s="24"/>
      <c r="L116" s="26"/>
      <c r="M116" s="46" t="s">
        <v>427</v>
      </c>
      <c r="N116" s="26"/>
      <c r="O116" s="26"/>
      <c r="P116" s="57"/>
      <c r="Q116" s="57"/>
      <c r="R116" s="57"/>
      <c r="S116" s="57"/>
      <c r="T116" s="24"/>
      <c r="U116" s="28">
        <v>44671</v>
      </c>
      <c r="V116" s="7"/>
      <c r="W116" s="8">
        <f t="shared" si="5"/>
        <v>0</v>
      </c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18">
        <f t="shared" si="6"/>
        <v>0</v>
      </c>
      <c r="AO116" s="8">
        <f t="shared" si="7"/>
        <v>0</v>
      </c>
      <c r="AP116" s="7"/>
    </row>
    <row r="117" spans="1:43" s="1" customFormat="1" ht="13.5" hidden="1" customHeight="1">
      <c r="A117" s="6">
        <v>111</v>
      </c>
      <c r="B117" s="50" t="s">
        <v>259</v>
      </c>
      <c r="C117" s="24" t="s">
        <v>169</v>
      </c>
      <c r="D117" s="24" t="s">
        <v>114</v>
      </c>
      <c r="E117" s="24" t="s">
        <v>246</v>
      </c>
      <c r="F117" s="24" t="s">
        <v>217</v>
      </c>
      <c r="G117" s="48" t="s">
        <v>0</v>
      </c>
      <c r="H117" s="26" t="s">
        <v>437</v>
      </c>
      <c r="I117" s="39">
        <v>0.42915865898619399</v>
      </c>
      <c r="J117" s="39">
        <v>0.83599999999999997</v>
      </c>
      <c r="K117" s="24"/>
      <c r="L117" s="26"/>
      <c r="M117" s="46" t="s">
        <v>427</v>
      </c>
      <c r="N117" s="26"/>
      <c r="O117" s="26"/>
      <c r="P117" s="57"/>
      <c r="Q117" s="57"/>
      <c r="R117" s="57"/>
      <c r="S117" s="57"/>
      <c r="T117" s="24"/>
      <c r="U117" s="28">
        <v>44671</v>
      </c>
      <c r="V117" s="7"/>
      <c r="W117" s="8">
        <f t="shared" si="5"/>
        <v>0</v>
      </c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18">
        <f t="shared" si="6"/>
        <v>0</v>
      </c>
      <c r="AO117" s="8">
        <f t="shared" si="7"/>
        <v>0</v>
      </c>
      <c r="AP117" s="7"/>
    </row>
    <row r="118" spans="1:43" s="1" customFormat="1" ht="13.5" hidden="1" customHeight="1">
      <c r="A118" s="6">
        <v>112</v>
      </c>
      <c r="B118" s="50" t="s">
        <v>259</v>
      </c>
      <c r="C118" s="24" t="s">
        <v>169</v>
      </c>
      <c r="D118" s="24" t="s">
        <v>60</v>
      </c>
      <c r="E118" s="24" t="s">
        <v>247</v>
      </c>
      <c r="F118" s="24" t="s">
        <v>222</v>
      </c>
      <c r="G118" s="48" t="s">
        <v>0</v>
      </c>
      <c r="H118" s="26" t="s">
        <v>437</v>
      </c>
      <c r="I118" s="39">
        <v>1.35939215748624</v>
      </c>
      <c r="J118" s="39">
        <v>2.2000000000000002</v>
      </c>
      <c r="K118" s="24"/>
      <c r="L118" s="26"/>
      <c r="M118" s="46" t="s">
        <v>427</v>
      </c>
      <c r="N118" s="26"/>
      <c r="O118" s="26"/>
      <c r="P118" s="57"/>
      <c r="Q118" s="57"/>
      <c r="R118" s="57"/>
      <c r="S118" s="57"/>
      <c r="T118" s="24"/>
      <c r="U118" s="28">
        <v>44671</v>
      </c>
      <c r="V118" s="7"/>
      <c r="W118" s="8">
        <f t="shared" si="5"/>
        <v>0</v>
      </c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18">
        <f t="shared" si="6"/>
        <v>0</v>
      </c>
      <c r="AO118" s="8">
        <f t="shared" si="7"/>
        <v>0</v>
      </c>
      <c r="AP118" s="7"/>
    </row>
    <row r="119" spans="1:43" s="1" customFormat="1" ht="13.5" hidden="1" customHeight="1">
      <c r="A119" s="6">
        <v>113</v>
      </c>
      <c r="B119" s="50" t="s">
        <v>259</v>
      </c>
      <c r="C119" s="24" t="s">
        <v>169</v>
      </c>
      <c r="D119" s="24" t="s">
        <v>256</v>
      </c>
      <c r="E119" s="24" t="s">
        <v>248</v>
      </c>
      <c r="F119" s="24" t="s">
        <v>223</v>
      </c>
      <c r="G119" s="48" t="s">
        <v>0</v>
      </c>
      <c r="H119" s="26" t="s">
        <v>437</v>
      </c>
      <c r="I119" s="39">
        <v>0.53911332500620701</v>
      </c>
      <c r="J119" s="39">
        <v>0.36270000000000002</v>
      </c>
      <c r="K119" s="24"/>
      <c r="L119" s="26"/>
      <c r="M119" s="46" t="s">
        <v>427</v>
      </c>
      <c r="N119" s="26"/>
      <c r="O119" s="26"/>
      <c r="P119" s="57"/>
      <c r="Q119" s="57"/>
      <c r="R119" s="57"/>
      <c r="S119" s="57"/>
      <c r="T119" s="24"/>
      <c r="U119" s="28">
        <v>44671</v>
      </c>
      <c r="V119" s="7"/>
      <c r="W119" s="8">
        <f t="shared" si="5"/>
        <v>0</v>
      </c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18">
        <f t="shared" si="6"/>
        <v>0</v>
      </c>
      <c r="AO119" s="8">
        <f t="shared" si="7"/>
        <v>0</v>
      </c>
      <c r="AP119" s="7"/>
    </row>
    <row r="120" spans="1:43" s="193" customFormat="1" ht="13.5" hidden="1" customHeight="1">
      <c r="A120" s="60">
        <v>114</v>
      </c>
      <c r="B120" s="201" t="s">
        <v>259</v>
      </c>
      <c r="C120" s="248" t="s">
        <v>169</v>
      </c>
      <c r="D120" s="248" t="s">
        <v>62</v>
      </c>
      <c r="E120" s="248" t="s">
        <v>492</v>
      </c>
      <c r="F120" s="248" t="s">
        <v>224</v>
      </c>
      <c r="G120" s="60" t="s">
        <v>0</v>
      </c>
      <c r="H120" s="87" t="s">
        <v>431</v>
      </c>
      <c r="I120" s="250">
        <v>0.18903942947999999</v>
      </c>
      <c r="J120" s="250">
        <v>0.28070000000000001</v>
      </c>
      <c r="K120" s="248"/>
      <c r="L120" s="87" t="s">
        <v>312</v>
      </c>
      <c r="M120" s="70" t="s">
        <v>427</v>
      </c>
      <c r="N120" s="211" t="s">
        <v>490</v>
      </c>
      <c r="O120" s="87" t="s">
        <v>315</v>
      </c>
      <c r="P120" s="226" t="s">
        <v>324</v>
      </c>
      <c r="Q120" s="226" t="s">
        <v>322</v>
      </c>
      <c r="R120" s="226"/>
      <c r="S120" s="226"/>
      <c r="T120" s="24"/>
      <c r="U120" s="28">
        <v>44671</v>
      </c>
      <c r="V120" s="7"/>
      <c r="W120" s="8">
        <f t="shared" si="5"/>
        <v>0</v>
      </c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18">
        <f t="shared" si="6"/>
        <v>0</v>
      </c>
      <c r="AO120" s="8">
        <f t="shared" si="7"/>
        <v>0</v>
      </c>
      <c r="AP120" s="7"/>
      <c r="AQ120" s="1"/>
    </row>
    <row r="121" spans="1:43" s="193" customFormat="1" ht="13.5" hidden="1" customHeight="1">
      <c r="A121" s="60">
        <v>115</v>
      </c>
      <c r="B121" s="201" t="s">
        <v>259</v>
      </c>
      <c r="C121" s="248" t="s">
        <v>169</v>
      </c>
      <c r="D121" s="248" t="s">
        <v>62</v>
      </c>
      <c r="E121" s="248" t="s">
        <v>493</v>
      </c>
      <c r="F121" s="248" t="s">
        <v>225</v>
      </c>
      <c r="G121" s="60" t="s">
        <v>0</v>
      </c>
      <c r="H121" s="87" t="s">
        <v>431</v>
      </c>
      <c r="I121" s="250">
        <v>0.14635496849999999</v>
      </c>
      <c r="J121" s="250">
        <v>0.2089</v>
      </c>
      <c r="K121" s="248"/>
      <c r="L121" s="87" t="s">
        <v>312</v>
      </c>
      <c r="M121" s="70" t="s">
        <v>427</v>
      </c>
      <c r="N121" s="211" t="s">
        <v>494</v>
      </c>
      <c r="O121" s="87" t="s">
        <v>315</v>
      </c>
      <c r="P121" s="226" t="s">
        <v>324</v>
      </c>
      <c r="Q121" s="226" t="s">
        <v>322</v>
      </c>
      <c r="R121" s="226"/>
      <c r="S121" s="226"/>
      <c r="T121" s="24"/>
      <c r="U121" s="28">
        <v>44671</v>
      </c>
      <c r="V121" s="7"/>
      <c r="W121" s="8">
        <f t="shared" si="5"/>
        <v>0</v>
      </c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18">
        <f t="shared" si="6"/>
        <v>0</v>
      </c>
      <c r="AO121" s="8">
        <f t="shared" si="7"/>
        <v>0</v>
      </c>
      <c r="AP121" s="7"/>
      <c r="AQ121" s="1"/>
    </row>
    <row r="122" spans="1:43" s="193" customFormat="1" ht="36" hidden="1" customHeight="1">
      <c r="A122" s="60">
        <v>116</v>
      </c>
      <c r="B122" s="201" t="s">
        <v>259</v>
      </c>
      <c r="C122" s="248" t="s">
        <v>169</v>
      </c>
      <c r="D122" s="248" t="s">
        <v>496</v>
      </c>
      <c r="E122" s="248" t="s">
        <v>495</v>
      </c>
      <c r="F122" s="248" t="s">
        <v>226</v>
      </c>
      <c r="G122" s="60" t="s">
        <v>0</v>
      </c>
      <c r="H122" s="87" t="s">
        <v>431</v>
      </c>
      <c r="I122" s="250">
        <v>7.4939050943999996</v>
      </c>
      <c r="J122" s="250">
        <v>9.8139000000000003</v>
      </c>
      <c r="K122" s="248"/>
      <c r="L122" s="87" t="s">
        <v>312</v>
      </c>
      <c r="M122" s="70" t="s">
        <v>427</v>
      </c>
      <c r="N122" s="211" t="s">
        <v>497</v>
      </c>
      <c r="O122" s="87" t="s">
        <v>315</v>
      </c>
      <c r="P122" s="226" t="s">
        <v>324</v>
      </c>
      <c r="Q122" s="226" t="s">
        <v>322</v>
      </c>
      <c r="R122" s="226"/>
      <c r="S122" s="226"/>
      <c r="T122" s="24"/>
      <c r="U122" s="28">
        <v>44671</v>
      </c>
      <c r="V122" s="7"/>
      <c r="W122" s="8">
        <f t="shared" ref="W122:W157" si="8">V122*T122</f>
        <v>0</v>
      </c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18">
        <f t="shared" ref="AN122:AN157" si="9">V122+X122+Z122+AB122+AD122+AF122+AH122+AJ122+AL122</f>
        <v>0</v>
      </c>
      <c r="AO122" s="8">
        <f t="shared" ref="AO122:AO157" si="10">W122+Y122+AA122+AC122+AE122+AG122+AI122+AK122+AM122</f>
        <v>0</v>
      </c>
      <c r="AP122" s="7"/>
      <c r="AQ122" s="1"/>
    </row>
    <row r="123" spans="1:43" s="193" customFormat="1" ht="13.5" hidden="1" customHeight="1">
      <c r="A123" s="60">
        <v>117</v>
      </c>
      <c r="B123" s="201" t="s">
        <v>259</v>
      </c>
      <c r="C123" s="248" t="s">
        <v>169</v>
      </c>
      <c r="D123" s="248" t="s">
        <v>70</v>
      </c>
      <c r="E123" s="248" t="s">
        <v>498</v>
      </c>
      <c r="F123" s="248" t="s">
        <v>227</v>
      </c>
      <c r="G123" s="60" t="s">
        <v>0</v>
      </c>
      <c r="H123" s="87" t="s">
        <v>431</v>
      </c>
      <c r="I123" s="250">
        <v>6.2647130208000004</v>
      </c>
      <c r="J123" s="250">
        <v>7.3695000000000004</v>
      </c>
      <c r="K123" s="248"/>
      <c r="L123" s="87" t="s">
        <v>312</v>
      </c>
      <c r="M123" s="70" t="s">
        <v>427</v>
      </c>
      <c r="N123" s="211" t="s">
        <v>490</v>
      </c>
      <c r="O123" s="87" t="s">
        <v>315</v>
      </c>
      <c r="P123" s="226" t="s">
        <v>324</v>
      </c>
      <c r="Q123" s="226" t="s">
        <v>322</v>
      </c>
      <c r="R123" s="226"/>
      <c r="S123" s="226"/>
      <c r="T123" s="24"/>
      <c r="U123" s="28">
        <v>44671</v>
      </c>
      <c r="V123" s="7"/>
      <c r="W123" s="8">
        <f t="shared" si="8"/>
        <v>0</v>
      </c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18">
        <f t="shared" si="9"/>
        <v>0</v>
      </c>
      <c r="AO123" s="8">
        <f t="shared" si="10"/>
        <v>0</v>
      </c>
      <c r="AP123" s="7"/>
      <c r="AQ123" s="1"/>
    </row>
    <row r="124" spans="1:43" s="193" customFormat="1" ht="36" hidden="1" customHeight="1">
      <c r="A124" s="60">
        <v>118</v>
      </c>
      <c r="B124" s="201" t="s">
        <v>259</v>
      </c>
      <c r="C124" s="248" t="s">
        <v>169</v>
      </c>
      <c r="D124" s="248" t="s">
        <v>496</v>
      </c>
      <c r="E124" s="248" t="s">
        <v>499</v>
      </c>
      <c r="F124" s="248" t="s">
        <v>228</v>
      </c>
      <c r="G124" s="60" t="s">
        <v>0</v>
      </c>
      <c r="H124" s="87" t="s">
        <v>431</v>
      </c>
      <c r="I124" s="250">
        <v>7.4939050943999996</v>
      </c>
      <c r="J124" s="250">
        <v>9.93</v>
      </c>
      <c r="K124" s="248"/>
      <c r="L124" s="87" t="s">
        <v>312</v>
      </c>
      <c r="M124" s="70" t="s">
        <v>427</v>
      </c>
      <c r="N124" s="211" t="s">
        <v>497</v>
      </c>
      <c r="O124" s="87" t="s">
        <v>315</v>
      </c>
      <c r="P124" s="226" t="s">
        <v>324</v>
      </c>
      <c r="Q124" s="226" t="s">
        <v>322</v>
      </c>
      <c r="R124" s="226"/>
      <c r="S124" s="226"/>
      <c r="T124" s="24"/>
      <c r="U124" s="28">
        <v>44671</v>
      </c>
      <c r="V124" s="7"/>
      <c r="W124" s="8">
        <f t="shared" si="8"/>
        <v>0</v>
      </c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18">
        <f t="shared" si="9"/>
        <v>0</v>
      </c>
      <c r="AO124" s="8">
        <f t="shared" si="10"/>
        <v>0</v>
      </c>
      <c r="AP124" s="7"/>
      <c r="AQ124" s="1"/>
    </row>
    <row r="125" spans="1:43" s="193" customFormat="1" ht="13.5" hidden="1" customHeight="1">
      <c r="A125" s="60">
        <v>119</v>
      </c>
      <c r="B125" s="201" t="s">
        <v>259</v>
      </c>
      <c r="C125" s="248" t="s">
        <v>169</v>
      </c>
      <c r="D125" s="248" t="s">
        <v>70</v>
      </c>
      <c r="E125" s="248" t="s">
        <v>500</v>
      </c>
      <c r="F125" s="248" t="s">
        <v>229</v>
      </c>
      <c r="G125" s="60" t="s">
        <v>0</v>
      </c>
      <c r="H125" s="87" t="s">
        <v>431</v>
      </c>
      <c r="I125" s="250">
        <v>6.2647130208000004</v>
      </c>
      <c r="J125" s="250">
        <v>7.3695000000000004</v>
      </c>
      <c r="K125" s="248"/>
      <c r="L125" s="87" t="s">
        <v>312</v>
      </c>
      <c r="M125" s="70" t="s">
        <v>427</v>
      </c>
      <c r="N125" s="211" t="s">
        <v>490</v>
      </c>
      <c r="O125" s="87" t="s">
        <v>315</v>
      </c>
      <c r="P125" s="226" t="s">
        <v>324</v>
      </c>
      <c r="Q125" s="226" t="s">
        <v>322</v>
      </c>
      <c r="R125" s="226"/>
      <c r="S125" s="226"/>
      <c r="T125" s="24"/>
      <c r="U125" s="28">
        <v>44671</v>
      </c>
      <c r="V125" s="7"/>
      <c r="W125" s="8">
        <f t="shared" si="8"/>
        <v>0</v>
      </c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18">
        <f t="shared" si="9"/>
        <v>0</v>
      </c>
      <c r="AO125" s="8">
        <f t="shared" si="10"/>
        <v>0</v>
      </c>
      <c r="AP125" s="7"/>
      <c r="AQ125" s="1"/>
    </row>
    <row r="126" spans="1:43" s="193" customFormat="1" ht="13.5" hidden="1" customHeight="1">
      <c r="A126" s="60">
        <v>120</v>
      </c>
      <c r="B126" s="201" t="s">
        <v>259</v>
      </c>
      <c r="C126" s="248" t="s">
        <v>169</v>
      </c>
      <c r="D126" s="248" t="s">
        <v>70</v>
      </c>
      <c r="E126" s="248" t="s">
        <v>501</v>
      </c>
      <c r="F126" s="248" t="s">
        <v>230</v>
      </c>
      <c r="G126" s="60" t="s">
        <v>0</v>
      </c>
      <c r="H126" s="87" t="s">
        <v>431</v>
      </c>
      <c r="I126" s="250">
        <v>2.1831500851999999</v>
      </c>
      <c r="J126" s="250">
        <v>3.2440000000000002</v>
      </c>
      <c r="K126" s="248"/>
      <c r="L126" s="87" t="s">
        <v>312</v>
      </c>
      <c r="M126" s="70" t="s">
        <v>427</v>
      </c>
      <c r="N126" s="211" t="s">
        <v>490</v>
      </c>
      <c r="O126" s="87" t="s">
        <v>315</v>
      </c>
      <c r="P126" s="226" t="s">
        <v>324</v>
      </c>
      <c r="Q126" s="226" t="s">
        <v>322</v>
      </c>
      <c r="R126" s="226"/>
      <c r="S126" s="226"/>
      <c r="T126" s="24"/>
      <c r="U126" s="28">
        <v>44671</v>
      </c>
      <c r="V126" s="7"/>
      <c r="W126" s="8">
        <f t="shared" si="8"/>
        <v>0</v>
      </c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18">
        <f t="shared" si="9"/>
        <v>0</v>
      </c>
      <c r="AO126" s="8">
        <f t="shared" si="10"/>
        <v>0</v>
      </c>
      <c r="AP126" s="7"/>
      <c r="AQ126" s="1"/>
    </row>
    <row r="127" spans="1:43" s="193" customFormat="1" ht="13.5" hidden="1" customHeight="1">
      <c r="A127" s="60">
        <v>121</v>
      </c>
      <c r="B127" s="201" t="s">
        <v>259</v>
      </c>
      <c r="C127" s="248" t="s">
        <v>169</v>
      </c>
      <c r="D127" s="248" t="s">
        <v>70</v>
      </c>
      <c r="E127" s="248" t="s">
        <v>502</v>
      </c>
      <c r="F127" s="248" t="s">
        <v>231</v>
      </c>
      <c r="G127" s="60" t="s">
        <v>0</v>
      </c>
      <c r="H127" s="87" t="s">
        <v>431</v>
      </c>
      <c r="I127" s="250">
        <v>0.37441178775</v>
      </c>
      <c r="J127" s="250">
        <v>0.57520000000000004</v>
      </c>
      <c r="K127" s="248"/>
      <c r="L127" s="87" t="s">
        <v>312</v>
      </c>
      <c r="M127" s="70" t="s">
        <v>427</v>
      </c>
      <c r="N127" s="211" t="s">
        <v>503</v>
      </c>
      <c r="O127" s="87"/>
      <c r="P127" s="226"/>
      <c r="Q127" s="226"/>
      <c r="R127" s="226"/>
      <c r="S127" s="226"/>
      <c r="T127" s="24"/>
      <c r="U127" s="28">
        <v>44671</v>
      </c>
      <c r="V127" s="7"/>
      <c r="W127" s="8">
        <f t="shared" si="8"/>
        <v>0</v>
      </c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18">
        <f t="shared" si="9"/>
        <v>0</v>
      </c>
      <c r="AO127" s="8">
        <f t="shared" si="10"/>
        <v>0</v>
      </c>
      <c r="AP127" s="7"/>
      <c r="AQ127" s="1"/>
    </row>
    <row r="128" spans="1:43" s="178" customFormat="1" ht="13.5" hidden="1" customHeight="1">
      <c r="A128" s="71">
        <v>122</v>
      </c>
      <c r="B128" s="195" t="s">
        <v>259</v>
      </c>
      <c r="C128" s="196" t="s">
        <v>169</v>
      </c>
      <c r="D128" s="196" t="s">
        <v>257</v>
      </c>
      <c r="E128" s="196" t="s">
        <v>504</v>
      </c>
      <c r="F128" s="196" t="s">
        <v>232</v>
      </c>
      <c r="G128" s="71" t="s">
        <v>0</v>
      </c>
      <c r="H128" s="200" t="s">
        <v>431</v>
      </c>
      <c r="I128" s="197">
        <v>0.92754712439999998</v>
      </c>
      <c r="J128" s="197">
        <v>0.82089999999999996</v>
      </c>
      <c r="K128" s="197">
        <v>0.82089999999999996</v>
      </c>
      <c r="L128" s="200" t="s">
        <v>312</v>
      </c>
      <c r="M128" s="106" t="s">
        <v>427</v>
      </c>
      <c r="N128" s="210"/>
      <c r="O128" s="200"/>
      <c r="P128" s="105"/>
      <c r="Q128" s="105"/>
      <c r="R128" s="105"/>
      <c r="S128" s="105"/>
      <c r="T128" s="24"/>
      <c r="U128" s="28">
        <v>44671</v>
      </c>
      <c r="V128" s="7"/>
      <c r="W128" s="8">
        <f t="shared" si="8"/>
        <v>0</v>
      </c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18">
        <f t="shared" si="9"/>
        <v>0</v>
      </c>
      <c r="AO128" s="8">
        <f t="shared" si="10"/>
        <v>0</v>
      </c>
      <c r="AP128" s="7"/>
      <c r="AQ128" s="1"/>
    </row>
    <row r="129" spans="1:42" s="1" customFormat="1" ht="13.5" hidden="1" customHeight="1">
      <c r="A129" s="6">
        <v>123</v>
      </c>
      <c r="B129" s="50" t="s">
        <v>259</v>
      </c>
      <c r="C129" s="24" t="s">
        <v>169</v>
      </c>
      <c r="D129" s="24" t="s">
        <v>114</v>
      </c>
      <c r="E129" s="24" t="s">
        <v>249</v>
      </c>
      <c r="F129" s="24" t="s">
        <v>233</v>
      </c>
      <c r="G129" s="48" t="s">
        <v>0</v>
      </c>
      <c r="H129" s="26" t="s">
        <v>438</v>
      </c>
      <c r="I129" s="39">
        <v>6.3686761200012307E-2</v>
      </c>
      <c r="J129" s="39">
        <v>0.2</v>
      </c>
      <c r="K129" s="24"/>
      <c r="L129" s="26"/>
      <c r="M129" s="46" t="s">
        <v>427</v>
      </c>
      <c r="N129" s="26"/>
      <c r="O129" s="26"/>
      <c r="P129" s="57"/>
      <c r="Q129" s="57"/>
      <c r="R129" s="57"/>
      <c r="S129" s="57"/>
      <c r="T129" s="24"/>
      <c r="U129" s="28">
        <v>44671</v>
      </c>
      <c r="V129" s="7"/>
      <c r="W129" s="8">
        <f t="shared" si="8"/>
        <v>0</v>
      </c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18">
        <f t="shared" si="9"/>
        <v>0</v>
      </c>
      <c r="AO129" s="8">
        <f t="shared" si="10"/>
        <v>0</v>
      </c>
      <c r="AP129" s="7"/>
    </row>
    <row r="130" spans="1:42" s="1" customFormat="1" ht="13.5" hidden="1" customHeight="1">
      <c r="A130" s="6">
        <v>124</v>
      </c>
      <c r="B130" s="50" t="s">
        <v>259</v>
      </c>
      <c r="C130" s="24" t="s">
        <v>169</v>
      </c>
      <c r="D130" s="24" t="s">
        <v>60</v>
      </c>
      <c r="E130" s="24" t="s">
        <v>250</v>
      </c>
      <c r="F130" s="24" t="s">
        <v>234</v>
      </c>
      <c r="G130" s="48" t="s">
        <v>0</v>
      </c>
      <c r="H130" s="26" t="s">
        <v>438</v>
      </c>
      <c r="I130" s="39">
        <v>7.4348254567119396E-2</v>
      </c>
      <c r="J130" s="39">
        <v>0.18</v>
      </c>
      <c r="K130" s="24"/>
      <c r="L130" s="26"/>
      <c r="M130" s="46" t="s">
        <v>427</v>
      </c>
      <c r="N130" s="26"/>
      <c r="O130" s="26"/>
      <c r="P130" s="57"/>
      <c r="Q130" s="57"/>
      <c r="R130" s="57"/>
      <c r="S130" s="57"/>
      <c r="T130" s="24"/>
      <c r="U130" s="28">
        <v>44671</v>
      </c>
      <c r="V130" s="7"/>
      <c r="W130" s="8">
        <f t="shared" si="8"/>
        <v>0</v>
      </c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18">
        <f t="shared" si="9"/>
        <v>0</v>
      </c>
      <c r="AO130" s="8">
        <f t="shared" si="10"/>
        <v>0</v>
      </c>
      <c r="AP130" s="7"/>
    </row>
    <row r="131" spans="1:42" s="1" customFormat="1" ht="13.5" hidden="1" customHeight="1">
      <c r="A131" s="6">
        <v>125</v>
      </c>
      <c r="B131" s="50" t="s">
        <v>259</v>
      </c>
      <c r="C131" s="24" t="s">
        <v>169</v>
      </c>
      <c r="D131" s="24" t="s">
        <v>121</v>
      </c>
      <c r="E131" s="24" t="s">
        <v>251</v>
      </c>
      <c r="F131" s="24" t="s">
        <v>235</v>
      </c>
      <c r="G131" s="48" t="s">
        <v>0</v>
      </c>
      <c r="H131" s="26" t="s">
        <v>438</v>
      </c>
      <c r="I131" s="39">
        <v>30.243292035398198</v>
      </c>
      <c r="J131" s="39">
        <v>44</v>
      </c>
      <c r="K131" s="24"/>
      <c r="L131" s="26"/>
      <c r="M131" s="46" t="s">
        <v>427</v>
      </c>
      <c r="N131" s="26"/>
      <c r="O131" s="26"/>
      <c r="P131" s="57"/>
      <c r="Q131" s="57"/>
      <c r="R131" s="57"/>
      <c r="S131" s="57"/>
      <c r="T131" s="24"/>
      <c r="U131" s="28">
        <v>44671</v>
      </c>
      <c r="V131" s="7"/>
      <c r="W131" s="8">
        <f t="shared" si="8"/>
        <v>0</v>
      </c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18">
        <f t="shared" si="9"/>
        <v>0</v>
      </c>
      <c r="AO131" s="8">
        <f t="shared" si="10"/>
        <v>0</v>
      </c>
      <c r="AP131" s="7"/>
    </row>
    <row r="132" spans="1:42" s="1" customFormat="1" ht="13.5" hidden="1" customHeight="1">
      <c r="A132" s="6">
        <v>126</v>
      </c>
      <c r="B132" s="50" t="s">
        <v>259</v>
      </c>
      <c r="C132" s="24" t="s">
        <v>169</v>
      </c>
      <c r="D132" s="24" t="s">
        <v>258</v>
      </c>
      <c r="E132" s="24" t="s">
        <v>252</v>
      </c>
      <c r="F132" s="24" t="s">
        <v>236</v>
      </c>
      <c r="G132" s="48" t="s">
        <v>0</v>
      </c>
      <c r="H132" s="26" t="s">
        <v>439</v>
      </c>
      <c r="I132" s="39">
        <v>52</v>
      </c>
      <c r="J132" s="39">
        <v>59.77</v>
      </c>
      <c r="K132" s="24"/>
      <c r="L132" s="26"/>
      <c r="M132" s="46" t="s">
        <v>427</v>
      </c>
      <c r="N132" s="26"/>
      <c r="O132" s="26"/>
      <c r="P132" s="57"/>
      <c r="Q132" s="57"/>
      <c r="R132" s="57"/>
      <c r="S132" s="57"/>
      <c r="T132" s="24"/>
      <c r="U132" s="28">
        <v>44671</v>
      </c>
      <c r="V132" s="7"/>
      <c r="W132" s="8">
        <f t="shared" si="8"/>
        <v>0</v>
      </c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18">
        <f t="shared" si="9"/>
        <v>0</v>
      </c>
      <c r="AO132" s="8">
        <f t="shared" si="10"/>
        <v>0</v>
      </c>
      <c r="AP132" s="7"/>
    </row>
    <row r="133" spans="1:42" s="139" customFormat="1" ht="13.5" hidden="1" customHeight="1">
      <c r="A133" s="6">
        <v>127</v>
      </c>
      <c r="B133" s="91" t="s">
        <v>394</v>
      </c>
      <c r="C133" s="127" t="s">
        <v>336</v>
      </c>
      <c r="D133" s="128" t="s">
        <v>114</v>
      </c>
      <c r="E133" s="129" t="s">
        <v>424</v>
      </c>
      <c r="F133" s="130" t="s">
        <v>113</v>
      </c>
      <c r="G133" s="128" t="s">
        <v>0</v>
      </c>
      <c r="H133" s="128" t="s">
        <v>440</v>
      </c>
      <c r="I133" s="131">
        <v>2.5</v>
      </c>
      <c r="J133" s="132">
        <v>2.79</v>
      </c>
      <c r="K133" s="133"/>
      <c r="L133" s="160"/>
      <c r="M133" s="46" t="s">
        <v>427</v>
      </c>
      <c r="N133" s="134" t="s">
        <v>447</v>
      </c>
      <c r="O133" s="133"/>
      <c r="P133" s="131"/>
      <c r="Q133" s="131"/>
      <c r="R133" s="131"/>
      <c r="S133" s="131"/>
      <c r="T133" s="133"/>
      <c r="U133" s="135"/>
      <c r="V133" s="136"/>
      <c r="W133" s="137">
        <f t="shared" si="8"/>
        <v>0</v>
      </c>
      <c r="X133" s="137"/>
      <c r="Y133" s="137"/>
      <c r="Z133" s="137"/>
      <c r="AA133" s="137"/>
      <c r="AB133" s="137"/>
      <c r="AC133" s="137"/>
      <c r="AD133" s="137"/>
      <c r="AE133" s="137"/>
      <c r="AF133" s="137"/>
      <c r="AG133" s="137"/>
      <c r="AH133" s="137"/>
      <c r="AI133" s="137"/>
      <c r="AJ133" s="137"/>
      <c r="AK133" s="137"/>
      <c r="AL133" s="137"/>
      <c r="AM133" s="137"/>
      <c r="AN133" s="138">
        <f t="shared" si="9"/>
        <v>0</v>
      </c>
      <c r="AO133" s="137">
        <f t="shared" si="10"/>
        <v>0</v>
      </c>
      <c r="AP133" s="136"/>
    </row>
    <row r="134" spans="1:42" s="139" customFormat="1" ht="24" hidden="1" customHeight="1">
      <c r="A134" s="6">
        <v>128</v>
      </c>
      <c r="B134" s="91" t="s">
        <v>394</v>
      </c>
      <c r="C134" s="127" t="s">
        <v>336</v>
      </c>
      <c r="D134" s="127" t="s">
        <v>121</v>
      </c>
      <c r="E134" s="130" t="s">
        <v>119</v>
      </c>
      <c r="F134" s="130" t="s">
        <v>116</v>
      </c>
      <c r="G134" s="128" t="s">
        <v>0</v>
      </c>
      <c r="H134" s="128" t="s">
        <v>440</v>
      </c>
      <c r="I134" s="140">
        <v>0.66149999999999998</v>
      </c>
      <c r="J134" s="141">
        <v>1.2</v>
      </c>
      <c r="K134" s="142" t="s">
        <v>395</v>
      </c>
      <c r="L134" s="160"/>
      <c r="M134" s="46" t="s">
        <v>427</v>
      </c>
      <c r="N134" s="134" t="s">
        <v>396</v>
      </c>
      <c r="O134" s="133"/>
      <c r="P134" s="131"/>
      <c r="Q134" s="131"/>
      <c r="R134" s="131"/>
      <c r="S134" s="131"/>
      <c r="T134" s="133"/>
      <c r="U134" s="135"/>
      <c r="V134" s="136"/>
      <c r="W134" s="137">
        <f t="shared" si="8"/>
        <v>0</v>
      </c>
      <c r="X134" s="137"/>
      <c r="Y134" s="137"/>
      <c r="Z134" s="137"/>
      <c r="AA134" s="137"/>
      <c r="AB134" s="137"/>
      <c r="AC134" s="137"/>
      <c r="AD134" s="137"/>
      <c r="AE134" s="137"/>
      <c r="AF134" s="137"/>
      <c r="AG134" s="137"/>
      <c r="AH134" s="137"/>
      <c r="AI134" s="137"/>
      <c r="AJ134" s="137"/>
      <c r="AK134" s="137"/>
      <c r="AL134" s="137"/>
      <c r="AM134" s="137"/>
      <c r="AN134" s="138">
        <f t="shared" si="9"/>
        <v>0</v>
      </c>
      <c r="AO134" s="137">
        <f t="shared" si="10"/>
        <v>0</v>
      </c>
      <c r="AP134" s="136"/>
    </row>
    <row r="135" spans="1:42" s="139" customFormat="1" ht="24" hidden="1" customHeight="1">
      <c r="A135" s="6">
        <v>129</v>
      </c>
      <c r="B135" s="91" t="s">
        <v>394</v>
      </c>
      <c r="C135" s="127" t="s">
        <v>336</v>
      </c>
      <c r="D135" s="127" t="s">
        <v>121</v>
      </c>
      <c r="E135" s="130" t="s">
        <v>120</v>
      </c>
      <c r="F135" s="143" t="s">
        <v>117</v>
      </c>
      <c r="G135" s="128" t="s">
        <v>0</v>
      </c>
      <c r="H135" s="128" t="s">
        <v>440</v>
      </c>
      <c r="I135" s="140">
        <v>1.9561999999999999</v>
      </c>
      <c r="J135" s="141">
        <v>2.1</v>
      </c>
      <c r="K135" s="142" t="s">
        <v>397</v>
      </c>
      <c r="L135" s="160"/>
      <c r="M135" s="46" t="s">
        <v>427</v>
      </c>
      <c r="N135" s="134" t="s">
        <v>396</v>
      </c>
      <c r="O135" s="133"/>
      <c r="P135" s="131"/>
      <c r="Q135" s="131"/>
      <c r="R135" s="131"/>
      <c r="S135" s="131"/>
      <c r="T135" s="133"/>
      <c r="U135" s="135"/>
      <c r="V135" s="136"/>
      <c r="W135" s="137">
        <f t="shared" si="8"/>
        <v>0</v>
      </c>
      <c r="X135" s="137"/>
      <c r="Y135" s="137"/>
      <c r="Z135" s="137"/>
      <c r="AA135" s="137"/>
      <c r="AB135" s="137"/>
      <c r="AC135" s="137"/>
      <c r="AD135" s="137"/>
      <c r="AE135" s="137"/>
      <c r="AF135" s="137"/>
      <c r="AG135" s="137"/>
      <c r="AH135" s="137"/>
      <c r="AI135" s="137"/>
      <c r="AJ135" s="137"/>
      <c r="AK135" s="137"/>
      <c r="AL135" s="137"/>
      <c r="AM135" s="137"/>
      <c r="AN135" s="138">
        <f t="shared" si="9"/>
        <v>0</v>
      </c>
      <c r="AO135" s="137">
        <f t="shared" si="10"/>
        <v>0</v>
      </c>
      <c r="AP135" s="136"/>
    </row>
    <row r="136" spans="1:42" s="139" customFormat="1" ht="13.5" hidden="1" customHeight="1">
      <c r="A136" s="6">
        <v>130</v>
      </c>
      <c r="B136" s="91" t="s">
        <v>394</v>
      </c>
      <c r="C136" s="127" t="s">
        <v>336</v>
      </c>
      <c r="D136" s="127" t="s">
        <v>59</v>
      </c>
      <c r="E136" s="130" t="s">
        <v>55</v>
      </c>
      <c r="F136" s="128" t="s">
        <v>51</v>
      </c>
      <c r="G136" s="128" t="s">
        <v>0</v>
      </c>
      <c r="H136" s="128" t="s">
        <v>440</v>
      </c>
      <c r="I136" s="144">
        <v>4.0816188230088501</v>
      </c>
      <c r="J136" s="144">
        <v>5.12</v>
      </c>
      <c r="K136" s="145"/>
      <c r="L136" s="161"/>
      <c r="M136" s="46" t="s">
        <v>427</v>
      </c>
      <c r="N136" s="146" t="s">
        <v>398</v>
      </c>
      <c r="O136" s="133"/>
      <c r="P136" s="131"/>
      <c r="Q136" s="131"/>
      <c r="R136" s="131"/>
      <c r="S136" s="131"/>
      <c r="T136" s="133"/>
      <c r="U136" s="135"/>
      <c r="V136" s="136"/>
      <c r="W136" s="137">
        <f t="shared" si="8"/>
        <v>0</v>
      </c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7"/>
      <c r="AH136" s="137"/>
      <c r="AI136" s="137"/>
      <c r="AJ136" s="137"/>
      <c r="AK136" s="137"/>
      <c r="AL136" s="137"/>
      <c r="AM136" s="137"/>
      <c r="AN136" s="138">
        <f t="shared" si="9"/>
        <v>0</v>
      </c>
      <c r="AO136" s="137">
        <f t="shared" si="10"/>
        <v>0</v>
      </c>
      <c r="AP136" s="136"/>
    </row>
    <row r="137" spans="1:42" s="139" customFormat="1" ht="13.5" hidden="1" customHeight="1">
      <c r="A137" s="6">
        <v>131</v>
      </c>
      <c r="B137" s="91" t="s">
        <v>394</v>
      </c>
      <c r="C137" s="127" t="s">
        <v>336</v>
      </c>
      <c r="D137" s="127" t="s">
        <v>59</v>
      </c>
      <c r="E137" s="130" t="s">
        <v>56</v>
      </c>
      <c r="F137" s="128" t="s">
        <v>52</v>
      </c>
      <c r="G137" s="128" t="s">
        <v>0</v>
      </c>
      <c r="H137" s="128" t="s">
        <v>440</v>
      </c>
      <c r="I137" s="144">
        <v>4.0816188230088501</v>
      </c>
      <c r="J137" s="144">
        <v>4.97</v>
      </c>
      <c r="K137" s="145"/>
      <c r="L137" s="161"/>
      <c r="M137" s="46" t="s">
        <v>427</v>
      </c>
      <c r="N137" s="146" t="s">
        <v>398</v>
      </c>
      <c r="O137" s="133"/>
      <c r="P137" s="131"/>
      <c r="Q137" s="131"/>
      <c r="R137" s="131"/>
      <c r="S137" s="131"/>
      <c r="T137" s="133"/>
      <c r="U137" s="135"/>
      <c r="V137" s="136"/>
      <c r="W137" s="137">
        <f t="shared" si="8"/>
        <v>0</v>
      </c>
      <c r="X137" s="137"/>
      <c r="Y137" s="137"/>
      <c r="Z137" s="137"/>
      <c r="AA137" s="137"/>
      <c r="AB137" s="137"/>
      <c r="AC137" s="137"/>
      <c r="AD137" s="137"/>
      <c r="AE137" s="137"/>
      <c r="AF137" s="137"/>
      <c r="AG137" s="137"/>
      <c r="AH137" s="137"/>
      <c r="AI137" s="137"/>
      <c r="AJ137" s="137"/>
      <c r="AK137" s="137"/>
      <c r="AL137" s="137"/>
      <c r="AM137" s="137"/>
      <c r="AN137" s="138">
        <f t="shared" si="9"/>
        <v>0</v>
      </c>
      <c r="AO137" s="137">
        <f t="shared" si="10"/>
        <v>0</v>
      </c>
      <c r="AP137" s="136"/>
    </row>
    <row r="138" spans="1:42" s="139" customFormat="1" ht="13.5" hidden="1" customHeight="1">
      <c r="A138" s="6">
        <v>132</v>
      </c>
      <c r="B138" s="91" t="s">
        <v>394</v>
      </c>
      <c r="C138" s="127" t="s">
        <v>336</v>
      </c>
      <c r="D138" s="127" t="s">
        <v>59</v>
      </c>
      <c r="E138" s="130" t="s">
        <v>57</v>
      </c>
      <c r="F138" s="128" t="s">
        <v>53</v>
      </c>
      <c r="G138" s="128" t="s">
        <v>0</v>
      </c>
      <c r="H138" s="128" t="s">
        <v>440</v>
      </c>
      <c r="I138" s="144">
        <v>1.1705712311946901</v>
      </c>
      <c r="J138" s="144">
        <v>2.69</v>
      </c>
      <c r="K138" s="145"/>
      <c r="L138" s="161"/>
      <c r="M138" s="46" t="s">
        <v>427</v>
      </c>
      <c r="N138" s="146" t="s">
        <v>399</v>
      </c>
      <c r="O138" s="133"/>
      <c r="P138" s="131"/>
      <c r="Q138" s="131"/>
      <c r="R138" s="131"/>
      <c r="S138" s="131"/>
      <c r="T138" s="133"/>
      <c r="U138" s="135"/>
      <c r="V138" s="136"/>
      <c r="W138" s="137">
        <f t="shared" si="8"/>
        <v>0</v>
      </c>
      <c r="X138" s="137"/>
      <c r="Y138" s="137"/>
      <c r="Z138" s="137"/>
      <c r="AA138" s="137"/>
      <c r="AB138" s="137"/>
      <c r="AC138" s="137"/>
      <c r="AD138" s="137"/>
      <c r="AE138" s="137"/>
      <c r="AF138" s="137"/>
      <c r="AG138" s="137"/>
      <c r="AH138" s="137"/>
      <c r="AI138" s="137"/>
      <c r="AJ138" s="137"/>
      <c r="AK138" s="137"/>
      <c r="AL138" s="137"/>
      <c r="AM138" s="137"/>
      <c r="AN138" s="138">
        <f t="shared" si="9"/>
        <v>0</v>
      </c>
      <c r="AO138" s="137">
        <f t="shared" si="10"/>
        <v>0</v>
      </c>
      <c r="AP138" s="136"/>
    </row>
    <row r="139" spans="1:42" s="139" customFormat="1" ht="13.5" hidden="1" customHeight="1">
      <c r="A139" s="6">
        <v>133</v>
      </c>
      <c r="B139" s="91" t="s">
        <v>394</v>
      </c>
      <c r="C139" s="127" t="s">
        <v>336</v>
      </c>
      <c r="D139" s="127" t="s">
        <v>60</v>
      </c>
      <c r="E139" s="130" t="s">
        <v>58</v>
      </c>
      <c r="F139" s="128" t="s">
        <v>54</v>
      </c>
      <c r="G139" s="128" t="s">
        <v>0</v>
      </c>
      <c r="H139" s="128" t="s">
        <v>440</v>
      </c>
      <c r="I139" s="144">
        <v>0.491884406342183</v>
      </c>
      <c r="J139" s="144">
        <v>2.2000000000000002</v>
      </c>
      <c r="K139" s="145"/>
      <c r="L139" s="161"/>
      <c r="M139" s="46" t="s">
        <v>427</v>
      </c>
      <c r="N139" s="146" t="s">
        <v>400</v>
      </c>
      <c r="O139" s="133"/>
      <c r="P139" s="131"/>
      <c r="Q139" s="131"/>
      <c r="R139" s="131"/>
      <c r="S139" s="131"/>
      <c r="T139" s="133"/>
      <c r="U139" s="135"/>
      <c r="V139" s="136"/>
      <c r="W139" s="137">
        <f t="shared" si="8"/>
        <v>0</v>
      </c>
      <c r="X139" s="137"/>
      <c r="Y139" s="137"/>
      <c r="Z139" s="137"/>
      <c r="AA139" s="137"/>
      <c r="AB139" s="137"/>
      <c r="AC139" s="137"/>
      <c r="AD139" s="137"/>
      <c r="AE139" s="137"/>
      <c r="AF139" s="137"/>
      <c r="AG139" s="137"/>
      <c r="AH139" s="137"/>
      <c r="AI139" s="137"/>
      <c r="AJ139" s="137"/>
      <c r="AK139" s="137"/>
      <c r="AL139" s="137"/>
      <c r="AM139" s="137"/>
      <c r="AN139" s="138">
        <f t="shared" si="9"/>
        <v>0</v>
      </c>
      <c r="AO139" s="137">
        <f t="shared" si="10"/>
        <v>0</v>
      </c>
      <c r="AP139" s="136"/>
    </row>
    <row r="140" spans="1:42" s="139" customFormat="1" ht="13.5" hidden="1" customHeight="1">
      <c r="A140" s="6">
        <v>134</v>
      </c>
      <c r="B140" s="91" t="s">
        <v>375</v>
      </c>
      <c r="C140" s="127" t="s">
        <v>336</v>
      </c>
      <c r="D140" s="127" t="s">
        <v>60</v>
      </c>
      <c r="E140" s="147" t="s">
        <v>401</v>
      </c>
      <c r="F140" s="148" t="s">
        <v>402</v>
      </c>
      <c r="G140" s="128" t="s">
        <v>0</v>
      </c>
      <c r="H140" s="128" t="s">
        <v>440</v>
      </c>
      <c r="I140" s="149">
        <v>0.64</v>
      </c>
      <c r="J140" s="144">
        <v>0.75</v>
      </c>
      <c r="K140" s="144"/>
      <c r="L140" s="160"/>
      <c r="M140" s="46" t="s">
        <v>427</v>
      </c>
      <c r="N140" s="134" t="s">
        <v>403</v>
      </c>
      <c r="O140" s="133"/>
      <c r="P140" s="131"/>
      <c r="Q140" s="131"/>
      <c r="R140" s="131"/>
      <c r="S140" s="131"/>
      <c r="T140" s="133"/>
      <c r="U140" s="135"/>
      <c r="V140" s="136"/>
      <c r="W140" s="137">
        <f t="shared" si="8"/>
        <v>0</v>
      </c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137"/>
      <c r="AH140" s="137"/>
      <c r="AI140" s="137"/>
      <c r="AJ140" s="137"/>
      <c r="AK140" s="137"/>
      <c r="AL140" s="137"/>
      <c r="AM140" s="137"/>
      <c r="AN140" s="138">
        <f t="shared" si="9"/>
        <v>0</v>
      </c>
      <c r="AO140" s="137">
        <f t="shared" si="10"/>
        <v>0</v>
      </c>
      <c r="AP140" s="136"/>
    </row>
    <row r="141" spans="1:42" s="139" customFormat="1" ht="14.25" hidden="1" customHeight="1">
      <c r="A141" s="6">
        <v>135</v>
      </c>
      <c r="B141" s="91" t="s">
        <v>375</v>
      </c>
      <c r="C141" s="127" t="s">
        <v>336</v>
      </c>
      <c r="D141" s="127" t="s">
        <v>60</v>
      </c>
      <c r="E141" s="147" t="s">
        <v>404</v>
      </c>
      <c r="F141" s="150" t="s">
        <v>405</v>
      </c>
      <c r="G141" s="128" t="s">
        <v>0</v>
      </c>
      <c r="H141" s="128" t="s">
        <v>440</v>
      </c>
      <c r="I141" s="144">
        <v>1.1683910069486501</v>
      </c>
      <c r="J141" s="151">
        <v>1.8415753522123901</v>
      </c>
      <c r="K141" s="144">
        <f>J141-0.13</f>
        <v>1.7115753522123902</v>
      </c>
      <c r="L141" s="160"/>
      <c r="M141" s="46" t="s">
        <v>427</v>
      </c>
      <c r="N141" s="134" t="s">
        <v>406</v>
      </c>
      <c r="O141" s="133"/>
      <c r="P141" s="131"/>
      <c r="Q141" s="131"/>
      <c r="R141" s="131"/>
      <c r="S141" s="131"/>
      <c r="T141" s="133"/>
      <c r="U141" s="135"/>
      <c r="V141" s="136"/>
      <c r="W141" s="137">
        <f t="shared" si="8"/>
        <v>0</v>
      </c>
      <c r="X141" s="137"/>
      <c r="Y141" s="137"/>
      <c r="Z141" s="137"/>
      <c r="AA141" s="137"/>
      <c r="AB141" s="137"/>
      <c r="AC141" s="137"/>
      <c r="AD141" s="137"/>
      <c r="AE141" s="137"/>
      <c r="AF141" s="137"/>
      <c r="AG141" s="137"/>
      <c r="AH141" s="137"/>
      <c r="AI141" s="137"/>
      <c r="AJ141" s="137"/>
      <c r="AK141" s="137"/>
      <c r="AL141" s="137"/>
      <c r="AM141" s="137"/>
      <c r="AN141" s="138">
        <f t="shared" si="9"/>
        <v>0</v>
      </c>
      <c r="AO141" s="137">
        <f t="shared" si="10"/>
        <v>0</v>
      </c>
      <c r="AP141" s="136"/>
    </row>
    <row r="142" spans="1:42" s="139" customFormat="1" ht="13.5" hidden="1" customHeight="1">
      <c r="A142" s="6">
        <v>136</v>
      </c>
      <c r="B142" s="91" t="s">
        <v>375</v>
      </c>
      <c r="C142" s="127" t="s">
        <v>336</v>
      </c>
      <c r="D142" s="127" t="s">
        <v>60</v>
      </c>
      <c r="E142" s="148" t="s">
        <v>58</v>
      </c>
      <c r="F142" s="148" t="s">
        <v>54</v>
      </c>
      <c r="G142" s="128" t="s">
        <v>0</v>
      </c>
      <c r="H142" s="128" t="s">
        <v>440</v>
      </c>
      <c r="I142" s="152">
        <v>0.53003622372777803</v>
      </c>
      <c r="J142" s="153">
        <v>1.0873999999999999</v>
      </c>
      <c r="K142" s="144">
        <f>J142-0.18</f>
        <v>0.90739999999999998</v>
      </c>
      <c r="L142" s="160"/>
      <c r="M142" s="46" t="s">
        <v>427</v>
      </c>
      <c r="N142" s="154" t="s">
        <v>407</v>
      </c>
      <c r="O142" s="133"/>
      <c r="P142" s="131"/>
      <c r="Q142" s="131"/>
      <c r="R142" s="131"/>
      <c r="S142" s="131"/>
      <c r="T142" s="133"/>
      <c r="U142" s="135"/>
      <c r="V142" s="136"/>
      <c r="W142" s="137">
        <f t="shared" si="8"/>
        <v>0</v>
      </c>
      <c r="X142" s="137"/>
      <c r="Y142" s="137"/>
      <c r="Z142" s="137"/>
      <c r="AA142" s="137"/>
      <c r="AB142" s="137"/>
      <c r="AC142" s="137"/>
      <c r="AD142" s="137"/>
      <c r="AE142" s="137"/>
      <c r="AF142" s="137"/>
      <c r="AG142" s="137"/>
      <c r="AH142" s="137"/>
      <c r="AI142" s="137"/>
      <c r="AJ142" s="137"/>
      <c r="AK142" s="137"/>
      <c r="AL142" s="137"/>
      <c r="AM142" s="137"/>
      <c r="AN142" s="138">
        <f t="shared" si="9"/>
        <v>0</v>
      </c>
      <c r="AO142" s="137">
        <f t="shared" si="10"/>
        <v>0</v>
      </c>
      <c r="AP142" s="136"/>
    </row>
    <row r="143" spans="1:42" s="139" customFormat="1" ht="13.5" hidden="1" customHeight="1">
      <c r="A143" s="6">
        <v>137</v>
      </c>
      <c r="B143" s="91" t="s">
        <v>375</v>
      </c>
      <c r="C143" s="127" t="s">
        <v>336</v>
      </c>
      <c r="D143" s="128" t="s">
        <v>408</v>
      </c>
      <c r="E143" s="127" t="s">
        <v>409</v>
      </c>
      <c r="F143" s="155" t="s">
        <v>410</v>
      </c>
      <c r="G143" s="128" t="s">
        <v>0</v>
      </c>
      <c r="H143" s="128" t="s">
        <v>440</v>
      </c>
      <c r="I143" s="144">
        <v>1.21403823033796</v>
      </c>
      <c r="J143" s="156">
        <v>1.7314000000000001</v>
      </c>
      <c r="K143" s="144"/>
      <c r="L143" s="160"/>
      <c r="M143" s="46" t="s">
        <v>427</v>
      </c>
      <c r="N143" s="154" t="s">
        <v>411</v>
      </c>
      <c r="O143" s="133"/>
      <c r="P143" s="131"/>
      <c r="Q143" s="131"/>
      <c r="R143" s="131"/>
      <c r="S143" s="131"/>
      <c r="T143" s="133"/>
      <c r="U143" s="135"/>
      <c r="V143" s="136"/>
      <c r="W143" s="137">
        <f t="shared" si="8"/>
        <v>0</v>
      </c>
      <c r="X143" s="137"/>
      <c r="Y143" s="137"/>
      <c r="Z143" s="137"/>
      <c r="AA143" s="137"/>
      <c r="AB143" s="137"/>
      <c r="AC143" s="137"/>
      <c r="AD143" s="137"/>
      <c r="AE143" s="137"/>
      <c r="AF143" s="137"/>
      <c r="AG143" s="137"/>
      <c r="AH143" s="137"/>
      <c r="AI143" s="137"/>
      <c r="AJ143" s="137"/>
      <c r="AK143" s="137"/>
      <c r="AL143" s="137"/>
      <c r="AM143" s="137"/>
      <c r="AN143" s="138">
        <f t="shared" si="9"/>
        <v>0</v>
      </c>
      <c r="AO143" s="137">
        <f t="shared" si="10"/>
        <v>0</v>
      </c>
      <c r="AP143" s="136"/>
    </row>
    <row r="144" spans="1:42" customFormat="1" ht="13.5" hidden="1" customHeight="1">
      <c r="A144" s="6">
        <v>138</v>
      </c>
      <c r="B144" s="91" t="s">
        <v>375</v>
      </c>
      <c r="C144" s="127" t="s">
        <v>336</v>
      </c>
      <c r="D144" s="128" t="s">
        <v>408</v>
      </c>
      <c r="E144" s="127" t="s">
        <v>412</v>
      </c>
      <c r="F144" s="155" t="s">
        <v>413</v>
      </c>
      <c r="G144" s="128" t="s">
        <v>0</v>
      </c>
      <c r="H144" s="128" t="s">
        <v>440</v>
      </c>
      <c r="I144" s="144">
        <v>0.94400355633796296</v>
      </c>
      <c r="J144" s="156">
        <v>1.5144</v>
      </c>
      <c r="K144" s="144">
        <f>J144-0.08</f>
        <v>1.4343999999999999</v>
      </c>
      <c r="L144" s="160"/>
      <c r="M144" s="46" t="s">
        <v>427</v>
      </c>
      <c r="N144" s="154" t="s">
        <v>411</v>
      </c>
      <c r="O144" s="133"/>
      <c r="P144" s="131"/>
      <c r="Q144" s="131"/>
      <c r="R144" s="131"/>
      <c r="S144" s="131"/>
      <c r="T144" s="133"/>
      <c r="U144" s="135"/>
      <c r="V144" s="136"/>
      <c r="W144" s="137"/>
      <c r="X144" s="137"/>
      <c r="Y144" s="137"/>
      <c r="Z144" s="137"/>
      <c r="AA144" s="137"/>
      <c r="AB144" s="137"/>
      <c r="AC144" s="137"/>
      <c r="AD144" s="137"/>
      <c r="AE144" s="137"/>
      <c r="AF144" s="137"/>
      <c r="AG144" s="137"/>
      <c r="AH144" s="137"/>
      <c r="AI144" s="137"/>
      <c r="AJ144" s="137"/>
      <c r="AK144" s="137"/>
      <c r="AL144" s="137"/>
      <c r="AM144" s="137"/>
      <c r="AN144" s="138"/>
      <c r="AO144" s="137"/>
      <c r="AP144" s="136"/>
    </row>
    <row r="145" spans="1:42" customFormat="1" ht="13.5" hidden="1" customHeight="1">
      <c r="A145" s="6">
        <v>139</v>
      </c>
      <c r="B145" s="91" t="s">
        <v>375</v>
      </c>
      <c r="C145" s="127" t="s">
        <v>336</v>
      </c>
      <c r="D145" s="128" t="s">
        <v>256</v>
      </c>
      <c r="E145" s="127" t="s">
        <v>414</v>
      </c>
      <c r="F145" s="155" t="s">
        <v>415</v>
      </c>
      <c r="G145" s="128" t="s">
        <v>0</v>
      </c>
      <c r="H145" s="128" t="s">
        <v>440</v>
      </c>
      <c r="I145" s="152">
        <v>0.20385243032335301</v>
      </c>
      <c r="J145" s="144">
        <v>0.32</v>
      </c>
      <c r="K145" s="144"/>
      <c r="L145" s="160"/>
      <c r="M145" s="46" t="s">
        <v>427</v>
      </c>
      <c r="N145" s="134" t="s">
        <v>416</v>
      </c>
      <c r="O145" s="133"/>
      <c r="P145" s="131"/>
      <c r="Q145" s="131"/>
      <c r="R145" s="131"/>
      <c r="S145" s="131"/>
      <c r="T145" s="133"/>
      <c r="U145" s="135"/>
      <c r="V145" s="136"/>
      <c r="W145" s="137"/>
      <c r="X145" s="137"/>
      <c r="Y145" s="137"/>
      <c r="Z145" s="137"/>
      <c r="AA145" s="137"/>
      <c r="AB145" s="137"/>
      <c r="AC145" s="137"/>
      <c r="AD145" s="137"/>
      <c r="AE145" s="137"/>
      <c r="AF145" s="137"/>
      <c r="AG145" s="137"/>
      <c r="AH145" s="137"/>
      <c r="AI145" s="137"/>
      <c r="AJ145" s="137"/>
      <c r="AK145" s="137"/>
      <c r="AL145" s="137"/>
      <c r="AM145" s="137"/>
      <c r="AN145" s="138"/>
      <c r="AO145" s="137"/>
      <c r="AP145" s="136"/>
    </row>
    <row r="146" spans="1:42" s="1" customFormat="1" ht="13.5" hidden="1" customHeight="1">
      <c r="A146" s="6">
        <v>140</v>
      </c>
      <c r="B146" s="6"/>
      <c r="C146" s="48"/>
      <c r="D146" s="7"/>
      <c r="E146" s="7"/>
      <c r="F146" s="7"/>
      <c r="G146" s="48"/>
      <c r="H146" s="48"/>
      <c r="I146" s="41"/>
      <c r="J146" s="41"/>
      <c r="K146" s="46"/>
      <c r="L146" s="47"/>
      <c r="M146" s="46"/>
      <c r="N146" s="46"/>
      <c r="O146" s="46"/>
      <c r="P146" s="41"/>
      <c r="Q146" s="41"/>
      <c r="R146" s="41"/>
      <c r="S146" s="41"/>
      <c r="T146" s="46"/>
      <c r="U146" s="15"/>
      <c r="V146" s="7"/>
      <c r="W146" s="8">
        <f t="shared" si="8"/>
        <v>0</v>
      </c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18">
        <f t="shared" si="9"/>
        <v>0</v>
      </c>
      <c r="AO146" s="8">
        <f t="shared" si="10"/>
        <v>0</v>
      </c>
      <c r="AP146" s="7"/>
    </row>
    <row r="147" spans="1:42" s="1" customFormat="1" ht="13.5" hidden="1" customHeight="1">
      <c r="A147" s="6">
        <v>141</v>
      </c>
      <c r="B147" s="6"/>
      <c r="C147" s="48"/>
      <c r="D147" s="7"/>
      <c r="E147" s="7"/>
      <c r="F147" s="7"/>
      <c r="G147" s="48"/>
      <c r="H147" s="48"/>
      <c r="I147" s="41"/>
      <c r="J147" s="41"/>
      <c r="K147" s="46"/>
      <c r="L147" s="47"/>
      <c r="M147" s="46"/>
      <c r="N147" s="46"/>
      <c r="O147" s="46"/>
      <c r="P147" s="41"/>
      <c r="Q147" s="41"/>
      <c r="R147" s="41"/>
      <c r="S147" s="41"/>
      <c r="T147" s="46"/>
      <c r="U147" s="15"/>
      <c r="V147" s="7"/>
      <c r="W147" s="8">
        <f t="shared" si="8"/>
        <v>0</v>
      </c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18">
        <f t="shared" si="9"/>
        <v>0</v>
      </c>
      <c r="AO147" s="8">
        <f t="shared" si="10"/>
        <v>0</v>
      </c>
      <c r="AP147" s="7"/>
    </row>
    <row r="148" spans="1:42" s="1" customFormat="1" ht="13.5" hidden="1" customHeight="1">
      <c r="A148" s="6">
        <v>142</v>
      </c>
      <c r="B148" s="6"/>
      <c r="C148" s="48"/>
      <c r="D148" s="7"/>
      <c r="E148" s="7"/>
      <c r="F148" s="7"/>
      <c r="G148" s="48"/>
      <c r="H148" s="48"/>
      <c r="I148" s="41"/>
      <c r="J148" s="41"/>
      <c r="K148" s="46"/>
      <c r="L148" s="47"/>
      <c r="M148" s="46"/>
      <c r="N148" s="46"/>
      <c r="O148" s="46"/>
      <c r="P148" s="41"/>
      <c r="Q148" s="41"/>
      <c r="R148" s="41"/>
      <c r="S148" s="41"/>
      <c r="T148" s="46"/>
      <c r="U148" s="15"/>
      <c r="V148" s="7"/>
      <c r="W148" s="8">
        <f t="shared" si="8"/>
        <v>0</v>
      </c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18">
        <f t="shared" si="9"/>
        <v>0</v>
      </c>
      <c r="AO148" s="8">
        <f t="shared" si="10"/>
        <v>0</v>
      </c>
      <c r="AP148" s="7"/>
    </row>
    <row r="149" spans="1:42" s="1" customFormat="1" ht="13.5" hidden="1" customHeight="1">
      <c r="A149" s="6">
        <v>143</v>
      </c>
      <c r="B149" s="6"/>
      <c r="C149" s="48"/>
      <c r="D149" s="7"/>
      <c r="E149" s="7"/>
      <c r="F149" s="7"/>
      <c r="G149" s="48"/>
      <c r="H149" s="48"/>
      <c r="I149" s="41"/>
      <c r="J149" s="41"/>
      <c r="K149" s="46"/>
      <c r="L149" s="47"/>
      <c r="M149" s="46"/>
      <c r="N149" s="46"/>
      <c r="O149" s="46"/>
      <c r="P149" s="41"/>
      <c r="Q149" s="41"/>
      <c r="R149" s="41"/>
      <c r="S149" s="41"/>
      <c r="T149" s="46"/>
      <c r="U149" s="15"/>
      <c r="V149" s="7"/>
      <c r="W149" s="8">
        <f t="shared" si="8"/>
        <v>0</v>
      </c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18">
        <f t="shared" si="9"/>
        <v>0</v>
      </c>
      <c r="AO149" s="8">
        <f t="shared" si="10"/>
        <v>0</v>
      </c>
      <c r="AP149" s="7"/>
    </row>
    <row r="150" spans="1:42" s="1" customFormat="1" ht="13.5" hidden="1" customHeight="1">
      <c r="A150" s="6">
        <v>144</v>
      </c>
      <c r="B150" s="6"/>
      <c r="C150" s="48"/>
      <c r="D150" s="7"/>
      <c r="E150" s="7"/>
      <c r="F150" s="7"/>
      <c r="G150" s="48"/>
      <c r="H150" s="48"/>
      <c r="I150" s="41"/>
      <c r="J150" s="41"/>
      <c r="K150" s="46"/>
      <c r="L150" s="47"/>
      <c r="M150" s="46"/>
      <c r="N150" s="46"/>
      <c r="O150" s="46"/>
      <c r="P150" s="41"/>
      <c r="Q150" s="41"/>
      <c r="R150" s="41"/>
      <c r="S150" s="41"/>
      <c r="T150" s="46"/>
      <c r="U150" s="15"/>
      <c r="V150" s="7"/>
      <c r="W150" s="8">
        <f t="shared" si="8"/>
        <v>0</v>
      </c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18">
        <f t="shared" si="9"/>
        <v>0</v>
      </c>
      <c r="AO150" s="8">
        <f t="shared" si="10"/>
        <v>0</v>
      </c>
      <c r="AP150" s="7"/>
    </row>
    <row r="151" spans="1:42" s="1" customFormat="1" ht="13.5" hidden="1" customHeight="1">
      <c r="A151" s="6">
        <v>145</v>
      </c>
      <c r="B151" s="6"/>
      <c r="C151" s="48"/>
      <c r="D151" s="7"/>
      <c r="E151" s="7"/>
      <c r="F151" s="7"/>
      <c r="G151" s="48"/>
      <c r="H151" s="48"/>
      <c r="I151" s="41"/>
      <c r="J151" s="41"/>
      <c r="K151" s="46"/>
      <c r="L151" s="47"/>
      <c r="M151" s="46"/>
      <c r="N151" s="46"/>
      <c r="O151" s="46"/>
      <c r="P151" s="41"/>
      <c r="Q151" s="41"/>
      <c r="R151" s="41"/>
      <c r="S151" s="41"/>
      <c r="T151" s="46"/>
      <c r="U151" s="15"/>
      <c r="V151" s="7"/>
      <c r="W151" s="8">
        <f t="shared" si="8"/>
        <v>0</v>
      </c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18">
        <f t="shared" si="9"/>
        <v>0</v>
      </c>
      <c r="AO151" s="8">
        <f t="shared" si="10"/>
        <v>0</v>
      </c>
      <c r="AP151" s="7"/>
    </row>
    <row r="152" spans="1:42" s="1" customFormat="1" ht="13.5" hidden="1" customHeight="1">
      <c r="A152" s="6">
        <v>146</v>
      </c>
      <c r="B152" s="6"/>
      <c r="C152" s="48"/>
      <c r="D152" s="7"/>
      <c r="E152" s="7"/>
      <c r="F152" s="7"/>
      <c r="G152" s="48"/>
      <c r="H152" s="48"/>
      <c r="I152" s="41"/>
      <c r="J152" s="41"/>
      <c r="K152" s="46"/>
      <c r="L152" s="47"/>
      <c r="M152" s="46"/>
      <c r="N152" s="46"/>
      <c r="O152" s="46"/>
      <c r="P152" s="41"/>
      <c r="Q152" s="41"/>
      <c r="R152" s="41"/>
      <c r="S152" s="41"/>
      <c r="T152" s="46"/>
      <c r="U152" s="15"/>
      <c r="V152" s="7"/>
      <c r="W152" s="8">
        <f t="shared" si="8"/>
        <v>0</v>
      </c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18">
        <f t="shared" si="9"/>
        <v>0</v>
      </c>
      <c r="AO152" s="8">
        <f t="shared" si="10"/>
        <v>0</v>
      </c>
      <c r="AP152" s="7"/>
    </row>
    <row r="153" spans="1:42" s="1" customFormat="1" ht="13.5" hidden="1" customHeight="1">
      <c r="A153" s="6">
        <v>147</v>
      </c>
      <c r="B153" s="6"/>
      <c r="C153" s="48"/>
      <c r="D153" s="7"/>
      <c r="E153" s="7"/>
      <c r="F153" s="7"/>
      <c r="G153" s="48"/>
      <c r="H153" s="48"/>
      <c r="I153" s="41"/>
      <c r="J153" s="41"/>
      <c r="K153" s="46"/>
      <c r="L153" s="47"/>
      <c r="M153" s="46"/>
      <c r="N153" s="46"/>
      <c r="O153" s="46"/>
      <c r="P153" s="41"/>
      <c r="Q153" s="41"/>
      <c r="R153" s="41"/>
      <c r="S153" s="41"/>
      <c r="T153" s="46"/>
      <c r="U153" s="15"/>
      <c r="V153" s="7"/>
      <c r="W153" s="8">
        <f t="shared" si="8"/>
        <v>0</v>
      </c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18">
        <f t="shared" si="9"/>
        <v>0</v>
      </c>
      <c r="AO153" s="8">
        <f t="shared" si="10"/>
        <v>0</v>
      </c>
      <c r="AP153" s="7"/>
    </row>
    <row r="154" spans="1:42" s="1" customFormat="1" ht="13.5" hidden="1" customHeight="1">
      <c r="A154" s="6">
        <v>148</v>
      </c>
      <c r="B154" s="6"/>
      <c r="C154" s="48"/>
      <c r="D154" s="7"/>
      <c r="E154" s="7"/>
      <c r="F154" s="7"/>
      <c r="G154" s="48"/>
      <c r="H154" s="48"/>
      <c r="I154" s="41"/>
      <c r="J154" s="41"/>
      <c r="K154" s="46"/>
      <c r="L154" s="47"/>
      <c r="M154" s="46"/>
      <c r="N154" s="46"/>
      <c r="O154" s="46"/>
      <c r="P154" s="41"/>
      <c r="Q154" s="41"/>
      <c r="R154" s="41"/>
      <c r="S154" s="41"/>
      <c r="T154" s="46"/>
      <c r="U154" s="15"/>
      <c r="V154" s="7"/>
      <c r="W154" s="8">
        <f t="shared" si="8"/>
        <v>0</v>
      </c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18">
        <f t="shared" si="9"/>
        <v>0</v>
      </c>
      <c r="AO154" s="8">
        <f t="shared" si="10"/>
        <v>0</v>
      </c>
      <c r="AP154" s="7"/>
    </row>
    <row r="155" spans="1:42" s="1" customFormat="1" ht="13.5" hidden="1" customHeight="1">
      <c r="A155" s="6">
        <v>149</v>
      </c>
      <c r="B155" s="6"/>
      <c r="C155" s="48"/>
      <c r="D155" s="7"/>
      <c r="E155" s="7"/>
      <c r="F155" s="7"/>
      <c r="G155" s="48"/>
      <c r="H155" s="48"/>
      <c r="I155" s="41"/>
      <c r="J155" s="41"/>
      <c r="K155" s="46"/>
      <c r="L155" s="47"/>
      <c r="M155" s="46"/>
      <c r="N155" s="46"/>
      <c r="O155" s="46"/>
      <c r="P155" s="41"/>
      <c r="Q155" s="41"/>
      <c r="R155" s="41"/>
      <c r="S155" s="41"/>
      <c r="T155" s="46"/>
      <c r="U155" s="15"/>
      <c r="V155" s="7"/>
      <c r="W155" s="8">
        <f t="shared" si="8"/>
        <v>0</v>
      </c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18">
        <f t="shared" si="9"/>
        <v>0</v>
      </c>
      <c r="AO155" s="8">
        <f t="shared" si="10"/>
        <v>0</v>
      </c>
      <c r="AP155" s="7"/>
    </row>
    <row r="156" spans="1:42" s="1" customFormat="1" ht="13.5" hidden="1" customHeight="1">
      <c r="A156" s="6">
        <v>150</v>
      </c>
      <c r="B156" s="6"/>
      <c r="C156" s="48"/>
      <c r="D156" s="7"/>
      <c r="E156" s="7"/>
      <c r="F156" s="7"/>
      <c r="G156" s="48"/>
      <c r="H156" s="48"/>
      <c r="I156" s="41"/>
      <c r="J156" s="41"/>
      <c r="K156" s="46"/>
      <c r="L156" s="47"/>
      <c r="M156" s="46"/>
      <c r="N156" s="46"/>
      <c r="O156" s="46"/>
      <c r="P156" s="41"/>
      <c r="Q156" s="41"/>
      <c r="R156" s="41"/>
      <c r="S156" s="41"/>
      <c r="T156" s="46"/>
      <c r="U156" s="15"/>
      <c r="V156" s="7"/>
      <c r="W156" s="8">
        <f t="shared" si="8"/>
        <v>0</v>
      </c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18">
        <f t="shared" si="9"/>
        <v>0</v>
      </c>
      <c r="AO156" s="8">
        <f t="shared" si="10"/>
        <v>0</v>
      </c>
      <c r="AP156" s="7"/>
    </row>
    <row r="157" spans="1:42" s="1" customFormat="1" ht="13.5" hidden="1" customHeight="1">
      <c r="A157" s="6">
        <v>151</v>
      </c>
      <c r="B157" s="6"/>
      <c r="C157" s="48"/>
      <c r="D157" s="7"/>
      <c r="E157" s="7"/>
      <c r="F157" s="7"/>
      <c r="G157" s="48"/>
      <c r="H157" s="48"/>
      <c r="I157" s="41"/>
      <c r="J157" s="41"/>
      <c r="K157" s="46"/>
      <c r="L157" s="47"/>
      <c r="M157" s="46"/>
      <c r="N157" s="46"/>
      <c r="O157" s="46"/>
      <c r="P157" s="41"/>
      <c r="Q157" s="41"/>
      <c r="R157" s="41"/>
      <c r="S157" s="41"/>
      <c r="T157" s="46"/>
      <c r="U157" s="15"/>
      <c r="V157" s="7"/>
      <c r="W157" s="8">
        <f t="shared" si="8"/>
        <v>0</v>
      </c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18">
        <f t="shared" si="9"/>
        <v>0</v>
      </c>
      <c r="AO157" s="8">
        <f t="shared" si="10"/>
        <v>0</v>
      </c>
      <c r="AP157" s="7"/>
    </row>
    <row r="158" spans="1:42" s="12" customFormat="1" ht="22.5" hidden="1" customHeight="1">
      <c r="A158" s="9"/>
      <c r="B158" s="9"/>
      <c r="C158" s="9"/>
      <c r="D158" s="9" t="s">
        <v>11</v>
      </c>
      <c r="E158" s="10"/>
      <c r="F158" s="10"/>
      <c r="G158" s="9"/>
      <c r="H158" s="9"/>
      <c r="I158" s="36"/>
      <c r="J158" s="36"/>
      <c r="K158" s="53"/>
      <c r="L158" s="53"/>
      <c r="M158" s="53"/>
      <c r="N158" s="53"/>
      <c r="O158" s="53"/>
      <c r="P158" s="36"/>
      <c r="Q158" s="36"/>
      <c r="R158" s="36"/>
      <c r="S158" s="36"/>
      <c r="T158" s="53"/>
      <c r="U158" s="16"/>
      <c r="V158" s="11">
        <f>SUM(V7:V157)</f>
        <v>5000</v>
      </c>
      <c r="W158" s="8">
        <f t="shared" ref="W158" si="11">V158*T158</f>
        <v>0</v>
      </c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18">
        <f t="shared" ref="AN158" si="12">V158+X158+Z158+AB158+AD158+AF158+AH158+AJ158+AL158</f>
        <v>5000</v>
      </c>
      <c r="AO158" s="8">
        <f t="shared" ref="AO158" si="13">W158+Y158+AA158+AC158+AE158+AG158+AI158+AK158+AM158</f>
        <v>0</v>
      </c>
      <c r="AP158" s="10"/>
    </row>
  </sheetData>
  <autoFilter ref="A6:AQ158">
    <filterColumn colId="7">
      <filters>
        <filter val="刘志富"/>
      </filters>
    </filterColumn>
  </autoFilter>
  <mergeCells count="6">
    <mergeCell ref="A1:AP1"/>
    <mergeCell ref="A5:F5"/>
    <mergeCell ref="I5:J5"/>
    <mergeCell ref="N5:T5"/>
    <mergeCell ref="N48:N49"/>
    <mergeCell ref="S21:S22"/>
  </mergeCells>
  <phoneticPr fontId="1" type="noConversion"/>
  <conditionalFormatting sqref="E8">
    <cfRule type="duplicateValues" dxfId="15" priority="34"/>
    <cfRule type="duplicateValues" dxfId="14" priority="35"/>
    <cfRule type="duplicateValues" dxfId="13" priority="36"/>
    <cfRule type="duplicateValues" dxfId="12" priority="37"/>
    <cfRule type="duplicateValues" dxfId="11" priority="38"/>
    <cfRule type="duplicateValues" dxfId="10" priority="39" stopIfTrue="1"/>
  </conditionalFormatting>
  <conditionalFormatting sqref="F8">
    <cfRule type="duplicateValues" dxfId="9" priority="40"/>
  </conditionalFormatting>
  <conditionalFormatting sqref="E9">
    <cfRule type="duplicateValues" dxfId="8" priority="41"/>
  </conditionalFormatting>
  <conditionalFormatting sqref="E10:F10">
    <cfRule type="duplicateValues" dxfId="7" priority="43"/>
  </conditionalFormatting>
  <conditionalFormatting sqref="E11">
    <cfRule type="duplicateValues" dxfId="6" priority="44"/>
  </conditionalFormatting>
  <conditionalFormatting sqref="F80">
    <cfRule type="duplicateValues" dxfId="5" priority="11"/>
  </conditionalFormatting>
  <conditionalFormatting sqref="F81:F83">
    <cfRule type="duplicateValues" dxfId="4" priority="12"/>
  </conditionalFormatting>
  <conditionalFormatting sqref="E97">
    <cfRule type="duplicateValues" dxfId="3" priority="6"/>
  </conditionalFormatting>
  <conditionalFormatting sqref="E140">
    <cfRule type="duplicateValues" dxfId="2" priority="3"/>
  </conditionalFormatting>
  <conditionalFormatting sqref="E141">
    <cfRule type="duplicateValues" dxfId="1" priority="2"/>
  </conditionalFormatting>
  <conditionalFormatting sqref="E57:E59 E1:E52 E63:E1048576">
    <cfRule type="duplicateValues" dxfId="0" priority="1"/>
  </conditionalFormatting>
  <hyperlinks>
    <hyperlink ref="N53" location="Sheet1!A1" display="已提交对方报价明细"/>
  </hyperlink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采购物料降本进度表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zzf</dc:creator>
  <cp:lastModifiedBy>PC</cp:lastModifiedBy>
  <dcterms:created xsi:type="dcterms:W3CDTF">2021-11-25T05:17:49Z</dcterms:created>
  <dcterms:modified xsi:type="dcterms:W3CDTF">2022-06-21T02:20:05Z</dcterms:modified>
</cp:coreProperties>
</file>