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日常工作\成本类\价格测算\骨架冲压件\黄骅万昌\2022.6.23\"/>
    </mc:Choice>
  </mc:AlternateContent>
  <bookViews>
    <workbookView xWindow="0" yWindow="0" windowWidth="24000" windowHeight="9390"/>
  </bookViews>
  <sheets>
    <sheet name="成本核算 (目标价)" sheetId="16" r:id="rId1"/>
    <sheet name="万昌3" sheetId="17" r:id="rId2"/>
  </sheets>
  <externalReferences>
    <externalReference r:id="rId3"/>
  </externalReferences>
  <definedNames>
    <definedName name="_xlnm._FilterDatabase" localSheetId="0" hidden="1">'成本核算 (目标价)'!$A$2:$XDH$9</definedName>
    <definedName name="_xlnm.Print_Area" localSheetId="0">'成本核算 (目标价)'!$A$1:$AO$10</definedName>
    <definedName name="_xlnm.Print_Area" localSheetId="1">万昌3!$A$1:$L$17</definedName>
  </definedNames>
  <calcPr calcId="162913"/>
</workbook>
</file>

<file path=xl/calcChain.xml><?xml version="1.0" encoding="utf-8"?>
<calcChain xmlns="http://schemas.openxmlformats.org/spreadsheetml/2006/main">
  <c r="AB3" i="16" l="1"/>
  <c r="X6" i="16" l="1"/>
  <c r="X5" i="16"/>
  <c r="X4" i="16"/>
  <c r="AJ3" i="16"/>
  <c r="AL3" i="16" s="1"/>
  <c r="AE3" i="16"/>
  <c r="X3" i="16"/>
  <c r="L3" i="16"/>
  <c r="AA3" i="16" l="1"/>
  <c r="N3" i="16"/>
  <c r="Q3" i="16" s="1"/>
  <c r="X9" i="16"/>
  <c r="Q9" i="16" l="1"/>
  <c r="Y3" i="16"/>
  <c r="Z3" i="16" s="1"/>
  <c r="AF3" i="16" l="1"/>
  <c r="AM3" i="16"/>
</calcChain>
</file>

<file path=xl/sharedStrings.xml><?xml version="1.0" encoding="utf-8"?>
<sst xmlns="http://schemas.openxmlformats.org/spreadsheetml/2006/main" count="99" uniqueCount="91">
  <si>
    <t>工序费</t>
  </si>
  <si>
    <t>焊接</t>
  </si>
  <si>
    <t>序</t>
  </si>
  <si>
    <t>QAD编码</t>
  </si>
  <si>
    <t>物料代码</t>
  </si>
  <si>
    <t>总成名称</t>
  </si>
  <si>
    <t>名称</t>
  </si>
  <si>
    <t>材质</t>
  </si>
  <si>
    <t>净重尺寸</t>
  </si>
  <si>
    <t>数量</t>
  </si>
  <si>
    <t>下料尺寸</t>
  </si>
  <si>
    <t>重量</t>
  </si>
  <si>
    <t>含税单价</t>
  </si>
  <si>
    <t>材料费</t>
  </si>
  <si>
    <t>加工成本</t>
  </si>
  <si>
    <t>含税合计</t>
  </si>
  <si>
    <t>未税价</t>
  </si>
  <si>
    <t>材料利用率</t>
  </si>
  <si>
    <t>材料利用率复核价（未税）</t>
  </si>
  <si>
    <t>未税模具费</t>
  </si>
  <si>
    <t>模具分摊数量</t>
  </si>
  <si>
    <t>模摊费</t>
  </si>
  <si>
    <t>含模摊未税价</t>
  </si>
  <si>
    <t>供应商报价</t>
  </si>
  <si>
    <t>照片</t>
  </si>
  <si>
    <t>号</t>
  </si>
  <si>
    <t>长mm</t>
  </si>
  <si>
    <t>宽mm</t>
  </si>
  <si>
    <t>厚mm</t>
  </si>
  <si>
    <t>毛重</t>
  </si>
  <si>
    <t>净重</t>
  </si>
  <si>
    <t>废铁</t>
  </si>
  <si>
    <t>材料</t>
  </si>
  <si>
    <t>工序</t>
  </si>
  <si>
    <t>吨位</t>
  </si>
  <si>
    <t>模具性质</t>
  </si>
  <si>
    <t>工序数</t>
  </si>
  <si>
    <t>出件数</t>
  </si>
  <si>
    <t>合计</t>
  </si>
  <si>
    <t>原价格-未税</t>
  </si>
  <si>
    <t>厂家涨价差额</t>
  </si>
  <si>
    <t>厂家报价</t>
  </si>
  <si>
    <t>涨幅</t>
  </si>
  <si>
    <t>谈判结果</t>
  </si>
  <si>
    <t>1</t>
  </si>
  <si>
    <t>独</t>
  </si>
  <si>
    <t>成型</t>
  </si>
  <si>
    <t>落料</t>
  </si>
  <si>
    <t>冲孔</t>
  </si>
  <si>
    <t>3</t>
  </si>
  <si>
    <t>SAPH440</t>
  </si>
  <si>
    <t>荣昌</t>
  </si>
  <si>
    <t>支架</t>
  </si>
  <si>
    <t>序号</t>
  </si>
  <si>
    <t>单位</t>
  </si>
  <si>
    <t>备注</t>
  </si>
  <si>
    <t>未税</t>
  </si>
  <si>
    <t>原执行价</t>
  </si>
  <si>
    <t>销轴</t>
  </si>
  <si>
    <r>
      <rPr>
        <b/>
        <sz val="18"/>
        <rFont val="楷体_GB2312"/>
        <family val="3"/>
        <charset val="134"/>
      </rPr>
      <t>零部件采购价格协议</t>
    </r>
    <r>
      <rPr>
        <b/>
        <sz val="9"/>
        <rFont val="楷体_GB2312"/>
        <family val="3"/>
        <charset val="134"/>
      </rPr>
      <t>（       ）</t>
    </r>
  </si>
  <si>
    <t xml:space="preserve">                                                                                           协议编号：HBZYXY-2022-078-02</t>
    <phoneticPr fontId="20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</si>
  <si>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</si>
  <si>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>黄骅市万昌五金制品有限公司</t>
    </r>
    <phoneticPr fontId="24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</si>
  <si>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</si>
  <si>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</si>
  <si>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零部件名称（QAD）</t>
  </si>
  <si>
    <t>图号或规格</t>
  </si>
  <si>
    <t>未税采购价格
（不含模具摊销）</t>
    <phoneticPr fontId="17" type="noConversion"/>
  </si>
  <si>
    <t>未税模检具摊销费</t>
    <phoneticPr fontId="20" type="noConversion"/>
  </si>
  <si>
    <t>未税产品价格
（含模摊费）</t>
    <phoneticPr fontId="20" type="noConversion"/>
  </si>
  <si>
    <t>2021年</t>
    <phoneticPr fontId="17" type="noConversion"/>
  </si>
  <si>
    <t>2022年</t>
    <phoneticPr fontId="17" type="noConversion"/>
  </si>
  <si>
    <t>模检具总价</t>
    <phoneticPr fontId="20" type="noConversion"/>
  </si>
  <si>
    <t>摊销费</t>
    <phoneticPr fontId="20" type="noConversion"/>
  </si>
  <si>
    <t>摊销方式</t>
    <phoneticPr fontId="20" type="noConversion"/>
  </si>
  <si>
    <t>2022年</t>
    <phoneticPr fontId="20" type="noConversion"/>
  </si>
  <si>
    <t>SHT0010446</t>
    <phoneticPr fontId="17" type="noConversion"/>
  </si>
  <si>
    <t>销轴固定支架焊接总成</t>
    <phoneticPr fontId="17" type="noConversion"/>
  </si>
  <si>
    <t>件</t>
    <phoneticPr fontId="17" type="noConversion"/>
  </si>
  <si>
    <t>万昌开发模具</t>
    <phoneticPr fontId="17" type="noConversion"/>
  </si>
  <si>
    <t>暂未确定</t>
    <phoneticPr fontId="17" type="noConversion"/>
  </si>
  <si>
    <t>2021年8月16日取消，前期未定价，故需要统计用量后，将模具费一次性摊销完成</t>
    <phoneticPr fontId="17" type="noConversion"/>
  </si>
  <si>
    <t>二、发票开具：乙方必须开具国家规定税率的增值税专用发票，税率13%专票，开具发票时必须注明QAD编码且与入库/使用量中的QAD编码保持一致。</t>
  </si>
  <si>
    <r>
      <t>三、价格执行期从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Microsoft YaHei UI"/>
        <family val="3"/>
        <charset val="134"/>
      </rPr>
      <t xml:space="preserve">2021 </t>
    </r>
    <r>
      <rPr>
        <sz val="12"/>
        <rFont val="Microsoft YaHei UI"/>
        <family val="2"/>
        <charset val="134"/>
      </rPr>
      <t>年</t>
    </r>
    <r>
      <rPr>
        <u/>
        <sz val="12"/>
        <rFont val="Microsoft YaHei UI"/>
        <family val="3"/>
        <charset val="134"/>
      </rPr>
      <t xml:space="preserve"> 1   </t>
    </r>
    <r>
      <rPr>
        <sz val="12"/>
        <rFont val="Microsoft YaHei UI"/>
        <family val="2"/>
        <charset val="134"/>
      </rPr>
      <t>月</t>
    </r>
    <r>
      <rPr>
        <u/>
        <sz val="12"/>
        <rFont val="Microsoft YaHei UI"/>
        <family val="3"/>
        <charset val="134"/>
      </rPr>
      <t xml:space="preserve">  1   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等线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17" type="noConversion"/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</si>
  <si>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</si>
  <si>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</si>
  <si>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</si>
  <si>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</si>
  <si>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</si>
  <si>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SHT0010446</t>
    <phoneticPr fontId="17" type="noConversion"/>
  </si>
  <si>
    <t>销轴固定支架焊接总成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</si>
</sst>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76" formatCode="0.0000"/>
    <numFmt numFmtId="177" formatCode="0.000_);[Red]\(0.000\)"/>
    <numFmt numFmtId="178" formatCode="0.0000_ "/>
    <numFmt numFmtId="179" formatCode="0.00_);[Red]\(0.00\)"/>
    <numFmt numFmtId="180" formatCode="0.00_ "/>
    <numFmt numFmtId="181" formatCode="0.0000_);[Red]\(0.0000\)"/>
    <numFmt numFmtId="182" formatCode="0_ "/>
    <numFmt numFmtId="183" formatCode="0.000_ "/>
    <numFmt numFmtId="184" formatCode="0.0_ "/>
    <numFmt numFmtId="185" formatCode="0_);[Red]\(0\)"/>
  </numFmts>
  <fonts count="36">
    <font>
      <sz val="11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0"/>
      <color indexed="8"/>
      <name val="宋体"/>
      <family val="3"/>
      <charset val="134"/>
    </font>
    <font>
      <sz val="11"/>
      <color indexed="8"/>
      <name val="楷体_GB2312"/>
      <charset val="134"/>
    </font>
    <font>
      <b/>
      <sz val="11"/>
      <name val="宋体"/>
      <family val="3"/>
      <charset val="134"/>
      <scheme val="minor"/>
    </font>
    <font>
      <sz val="12"/>
      <color indexed="8"/>
      <name val="楷体_GB2312"/>
      <charset val="134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Arial"/>
      <family val="2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MS Sans Serif"/>
      <family val="1"/>
    </font>
    <font>
      <sz val="11"/>
      <color theme="1"/>
      <name val="宋体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sz val="9"/>
      <name val="宋体"/>
      <family val="3"/>
      <charset val="134"/>
      <scheme val="minor"/>
    </font>
    <font>
      <sz val="11"/>
      <color indexed="8"/>
      <name val="楷体_GB2312"/>
      <family val="3"/>
      <charset val="134"/>
    </font>
    <font>
      <b/>
      <sz val="10"/>
      <name val="Microsoft YaHei UI"/>
      <family val="3"/>
      <charset val="134"/>
    </font>
    <font>
      <sz val="9"/>
      <name val="宋体"/>
      <family val="2"/>
      <charset val="134"/>
      <scheme val="minor"/>
    </font>
    <font>
      <b/>
      <sz val="10"/>
      <name val="楷体_GB2312"/>
      <family val="3"/>
      <charset val="134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9"/>
      <name val="宋体"/>
      <family val="3"/>
      <charset val="134"/>
    </font>
    <font>
      <b/>
      <sz val="12"/>
      <name val="楷体_GB2312"/>
      <family val="3"/>
      <charset val="134"/>
    </font>
    <font>
      <sz val="11"/>
      <color indexed="8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10"/>
      <name val="微软雅黑"/>
      <family val="2"/>
      <charset val="134"/>
    </font>
    <font>
      <sz val="10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u/>
      <sz val="12"/>
      <name val="Microsoft YaHei UI"/>
      <family val="3"/>
      <charset val="134"/>
    </font>
    <font>
      <sz val="12"/>
      <name val="Microsoft YaHei UI"/>
      <family val="2"/>
      <charset val="134"/>
    </font>
    <font>
      <u/>
      <sz val="12"/>
      <name val="等线"/>
      <family val="3"/>
      <charset val="134"/>
    </font>
    <font>
      <sz val="10"/>
      <color theme="1"/>
      <name val="微软雅黑"/>
      <family val="2"/>
      <charset val="134"/>
    </font>
    <font>
      <sz val="12"/>
      <color indexed="8"/>
      <name val="楷体_GB2312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0">
    <xf numFmtId="0" fontId="0" fillId="0" borderId="0">
      <alignment vertical="center"/>
    </xf>
    <xf numFmtId="0" fontId="10" fillId="0" borderId="7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11" fillId="0" borderId="0" applyProtection="0">
      <alignment vertical="center"/>
    </xf>
    <xf numFmtId="0" fontId="11" fillId="0" borderId="0">
      <alignment vertical="center"/>
    </xf>
    <xf numFmtId="0" fontId="11" fillId="0" borderId="0" applyProtection="0">
      <alignment vertical="center"/>
    </xf>
    <xf numFmtId="0" fontId="12" fillId="0" borderId="0">
      <alignment vertical="center"/>
    </xf>
    <xf numFmtId="0" fontId="11" fillId="0" borderId="0"/>
    <xf numFmtId="0" fontId="14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3" fillId="0" borderId="0"/>
    <xf numFmtId="0" fontId="14" fillId="0" borderId="0">
      <alignment vertical="center"/>
    </xf>
    <xf numFmtId="178" fontId="11" fillId="0" borderId="0"/>
    <xf numFmtId="0" fontId="11" fillId="0" borderId="0"/>
    <xf numFmtId="0" fontId="11" fillId="0" borderId="0"/>
    <xf numFmtId="0" fontId="9" fillId="0" borderId="0">
      <alignment vertical="center"/>
    </xf>
    <xf numFmtId="0" fontId="1" fillId="0" borderId="0">
      <alignment vertical="center"/>
    </xf>
  </cellStyleXfs>
  <cellXfs count="173">
    <xf numFmtId="0" fontId="0" fillId="0" borderId="0" xfId="0">
      <alignment vertical="center"/>
    </xf>
    <xf numFmtId="0" fontId="14" fillId="0" borderId="0" xfId="14">
      <alignment vertical="center"/>
    </xf>
    <xf numFmtId="0" fontId="2" fillId="2" borderId="0" xfId="14" applyFont="1" applyFill="1">
      <alignment vertical="center"/>
    </xf>
    <xf numFmtId="0" fontId="2" fillId="3" borderId="0" xfId="14" applyFont="1" applyFill="1">
      <alignment vertical="center"/>
    </xf>
    <xf numFmtId="0" fontId="3" fillId="4" borderId="0" xfId="9" applyFont="1" applyFill="1" applyAlignment="1">
      <alignment horizontal="center" vertical="center"/>
    </xf>
    <xf numFmtId="49" fontId="4" fillId="4" borderId="0" xfId="9" applyNumberFormat="1" applyFont="1" applyFill="1" applyAlignment="1">
      <alignment horizontal="center" vertical="center"/>
    </xf>
    <xf numFmtId="0" fontId="3" fillId="4" borderId="0" xfId="9" applyFont="1" applyFill="1" applyAlignment="1">
      <alignment horizontal="center" vertical="center" wrapText="1"/>
    </xf>
    <xf numFmtId="0" fontId="5" fillId="4" borderId="0" xfId="9" applyFont="1" applyFill="1" applyAlignment="1">
      <alignment horizontal="center" vertical="center"/>
    </xf>
    <xf numFmtId="0" fontId="3" fillId="4" borderId="0" xfId="9" applyFont="1" applyFill="1" applyAlignment="1">
      <alignment horizontal="center" vertical="center" shrinkToFit="1"/>
    </xf>
    <xf numFmtId="177" fontId="3" fillId="4" borderId="0" xfId="9" applyNumberFormat="1" applyFont="1" applyFill="1" applyAlignment="1">
      <alignment horizontal="center" vertical="center" shrinkToFit="1"/>
    </xf>
    <xf numFmtId="179" fontId="3" fillId="4" borderId="0" xfId="9" applyNumberFormat="1" applyFont="1" applyFill="1" applyAlignment="1">
      <alignment horizontal="center" vertical="center"/>
    </xf>
    <xf numFmtId="180" fontId="3" fillId="4" borderId="0" xfId="9" applyNumberFormat="1" applyFont="1" applyFill="1" applyAlignment="1">
      <alignment horizontal="center" vertical="center"/>
    </xf>
    <xf numFmtId="0" fontId="3" fillId="5" borderId="0" xfId="9" applyFont="1" applyFill="1" applyAlignment="1">
      <alignment horizontal="center" vertical="center"/>
    </xf>
    <xf numFmtId="181" fontId="3" fillId="4" borderId="0" xfId="9" applyNumberFormat="1" applyFont="1" applyFill="1" applyAlignment="1">
      <alignment horizontal="center" vertical="center"/>
    </xf>
    <xf numFmtId="0" fontId="14" fillId="0" borderId="1" xfId="14" applyBorder="1" applyAlignment="1">
      <alignment horizontal="center" vertical="center"/>
    </xf>
    <xf numFmtId="0" fontId="14" fillId="0" borderId="1" xfId="14" applyBorder="1" applyAlignment="1">
      <alignment horizontal="center" vertical="center" wrapText="1" shrinkToFit="1"/>
    </xf>
    <xf numFmtId="0" fontId="14" fillId="0" borderId="4" xfId="14" applyBorder="1" applyAlignment="1">
      <alignment horizontal="center" vertical="center"/>
    </xf>
    <xf numFmtId="0" fontId="7" fillId="2" borderId="7" xfId="14" applyFont="1" applyFill="1" applyBorder="1" applyAlignment="1">
      <alignment horizontal="center" vertical="center" wrapText="1"/>
    </xf>
    <xf numFmtId="49" fontId="7" fillId="2" borderId="7" xfId="14" applyNumberFormat="1" applyFont="1" applyFill="1" applyBorder="1" applyAlignment="1">
      <alignment horizontal="center" vertical="center" wrapText="1"/>
    </xf>
    <xf numFmtId="0" fontId="14" fillId="0" borderId="1" xfId="14" applyBorder="1" applyAlignment="1">
      <alignment vertical="center" wrapText="1" shrinkToFit="1"/>
    </xf>
    <xf numFmtId="177" fontId="14" fillId="0" borderId="1" xfId="14" applyNumberFormat="1" applyBorder="1" applyAlignment="1">
      <alignment horizontal="center" vertical="center" shrinkToFit="1"/>
    </xf>
    <xf numFmtId="179" fontId="14" fillId="0" borderId="1" xfId="14" applyNumberFormat="1" applyBorder="1" applyAlignment="1">
      <alignment horizontal="center" vertical="center"/>
    </xf>
    <xf numFmtId="180" fontId="14" fillId="0" borderId="1" xfId="14" applyNumberFormat="1" applyBorder="1" applyAlignment="1">
      <alignment horizontal="center" vertical="center"/>
    </xf>
    <xf numFmtId="180" fontId="8" fillId="2" borderId="7" xfId="14" applyNumberFormat="1" applyFont="1" applyFill="1" applyBorder="1" applyAlignment="1">
      <alignment horizontal="center" vertical="center"/>
    </xf>
    <xf numFmtId="0" fontId="2" fillId="2" borderId="7" xfId="14" applyFont="1" applyFill="1" applyBorder="1" applyAlignment="1">
      <alignment horizontal="center" vertical="center"/>
    </xf>
    <xf numFmtId="180" fontId="14" fillId="2" borderId="7" xfId="14" applyNumberFormat="1" applyFill="1" applyBorder="1" applyAlignment="1">
      <alignment horizontal="center" vertical="center"/>
    </xf>
    <xf numFmtId="180" fontId="14" fillId="2" borderId="7" xfId="14" applyNumberFormat="1" applyFill="1" applyBorder="1">
      <alignment vertical="center"/>
    </xf>
    <xf numFmtId="179" fontId="7" fillId="3" borderId="7" xfId="1" applyNumberFormat="1" applyFont="1" applyFill="1" applyBorder="1" applyAlignment="1" applyProtection="1">
      <alignment horizontal="center" vertical="center" wrapText="1"/>
      <protection locked="0"/>
    </xf>
    <xf numFmtId="180" fontId="7" fillId="3" borderId="7" xfId="14" applyNumberFormat="1" applyFont="1" applyFill="1" applyBorder="1" applyAlignment="1">
      <alignment vertical="center" wrapText="1"/>
    </xf>
    <xf numFmtId="182" fontId="7" fillId="3" borderId="7" xfId="14" applyNumberFormat="1" applyFont="1" applyFill="1" applyBorder="1" applyAlignment="1">
      <alignment horizontal="center" vertical="center" wrapText="1"/>
    </xf>
    <xf numFmtId="180" fontId="2" fillId="3" borderId="7" xfId="14" applyNumberFormat="1" applyFont="1" applyFill="1" applyBorder="1" applyAlignment="1">
      <alignment horizontal="center" vertical="center"/>
    </xf>
    <xf numFmtId="180" fontId="2" fillId="3" borderId="7" xfId="14" applyNumberFormat="1" applyFont="1" applyFill="1" applyBorder="1">
      <alignment vertical="center"/>
    </xf>
    <xf numFmtId="180" fontId="14" fillId="3" borderId="7" xfId="14" applyNumberFormat="1" applyFill="1" applyBorder="1">
      <alignment vertical="center"/>
    </xf>
    <xf numFmtId="0" fontId="8" fillId="2" borderId="7" xfId="14" applyNumberFormat="1" applyFont="1" applyFill="1" applyBorder="1" applyAlignment="1">
      <alignment horizontal="center" vertical="center"/>
    </xf>
    <xf numFmtId="179" fontId="2" fillId="3" borderId="7" xfId="14" applyNumberFormat="1" applyFont="1" applyFill="1" applyBorder="1" applyAlignment="1">
      <alignment horizontal="center" vertical="center"/>
    </xf>
    <xf numFmtId="183" fontId="2" fillId="3" borderId="7" xfId="14" applyNumberFormat="1" applyFont="1" applyFill="1" applyBorder="1" applyAlignment="1">
      <alignment horizontal="center" vertical="center"/>
    </xf>
    <xf numFmtId="180" fontId="2" fillId="3" borderId="7" xfId="14" applyNumberFormat="1" applyFont="1" applyFill="1" applyBorder="1" applyAlignment="1">
      <alignment vertical="center"/>
    </xf>
    <xf numFmtId="0" fontId="2" fillId="3" borderId="7" xfId="14" applyFont="1" applyFill="1" applyBorder="1" applyAlignment="1">
      <alignment horizontal="center" vertical="center"/>
    </xf>
    <xf numFmtId="0" fontId="14" fillId="0" borderId="7" xfId="14" applyBorder="1" applyAlignment="1">
      <alignment horizontal="center" vertical="center"/>
    </xf>
    <xf numFmtId="0" fontId="14" fillId="5" borderId="0" xfId="14" applyFill="1">
      <alignment vertical="center"/>
    </xf>
    <xf numFmtId="0" fontId="14" fillId="0" borderId="7" xfId="14" applyBorder="1">
      <alignment vertical="center"/>
    </xf>
    <xf numFmtId="0" fontId="14" fillId="5" borderId="7" xfId="14" applyFill="1" applyBorder="1">
      <alignment vertical="center"/>
    </xf>
    <xf numFmtId="0" fontId="14" fillId="0" borderId="9" xfId="14" applyBorder="1" applyAlignment="1">
      <alignment horizontal="center" vertical="center"/>
    </xf>
    <xf numFmtId="184" fontId="2" fillId="3" borderId="7" xfId="14" applyNumberFormat="1" applyFont="1" applyFill="1" applyBorder="1" applyAlignment="1">
      <alignment horizontal="center" vertical="center"/>
    </xf>
    <xf numFmtId="0" fontId="2" fillId="3" borderId="7" xfId="14" applyFont="1" applyFill="1" applyBorder="1">
      <alignment vertical="center"/>
    </xf>
    <xf numFmtId="181" fontId="14" fillId="0" borderId="7" xfId="14" applyNumberFormat="1" applyBorder="1" applyAlignment="1">
      <alignment horizontal="center" vertical="center"/>
    </xf>
    <xf numFmtId="0" fontId="2" fillId="2" borderId="7" xfId="14" applyFont="1" applyFill="1" applyBorder="1" applyAlignment="1">
      <alignment vertical="center" wrapText="1"/>
    </xf>
    <xf numFmtId="0" fontId="7" fillId="2" borderId="7" xfId="14" applyFont="1" applyFill="1" applyBorder="1" applyAlignment="1">
      <alignment vertical="center" wrapText="1"/>
    </xf>
    <xf numFmtId="49" fontId="7" fillId="2" borderId="7" xfId="14" applyNumberFormat="1" applyFont="1" applyFill="1" applyBorder="1" applyAlignment="1">
      <alignment vertical="center" wrapText="1"/>
    </xf>
    <xf numFmtId="177" fontId="7" fillId="2" borderId="7" xfId="13" applyNumberFormat="1" applyFont="1" applyFill="1" applyBorder="1" applyAlignment="1">
      <alignment vertical="center"/>
    </xf>
    <xf numFmtId="177" fontId="7" fillId="2" borderId="7" xfId="14" applyNumberFormat="1" applyFont="1" applyFill="1" applyBorder="1" applyAlignment="1">
      <alignment vertical="center" wrapText="1"/>
    </xf>
    <xf numFmtId="177" fontId="7" fillId="2" borderId="7" xfId="1" applyNumberFormat="1" applyFont="1" applyFill="1" applyBorder="1" applyAlignment="1" applyProtection="1">
      <alignment vertical="center" wrapText="1"/>
      <protection locked="0"/>
    </xf>
    <xf numFmtId="179" fontId="7" fillId="2" borderId="7" xfId="1" applyNumberFormat="1" applyFont="1" applyFill="1" applyBorder="1" applyAlignment="1" applyProtection="1">
      <alignment vertical="center" wrapText="1"/>
      <protection locked="0"/>
    </xf>
    <xf numFmtId="0" fontId="2" fillId="5" borderId="7" xfId="14" applyFont="1" applyFill="1" applyBorder="1">
      <alignment vertical="center"/>
    </xf>
    <xf numFmtId="0" fontId="2" fillId="3" borderId="7" xfId="14" applyFont="1" applyFill="1" applyBorder="1">
      <alignment vertical="center"/>
    </xf>
    <xf numFmtId="181" fontId="2" fillId="3" borderId="7" xfId="14" applyNumberFormat="1" applyFont="1" applyFill="1" applyBorder="1">
      <alignment vertical="center"/>
    </xf>
    <xf numFmtId="0" fontId="9" fillId="0" borderId="0" xfId="18">
      <alignment vertical="center"/>
    </xf>
    <xf numFmtId="0" fontId="18" fillId="4" borderId="0" xfId="18" applyFont="1" applyFill="1" applyAlignment="1">
      <alignment horizontal="center" vertical="center"/>
    </xf>
    <xf numFmtId="181" fontId="28" fillId="7" borderId="7" xfId="4" applyNumberFormat="1" applyFont="1" applyFill="1" applyBorder="1" applyAlignment="1">
      <alignment horizontal="center" vertical="center" wrapText="1"/>
    </xf>
    <xf numFmtId="181" fontId="28" fillId="0" borderId="7" xfId="4" applyNumberFormat="1" applyFont="1" applyBorder="1" applyAlignment="1">
      <alignment horizontal="center" vertical="center" wrapText="1"/>
    </xf>
    <xf numFmtId="179" fontId="29" fillId="7" borderId="7" xfId="19" applyNumberFormat="1" applyFont="1" applyFill="1" applyBorder="1" applyAlignment="1">
      <alignment horizontal="center" vertical="center" wrapText="1"/>
    </xf>
    <xf numFmtId="0" fontId="2" fillId="0" borderId="7" xfId="18" applyFont="1" applyFill="1" applyBorder="1" applyAlignment="1">
      <alignment horizontal="center" vertical="center"/>
    </xf>
    <xf numFmtId="182" fontId="30" fillId="0" borderId="7" xfId="18" applyNumberFormat="1" applyFont="1" applyFill="1" applyBorder="1" applyAlignment="1">
      <alignment horizontal="center" vertical="center" wrapText="1"/>
    </xf>
    <xf numFmtId="0" fontId="30" fillId="0" borderId="7" xfId="18" applyFont="1" applyFill="1" applyBorder="1" applyAlignment="1">
      <alignment horizontal="center" vertical="center" wrapText="1"/>
    </xf>
    <xf numFmtId="0" fontId="2" fillId="0" borderId="7" xfId="18" applyFont="1" applyFill="1" applyBorder="1" applyAlignment="1">
      <alignment horizontal="center" vertical="center" wrapText="1"/>
    </xf>
    <xf numFmtId="0" fontId="7" fillId="0" borderId="7" xfId="18" applyFont="1" applyFill="1" applyBorder="1" applyAlignment="1">
      <alignment horizontal="center" vertical="center" wrapText="1"/>
    </xf>
    <xf numFmtId="181" fontId="2" fillId="0" borderId="7" xfId="18" applyNumberFormat="1" applyFont="1" applyFill="1" applyBorder="1" applyAlignment="1">
      <alignment horizontal="center" vertical="center" wrapText="1"/>
    </xf>
    <xf numFmtId="185" fontId="2" fillId="0" borderId="7" xfId="18" applyNumberFormat="1" applyFont="1" applyFill="1" applyBorder="1" applyAlignment="1">
      <alignment horizontal="left" vertical="center" wrapText="1"/>
    </xf>
    <xf numFmtId="181" fontId="2" fillId="4" borderId="7" xfId="18" applyNumberFormat="1" applyFont="1" applyFill="1" applyBorder="1" applyAlignment="1">
      <alignment horizontal="center" vertical="center" wrapText="1"/>
    </xf>
    <xf numFmtId="0" fontId="2" fillId="0" borderId="7" xfId="18" applyFont="1" applyFill="1" applyBorder="1" applyAlignment="1">
      <alignment horizontal="center" vertical="center" shrinkToFit="1"/>
    </xf>
    <xf numFmtId="0" fontId="9" fillId="0" borderId="0" xfId="18" applyFill="1">
      <alignment vertical="center"/>
    </xf>
    <xf numFmtId="0" fontId="18" fillId="0" borderId="0" xfId="18" applyFont="1" applyFill="1" applyAlignment="1">
      <alignment horizontal="center" vertical="center"/>
    </xf>
    <xf numFmtId="0" fontId="18" fillId="0" borderId="0" xfId="18" applyFont="1">
      <alignment vertical="center"/>
    </xf>
    <xf numFmtId="0" fontId="22" fillId="0" borderId="0" xfId="18" applyFont="1">
      <alignment vertical="center"/>
    </xf>
    <xf numFmtId="49" fontId="25" fillId="0" borderId="0" xfId="18" applyNumberFormat="1" applyFont="1" applyAlignment="1">
      <alignment vertical="center" wrapText="1"/>
    </xf>
    <xf numFmtId="181" fontId="22" fillId="0" borderId="0" xfId="18" applyNumberFormat="1" applyFont="1">
      <alignment vertical="center"/>
    </xf>
    <xf numFmtId="181" fontId="22" fillId="0" borderId="0" xfId="18" applyNumberFormat="1" applyFont="1" applyAlignment="1">
      <alignment horizontal="left" vertical="center"/>
    </xf>
    <xf numFmtId="0" fontId="22" fillId="0" borderId="0" xfId="18" applyFont="1" applyAlignment="1">
      <alignment vertical="center" shrinkToFit="1"/>
    </xf>
    <xf numFmtId="0" fontId="34" fillId="0" borderId="0" xfId="18" applyFont="1">
      <alignment vertical="center"/>
    </xf>
    <xf numFmtId="49" fontId="25" fillId="0" borderId="0" xfId="18" applyNumberFormat="1" applyFont="1" applyAlignment="1">
      <alignment horizontal="left" vertical="center" wrapText="1"/>
    </xf>
    <xf numFmtId="0" fontId="22" fillId="0" borderId="0" xfId="18" applyFont="1" applyAlignment="1">
      <alignment horizontal="left" vertical="center"/>
    </xf>
    <xf numFmtId="0" fontId="34" fillId="0" borderId="0" xfId="18" applyFont="1" applyAlignment="1">
      <alignment horizontal="center" vertical="center"/>
    </xf>
    <xf numFmtId="181" fontId="18" fillId="0" borderId="0" xfId="18" applyNumberFormat="1" applyFont="1">
      <alignment vertical="center"/>
    </xf>
    <xf numFmtId="181" fontId="18" fillId="0" borderId="0" xfId="18" applyNumberFormat="1" applyFont="1" applyAlignment="1">
      <alignment horizontal="left" vertical="center"/>
    </xf>
    <xf numFmtId="0" fontId="18" fillId="0" borderId="0" xfId="18" applyFont="1" applyAlignment="1">
      <alignment vertical="center" shrinkToFit="1"/>
    </xf>
    <xf numFmtId="0" fontId="18" fillId="0" borderId="0" xfId="18" applyFont="1" applyAlignment="1">
      <alignment vertical="center" wrapText="1"/>
    </xf>
    <xf numFmtId="0" fontId="26" fillId="4" borderId="0" xfId="18" applyFont="1" applyFill="1" applyAlignment="1">
      <alignment horizontal="center" vertical="center"/>
    </xf>
    <xf numFmtId="0" fontId="18" fillId="4" borderId="0" xfId="18" applyFont="1" applyFill="1" applyAlignment="1">
      <alignment horizontal="center" vertical="center" wrapText="1"/>
    </xf>
    <xf numFmtId="0" fontId="35" fillId="4" borderId="0" xfId="18" applyFont="1" applyFill="1" applyAlignment="1">
      <alignment horizontal="center" vertical="center"/>
    </xf>
    <xf numFmtId="181" fontId="18" fillId="4" borderId="0" xfId="18" applyNumberFormat="1" applyFont="1" applyFill="1" applyAlignment="1">
      <alignment horizontal="center" vertical="center"/>
    </xf>
    <xf numFmtId="181" fontId="18" fillId="4" borderId="0" xfId="18" applyNumberFormat="1" applyFont="1" applyFill="1" applyAlignment="1">
      <alignment horizontal="left" vertical="center"/>
    </xf>
    <xf numFmtId="0" fontId="18" fillId="4" borderId="0" xfId="18" applyFont="1" applyFill="1" applyAlignment="1">
      <alignment horizontal="center" vertical="center" shrinkToFit="1"/>
    </xf>
    <xf numFmtId="49" fontId="4" fillId="4" borderId="0" xfId="18" applyNumberFormat="1" applyFont="1" applyFill="1" applyAlignment="1">
      <alignment horizontal="center" vertical="center"/>
    </xf>
    <xf numFmtId="179" fontId="14" fillId="0" borderId="1" xfId="14" applyNumberFormat="1" applyBorder="1" applyAlignment="1">
      <alignment horizontal="center" vertical="center" wrapText="1"/>
    </xf>
    <xf numFmtId="179" fontId="14" fillId="0" borderId="7" xfId="14" applyNumberFormat="1" applyBorder="1" applyAlignment="1">
      <alignment horizontal="center" vertical="center"/>
    </xf>
    <xf numFmtId="0" fontId="14" fillId="0" borderId="1" xfId="14" applyBorder="1" applyAlignment="1">
      <alignment horizontal="center" vertical="center" wrapText="1"/>
    </xf>
    <xf numFmtId="0" fontId="14" fillId="0" borderId="4" xfId="14" applyBorder="1" applyAlignment="1">
      <alignment horizontal="center" vertical="center" wrapText="1"/>
    </xf>
    <xf numFmtId="0" fontId="14" fillId="0" borderId="1" xfId="14" applyBorder="1" applyAlignment="1">
      <alignment horizontal="center" vertical="center" wrapText="1" shrinkToFit="1"/>
    </xf>
    <xf numFmtId="0" fontId="14" fillId="0" borderId="4" xfId="14" applyBorder="1" applyAlignment="1">
      <alignment horizontal="center" vertical="center" wrapText="1" shrinkToFit="1"/>
    </xf>
    <xf numFmtId="0" fontId="2" fillId="2" borderId="1" xfId="14" applyFont="1" applyFill="1" applyBorder="1" applyAlignment="1">
      <alignment horizontal="center" vertical="center" wrapText="1"/>
    </xf>
    <xf numFmtId="0" fontId="2" fillId="2" borderId="4" xfId="14" applyFont="1" applyFill="1" applyBorder="1" applyAlignment="1">
      <alignment horizontal="center" vertical="center" wrapText="1"/>
    </xf>
    <xf numFmtId="0" fontId="2" fillId="2" borderId="6" xfId="14" applyFont="1" applyFill="1" applyBorder="1" applyAlignment="1">
      <alignment horizontal="center" vertical="center" wrapText="1"/>
    </xf>
    <xf numFmtId="0" fontId="14" fillId="0" borderId="3" xfId="14" applyBorder="1" applyAlignment="1">
      <alignment horizontal="center" vertical="center" wrapText="1"/>
    </xf>
    <xf numFmtId="0" fontId="14" fillId="0" borderId="5" xfId="14" applyBorder="1" applyAlignment="1">
      <alignment horizontal="center" vertical="center" wrapText="1"/>
    </xf>
    <xf numFmtId="49" fontId="6" fillId="4" borderId="2" xfId="9" applyNumberFormat="1" applyFont="1" applyFill="1" applyBorder="1" applyAlignment="1">
      <alignment horizontal="center" vertical="center" wrapText="1"/>
    </xf>
    <xf numFmtId="49" fontId="6" fillId="4" borderId="1" xfId="9" applyNumberFormat="1" applyFont="1" applyFill="1" applyBorder="1" applyAlignment="1">
      <alignment horizontal="center" vertical="center" wrapText="1"/>
    </xf>
    <xf numFmtId="179" fontId="7" fillId="3" borderId="9" xfId="14" applyNumberFormat="1" applyFont="1" applyFill="1" applyBorder="1" applyAlignment="1">
      <alignment horizontal="center" vertical="center" wrapText="1"/>
    </xf>
    <xf numFmtId="179" fontId="7" fillId="3" borderId="10" xfId="14" applyNumberFormat="1" applyFont="1" applyFill="1" applyBorder="1" applyAlignment="1">
      <alignment horizontal="center" vertical="center" wrapText="1"/>
    </xf>
    <xf numFmtId="177" fontId="7" fillId="3" borderId="10" xfId="14" applyNumberFormat="1" applyFont="1" applyFill="1" applyBorder="1" applyAlignment="1">
      <alignment horizontal="center" vertical="center" wrapText="1"/>
    </xf>
    <xf numFmtId="179" fontId="7" fillId="3" borderId="11" xfId="14" applyNumberFormat="1" applyFont="1" applyFill="1" applyBorder="1" applyAlignment="1">
      <alignment horizontal="center" vertical="center" wrapText="1"/>
    </xf>
    <xf numFmtId="0" fontId="2" fillId="2" borderId="3" xfId="14" applyFont="1" applyFill="1" applyBorder="1" applyAlignment="1">
      <alignment horizontal="center" vertical="center"/>
    </xf>
    <xf numFmtId="0" fontId="2" fillId="2" borderId="5" xfId="14" applyFont="1" applyFill="1" applyBorder="1" applyAlignment="1">
      <alignment horizontal="center" vertical="center"/>
    </xf>
    <xf numFmtId="0" fontId="2" fillId="2" borderId="8" xfId="14" applyFont="1" applyFill="1" applyBorder="1" applyAlignment="1">
      <alignment horizontal="center" vertical="center"/>
    </xf>
    <xf numFmtId="0" fontId="14" fillId="0" borderId="9" xfId="14" applyBorder="1" applyAlignment="1">
      <alignment horizontal="center" vertical="center" wrapText="1" shrinkToFit="1"/>
    </xf>
    <xf numFmtId="0" fontId="14" fillId="0" borderId="10" xfId="14" applyBorder="1" applyAlignment="1">
      <alignment horizontal="center" vertical="center" wrapText="1" shrinkToFit="1"/>
    </xf>
    <xf numFmtId="0" fontId="14" fillId="0" borderId="11" xfId="14" applyBorder="1" applyAlignment="1">
      <alignment horizontal="center" vertical="center" wrapText="1" shrinkToFit="1"/>
    </xf>
    <xf numFmtId="177" fontId="14" fillId="0" borderId="9" xfId="14" applyNumberFormat="1" applyBorder="1" applyAlignment="1">
      <alignment horizontal="center" vertical="center" shrinkToFit="1"/>
    </xf>
    <xf numFmtId="177" fontId="14" fillId="0" borderId="10" xfId="14" applyNumberFormat="1" applyBorder="1" applyAlignment="1">
      <alignment horizontal="center" vertical="center" shrinkToFit="1"/>
    </xf>
    <xf numFmtId="177" fontId="14" fillId="0" borderId="11" xfId="14" applyNumberFormat="1" applyBorder="1" applyAlignment="1">
      <alignment horizontal="center" vertical="center" shrinkToFit="1"/>
    </xf>
    <xf numFmtId="179" fontId="14" fillId="0" borderId="9" xfId="14" applyNumberFormat="1" applyBorder="1" applyAlignment="1">
      <alignment horizontal="center" vertical="center"/>
    </xf>
    <xf numFmtId="179" fontId="14" fillId="0" borderId="11" xfId="14" applyNumberFormat="1" applyBorder="1" applyAlignment="1">
      <alignment horizontal="center" vertical="center"/>
    </xf>
    <xf numFmtId="179" fontId="14" fillId="0" borderId="1" xfId="14" applyNumberFormat="1" applyBorder="1" applyAlignment="1">
      <alignment horizontal="center" vertical="center"/>
    </xf>
    <xf numFmtId="179" fontId="14" fillId="0" borderId="4" xfId="14" applyNumberFormat="1" applyBorder="1" applyAlignment="1">
      <alignment horizontal="center" vertical="center"/>
    </xf>
    <xf numFmtId="0" fontId="14" fillId="0" borderId="6" xfId="14" applyBorder="1" applyAlignment="1">
      <alignment horizontal="center" vertical="center" wrapText="1" shrinkToFit="1"/>
    </xf>
    <xf numFmtId="0" fontId="14" fillId="0" borderId="1" xfId="14" applyBorder="1" applyAlignment="1">
      <alignment horizontal="center" vertical="center" shrinkToFit="1"/>
    </xf>
    <xf numFmtId="0" fontId="14" fillId="0" borderId="4" xfId="14" applyBorder="1" applyAlignment="1">
      <alignment horizontal="center" vertical="center" shrinkToFit="1"/>
    </xf>
    <xf numFmtId="9" fontId="2" fillId="6" borderId="1" xfId="3" applyFont="1" applyFill="1" applyBorder="1" applyAlignment="1">
      <alignment horizontal="center" vertical="center"/>
    </xf>
    <xf numFmtId="9" fontId="2" fillId="6" borderId="4" xfId="3" applyFont="1" applyFill="1" applyBorder="1" applyAlignment="1">
      <alignment horizontal="center" vertical="center"/>
    </xf>
    <xf numFmtId="9" fontId="2" fillId="6" borderId="6" xfId="3" applyFont="1" applyFill="1" applyBorder="1" applyAlignment="1">
      <alignment horizontal="center" vertical="center"/>
    </xf>
    <xf numFmtId="179" fontId="14" fillId="6" borderId="1" xfId="14" applyNumberFormat="1" applyFill="1" applyBorder="1" applyAlignment="1">
      <alignment horizontal="center" vertical="center" wrapText="1" shrinkToFit="1"/>
    </xf>
    <xf numFmtId="179" fontId="14" fillId="6" borderId="6" xfId="14" applyNumberFormat="1" applyFill="1" applyBorder="1" applyAlignment="1">
      <alignment horizontal="center" vertical="center" wrapText="1" shrinkToFit="1"/>
    </xf>
    <xf numFmtId="179" fontId="14" fillId="6" borderId="1" xfId="14" applyNumberFormat="1" applyFill="1" applyBorder="1" applyAlignment="1">
      <alignment horizontal="center" vertical="center" shrinkToFit="1"/>
    </xf>
    <xf numFmtId="179" fontId="14" fillId="6" borderId="4" xfId="14" applyNumberFormat="1" applyFill="1" applyBorder="1" applyAlignment="1">
      <alignment horizontal="center" vertical="center" shrinkToFit="1"/>
    </xf>
    <xf numFmtId="179" fontId="14" fillId="6" borderId="6" xfId="14" applyNumberFormat="1" applyFill="1" applyBorder="1" applyAlignment="1">
      <alignment horizontal="center" vertical="center" shrinkToFit="1"/>
    </xf>
    <xf numFmtId="179" fontId="2" fillId="2" borderId="7" xfId="14" applyNumberFormat="1" applyFont="1" applyFill="1" applyBorder="1" applyAlignment="1">
      <alignment horizontal="center" vertical="center"/>
    </xf>
    <xf numFmtId="179" fontId="14" fillId="5" borderId="1" xfId="14" applyNumberFormat="1" applyFill="1" applyBorder="1" applyAlignment="1">
      <alignment horizontal="center" vertical="center" shrinkToFit="1"/>
    </xf>
    <xf numFmtId="179" fontId="14" fillId="5" borderId="6" xfId="14" applyNumberFormat="1" applyFill="1" applyBorder="1" applyAlignment="1">
      <alignment horizontal="center" vertical="center" shrinkToFit="1"/>
    </xf>
    <xf numFmtId="183" fontId="2" fillId="5" borderId="7" xfId="14" applyNumberFormat="1" applyFont="1" applyFill="1" applyBorder="1" applyAlignment="1">
      <alignment horizontal="center" vertical="center"/>
    </xf>
    <xf numFmtId="179" fontId="14" fillId="0" borderId="3" xfId="14" applyNumberFormat="1" applyBorder="1" applyAlignment="1">
      <alignment horizontal="center" vertical="center" wrapText="1" shrinkToFit="1"/>
    </xf>
    <xf numFmtId="179" fontId="14" fillId="0" borderId="8" xfId="14" applyNumberFormat="1" applyBorder="1" applyAlignment="1">
      <alignment horizontal="center" vertical="center" wrapText="1" shrinkToFit="1"/>
    </xf>
    <xf numFmtId="180" fontId="2" fillId="2" borderId="7" xfId="14" applyNumberFormat="1" applyFont="1" applyFill="1" applyBorder="1" applyAlignment="1">
      <alignment horizontal="center" vertical="center"/>
    </xf>
    <xf numFmtId="178" fontId="8" fillId="0" borderId="1" xfId="14" applyNumberFormat="1" applyFont="1" applyBorder="1" applyAlignment="1">
      <alignment horizontal="center" vertical="center" wrapText="1"/>
    </xf>
    <xf numFmtId="178" fontId="8" fillId="0" borderId="6" xfId="14" applyNumberFormat="1" applyFont="1" applyBorder="1" applyAlignment="1">
      <alignment horizontal="center" vertical="center" wrapText="1"/>
    </xf>
    <xf numFmtId="0" fontId="2" fillId="2" borderId="7" xfId="14" applyFont="1" applyFill="1" applyBorder="1" applyAlignment="1">
      <alignment horizontal="center" vertical="center"/>
    </xf>
    <xf numFmtId="176" fontId="2" fillId="2" borderId="1" xfId="14" applyNumberFormat="1" applyFont="1" applyFill="1" applyBorder="1" applyAlignment="1">
      <alignment horizontal="center" vertical="center"/>
    </xf>
    <xf numFmtId="176" fontId="2" fillId="2" borderId="4" xfId="14" applyNumberFormat="1" applyFont="1" applyFill="1" applyBorder="1" applyAlignment="1">
      <alignment horizontal="center" vertical="center"/>
    </xf>
    <xf numFmtId="176" fontId="2" fillId="2" borderId="6" xfId="14" applyNumberFormat="1" applyFont="1" applyFill="1" applyBorder="1" applyAlignment="1">
      <alignment horizontal="center" vertical="center"/>
    </xf>
    <xf numFmtId="178" fontId="2" fillId="2" borderId="7" xfId="14" applyNumberFormat="1" applyFont="1" applyFill="1" applyBorder="1" applyAlignment="1">
      <alignment horizontal="center" vertical="center"/>
    </xf>
    <xf numFmtId="0" fontId="14" fillId="0" borderId="7" xfId="14" applyBorder="1" applyAlignment="1">
      <alignment horizontal="center" vertical="center"/>
    </xf>
    <xf numFmtId="0" fontId="14" fillId="0" borderId="7" xfId="14" applyBorder="1" applyAlignment="1">
      <alignment horizontal="center" vertical="center" wrapText="1"/>
    </xf>
    <xf numFmtId="183" fontId="2" fillId="2" borderId="7" xfId="14" applyNumberFormat="1" applyFont="1" applyFill="1" applyBorder="1" applyAlignment="1">
      <alignment horizontal="center" vertical="center"/>
    </xf>
    <xf numFmtId="9" fontId="2" fillId="2" borderId="1" xfId="2" applyFont="1" applyFill="1" applyBorder="1" applyAlignment="1">
      <alignment horizontal="center" vertical="center"/>
    </xf>
    <xf numFmtId="9" fontId="2" fillId="2" borderId="4" xfId="2" applyFont="1" applyFill="1" applyBorder="1" applyAlignment="1">
      <alignment horizontal="center" vertical="center"/>
    </xf>
    <xf numFmtId="9" fontId="2" fillId="2" borderId="6" xfId="2" applyFont="1" applyFill="1" applyBorder="1" applyAlignment="1">
      <alignment horizontal="center" vertical="center"/>
    </xf>
    <xf numFmtId="176" fontId="2" fillId="5" borderId="1" xfId="14" applyNumberFormat="1" applyFont="1" applyFill="1" applyBorder="1" applyAlignment="1">
      <alignment horizontal="center" vertical="center"/>
    </xf>
    <xf numFmtId="176" fontId="2" fillId="5" borderId="4" xfId="14" applyNumberFormat="1" applyFont="1" applyFill="1" applyBorder="1" applyAlignment="1">
      <alignment horizontal="center" vertical="center"/>
    </xf>
    <xf numFmtId="176" fontId="2" fillId="5" borderId="6" xfId="14" applyNumberFormat="1" applyFont="1" applyFill="1" applyBorder="1" applyAlignment="1">
      <alignment horizontal="center" vertical="center"/>
    </xf>
    <xf numFmtId="0" fontId="22" fillId="4" borderId="0" xfId="18" applyFont="1" applyFill="1" applyAlignment="1">
      <alignment horizontal="left" vertical="center" shrinkToFit="1"/>
    </xf>
    <xf numFmtId="0" fontId="15" fillId="4" borderId="0" xfId="18" applyFont="1" applyFill="1" applyAlignment="1">
      <alignment horizontal="center" vertical="center"/>
    </xf>
    <xf numFmtId="0" fontId="19" fillId="4" borderId="0" xfId="18" applyFont="1" applyFill="1" applyAlignment="1">
      <alignment horizontal="center" vertical="center"/>
    </xf>
    <xf numFmtId="0" fontId="21" fillId="4" borderId="0" xfId="18" applyFont="1" applyFill="1" applyAlignment="1">
      <alignment horizontal="center" vertical="center"/>
    </xf>
    <xf numFmtId="0" fontId="22" fillId="4" borderId="0" xfId="18" applyFont="1" applyFill="1" applyAlignment="1">
      <alignment horizontal="left" vertical="center"/>
    </xf>
    <xf numFmtId="0" fontId="22" fillId="4" borderId="0" xfId="18" applyFont="1" applyFill="1" applyAlignment="1">
      <alignment horizontal="left" vertical="center" wrapText="1"/>
    </xf>
    <xf numFmtId="0" fontId="22" fillId="0" borderId="0" xfId="18" applyFont="1">
      <alignment vertical="center"/>
    </xf>
    <xf numFmtId="0" fontId="26" fillId="4" borderId="7" xfId="18" applyFont="1" applyFill="1" applyBorder="1" applyAlignment="1">
      <alignment horizontal="center" vertical="center" wrapText="1"/>
    </xf>
    <xf numFmtId="49" fontId="6" fillId="4" borderId="7" xfId="18" applyNumberFormat="1" applyFont="1" applyFill="1" applyBorder="1" applyAlignment="1">
      <alignment horizontal="center" vertical="center" wrapText="1"/>
    </xf>
    <xf numFmtId="0" fontId="6" fillId="4" borderId="7" xfId="18" applyFont="1" applyFill="1" applyBorder="1" applyAlignment="1">
      <alignment horizontal="center" vertical="center" wrapText="1"/>
    </xf>
    <xf numFmtId="0" fontId="27" fillId="4" borderId="7" xfId="18" applyFont="1" applyFill="1" applyBorder="1" applyAlignment="1">
      <alignment horizontal="center" vertical="center" wrapText="1"/>
    </xf>
    <xf numFmtId="181" fontId="28" fillId="0" borderId="7" xfId="4" applyNumberFormat="1" applyFont="1" applyBorder="1" applyAlignment="1">
      <alignment horizontal="center" vertical="center" wrapText="1"/>
    </xf>
    <xf numFmtId="0" fontId="21" fillId="7" borderId="7" xfId="19" applyFont="1" applyFill="1" applyBorder="1" applyAlignment="1">
      <alignment horizontal="center" vertical="center" wrapText="1"/>
    </xf>
    <xf numFmtId="179" fontId="6" fillId="4" borderId="7" xfId="18" applyNumberFormat="1" applyFont="1" applyFill="1" applyBorder="1" applyAlignment="1">
      <alignment horizontal="center" vertical="center" shrinkToFit="1"/>
    </xf>
    <xf numFmtId="0" fontId="22" fillId="0" borderId="0" xfId="18" applyFont="1" applyAlignment="1">
      <alignment vertical="center" wrapText="1"/>
    </xf>
    <xf numFmtId="0" fontId="22" fillId="0" borderId="0" xfId="18" applyFont="1" applyAlignment="1">
      <alignment horizontal="left" vertical="center" wrapText="1"/>
    </xf>
  </cellXfs>
  <cellStyles count="20">
    <cellStyle name="BOM_Level_Below3" xfId="1"/>
    <cellStyle name="百分比" xfId="2" builtinId="5"/>
    <cellStyle name="百分比 2" xfId="3"/>
    <cellStyle name="常规" xfId="0" builtinId="0"/>
    <cellStyle name="常规 10" xfId="8"/>
    <cellStyle name="常规 2" xfId="11"/>
    <cellStyle name="常规 2 10" xfId="10"/>
    <cellStyle name="常规 2 2" xfId="7"/>
    <cellStyle name="常规 2 2 10" xfId="12"/>
    <cellStyle name="常规 2 2 2" xfId="5"/>
    <cellStyle name="常规 2 2 3" xfId="6"/>
    <cellStyle name="常规 2 2 6" xfId="4"/>
    <cellStyle name="常规 2 3" xfId="9"/>
    <cellStyle name="常规 2 4" xfId="18"/>
    <cellStyle name="常规 3" xfId="13"/>
    <cellStyle name="常规 3 2" xfId="19"/>
    <cellStyle name="常规 4" xfId="14"/>
    <cellStyle name="常规 5" xfId="15"/>
    <cellStyle name="样式 1" xfId="16"/>
    <cellStyle name="样式 1 5 21" xfId="17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202405</xdr:colOff>
      <xdr:row>7</xdr:row>
      <xdr:rowOff>11908</xdr:rowOff>
    </xdr:from>
    <xdr:to>
      <xdr:col>8</xdr:col>
      <xdr:colOff>199520</xdr:colOff>
      <xdr:row>39</xdr:row>
      <xdr:rowOff>154782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405" y="1988346"/>
          <a:ext cx="3390396" cy="6012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20316;&#36164;&#26009;\&#27827;&#21271;&#20809;&#21326;&#33635;&#26124;&#37319;&#36141;&#24037;&#20316;\&#21512;&#21516;&#36164;&#26009;\&#20215;&#26684;&#21327;&#35758;\2021&#24180;&#20215;&#26684;&#21327;&#35758;\&#21378;&#23478;&#20998;&#24320;&#21327;&#35758;\&#19975;&#26124;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万昌 1"/>
      <sheetName val="万昌2"/>
      <sheetName val="汇总表"/>
      <sheetName val="万昌-假"/>
      <sheetName val="Sheet1"/>
      <sheetName val="Sheet2"/>
      <sheetName val="Sheet3"/>
    </sheetNames>
    <sheetDataSet>
      <sheetData sheetId="0">
        <row r="9">
          <cell r="B9" t="str">
            <v>BFA0000438</v>
          </cell>
          <cell r="C9" t="str">
            <v>重卡紧固件</v>
          </cell>
          <cell r="D9" t="str">
            <v>02.01.05.003</v>
          </cell>
          <cell r="E9" t="str">
            <v>件</v>
          </cell>
          <cell r="F9">
            <v>0.22</v>
          </cell>
          <cell r="G9">
            <v>0.21340000000000001</v>
          </cell>
        </row>
        <row r="10">
          <cell r="B10" t="str">
            <v>REM0001652</v>
          </cell>
          <cell r="C10" t="str">
            <v>1580定位片</v>
          </cell>
          <cell r="D10" t="str">
            <v>02.01.05.047</v>
          </cell>
          <cell r="E10" t="str">
            <v>件</v>
          </cell>
          <cell r="F10">
            <v>0.14384615384615401</v>
          </cell>
          <cell r="G10">
            <v>0.14240769230769201</v>
          </cell>
        </row>
        <row r="11">
          <cell r="B11" t="str">
            <v>BFA0000445</v>
          </cell>
          <cell r="C11" t="str">
            <v>1029紧固件（新）</v>
          </cell>
          <cell r="D11" t="str">
            <v>02.01.05.071</v>
          </cell>
          <cell r="E11" t="str">
            <v>件</v>
          </cell>
          <cell r="F11">
            <v>0.28769230769230802</v>
          </cell>
          <cell r="G11">
            <v>0.28481538461538503</v>
          </cell>
        </row>
        <row r="12">
          <cell r="B12" t="str">
            <v>SHT0001179</v>
          </cell>
          <cell r="C12" t="str">
            <v>气囊上支架</v>
          </cell>
          <cell r="D12" t="str">
            <v>02.03.03.068</v>
          </cell>
          <cell r="E12" t="str">
            <v>件</v>
          </cell>
          <cell r="F12">
            <v>2.4707692307692302</v>
          </cell>
          <cell r="G12">
            <v>2.3966461538461599</v>
          </cell>
        </row>
        <row r="13">
          <cell r="B13" t="str">
            <v>SHT0001178</v>
          </cell>
          <cell r="C13" t="str">
            <v>调节螺杆支架</v>
          </cell>
          <cell r="D13" t="str">
            <v>02.03.03.073</v>
          </cell>
          <cell r="E13" t="str">
            <v>件</v>
          </cell>
          <cell r="F13">
            <v>0.253846153846153</v>
          </cell>
          <cell r="G13">
            <v>0.246230769230769</v>
          </cell>
        </row>
        <row r="14">
          <cell r="B14" t="str">
            <v>SHT0001165</v>
          </cell>
          <cell r="C14" t="str">
            <v>调节螺母上固定架（新）</v>
          </cell>
          <cell r="D14" t="str">
            <v>02.03.03.092</v>
          </cell>
          <cell r="E14" t="str">
            <v>件</v>
          </cell>
          <cell r="F14">
            <v>0.58384615384615401</v>
          </cell>
          <cell r="G14">
            <v>0.56633076923076997</v>
          </cell>
        </row>
        <row r="15">
          <cell r="B15" t="str">
            <v>SHT0001164</v>
          </cell>
          <cell r="C15" t="str">
            <v>调节螺母下固定架（新）</v>
          </cell>
          <cell r="D15" t="str">
            <v>02.03.03.093</v>
          </cell>
          <cell r="E15" t="str">
            <v>件</v>
          </cell>
          <cell r="F15">
            <v>0.49076923076923101</v>
          </cell>
          <cell r="G15">
            <v>0.47604615384615401</v>
          </cell>
        </row>
        <row r="16">
          <cell r="B16" t="str">
            <v>SLT0002019</v>
          </cell>
          <cell r="C16" t="str">
            <v>司机座骨架右支脚</v>
          </cell>
          <cell r="D16" t="str">
            <v>02.03.06.032</v>
          </cell>
          <cell r="E16" t="str">
            <v>件</v>
          </cell>
          <cell r="F16">
            <v>0.38923076923076899</v>
          </cell>
          <cell r="G16">
            <v>0.37755384615384602</v>
          </cell>
        </row>
        <row r="17">
          <cell r="B17" t="str">
            <v>SLT0002020</v>
          </cell>
          <cell r="C17" t="str">
            <v>欧马克左前支撑座</v>
          </cell>
          <cell r="D17" t="str">
            <v>02.03.06.034</v>
          </cell>
          <cell r="E17" t="str">
            <v>件</v>
          </cell>
          <cell r="F17">
            <v>1.15923076923077</v>
          </cell>
          <cell r="G17">
            <v>1.12445384615385</v>
          </cell>
        </row>
        <row r="18">
          <cell r="B18" t="str">
            <v>SHT0001142</v>
          </cell>
          <cell r="C18" t="str">
            <v>纵梁焊接组件加强板</v>
          </cell>
          <cell r="D18" t="str">
            <v>02.03.07.069</v>
          </cell>
          <cell r="E18" t="str">
            <v>件</v>
          </cell>
          <cell r="F18">
            <v>0.11846153846153901</v>
          </cell>
          <cell r="G18">
            <v>0.114907692307693</v>
          </cell>
        </row>
        <row r="19">
          <cell r="B19" t="str">
            <v>SHT0001134</v>
          </cell>
          <cell r="C19" t="str">
            <v>限位板垫片</v>
          </cell>
          <cell r="D19" t="str">
            <v>02.03.07.118</v>
          </cell>
          <cell r="E19" t="str">
            <v>件</v>
          </cell>
          <cell r="F19">
            <v>0.46538461538461501</v>
          </cell>
          <cell r="G19">
            <v>0.45142307692307698</v>
          </cell>
        </row>
        <row r="20">
          <cell r="B20" t="str">
            <v>SHT0001133</v>
          </cell>
          <cell r="C20" t="str">
            <v>缓冲支架</v>
          </cell>
          <cell r="D20" t="str">
            <v>02.03.07.119</v>
          </cell>
          <cell r="E20" t="str">
            <v>件</v>
          </cell>
          <cell r="F20">
            <v>0.60923076923076902</v>
          </cell>
          <cell r="G20">
            <v>0.60313846153846096</v>
          </cell>
        </row>
        <row r="21">
          <cell r="B21" t="str">
            <v>SHT0001131</v>
          </cell>
          <cell r="C21" t="str">
            <v>欧曼靠背板总成左</v>
          </cell>
          <cell r="D21" t="str">
            <v>02.03.07.171A</v>
          </cell>
          <cell r="E21" t="str">
            <v>件</v>
          </cell>
          <cell r="F21">
            <v>2.3861538461538498</v>
          </cell>
          <cell r="G21">
            <v>2.3622923076923099</v>
          </cell>
        </row>
        <row r="22">
          <cell r="B22" t="str">
            <v>SHT0001130</v>
          </cell>
          <cell r="C22" t="str">
            <v>欧曼靠背板总成右</v>
          </cell>
          <cell r="D22" t="str">
            <v>02.03.07.172A</v>
          </cell>
          <cell r="E22" t="str">
            <v>件</v>
          </cell>
          <cell r="F22">
            <v>2.3861538461538498</v>
          </cell>
          <cell r="G22">
            <v>2.3622923076923099</v>
          </cell>
        </row>
        <row r="23">
          <cell r="B23" t="str">
            <v>SHT0001129</v>
          </cell>
          <cell r="C23" t="str">
            <v>后安装板左</v>
          </cell>
          <cell r="D23" t="str">
            <v>02.03.07.173</v>
          </cell>
          <cell r="E23" t="str">
            <v>件</v>
          </cell>
          <cell r="F23">
            <v>1.7007692307692299</v>
          </cell>
          <cell r="G23">
            <v>1.6837615384615401</v>
          </cell>
        </row>
        <row r="24">
          <cell r="B24" t="str">
            <v>SHT0001128</v>
          </cell>
          <cell r="C24" t="str">
            <v>后安装板右</v>
          </cell>
          <cell r="D24" t="str">
            <v>02.03.07.174</v>
          </cell>
          <cell r="E24" t="str">
            <v>件</v>
          </cell>
          <cell r="F24">
            <v>1.7007692307692299</v>
          </cell>
          <cell r="G24">
            <v>1.6837615384615401</v>
          </cell>
        </row>
        <row r="25">
          <cell r="B25" t="str">
            <v>SHT0001127</v>
          </cell>
          <cell r="C25" t="str">
            <v>陕汽锁紧齿板前</v>
          </cell>
          <cell r="D25" t="str">
            <v>02.03.07.175</v>
          </cell>
          <cell r="E25" t="str">
            <v>件</v>
          </cell>
          <cell r="F25">
            <v>1.18461538461539</v>
          </cell>
          <cell r="G25">
            <v>1.1727692307692299</v>
          </cell>
        </row>
        <row r="26">
          <cell r="B26" t="str">
            <v>SHT0001126</v>
          </cell>
          <cell r="C26" t="str">
            <v>陕汽锁紧齿板后</v>
          </cell>
          <cell r="D26" t="str">
            <v>02.03.07.176</v>
          </cell>
          <cell r="E26" t="str">
            <v>件</v>
          </cell>
          <cell r="F26">
            <v>1.18461538461539</v>
          </cell>
          <cell r="G26">
            <v>1.1727692307692299</v>
          </cell>
        </row>
        <row r="27">
          <cell r="B27" t="str">
            <v>SHT0001222</v>
          </cell>
          <cell r="C27" t="str">
            <v>左围框</v>
          </cell>
          <cell r="D27" t="str">
            <v>02.03.07.231</v>
          </cell>
          <cell r="E27" t="str">
            <v>件</v>
          </cell>
          <cell r="F27">
            <v>4.1592920353982299</v>
          </cell>
          <cell r="G27">
            <v>4.0345132743362804</v>
          </cell>
        </row>
        <row r="28">
          <cell r="B28" t="str">
            <v>SHT0001223</v>
          </cell>
          <cell r="C28" t="str">
            <v>右围框</v>
          </cell>
          <cell r="D28" t="str">
            <v>02.03.07.232</v>
          </cell>
          <cell r="E28" t="str">
            <v>件</v>
          </cell>
          <cell r="F28">
            <v>4.1592920353982299</v>
          </cell>
          <cell r="G28">
            <v>4.0345132743362804</v>
          </cell>
        </row>
        <row r="29">
          <cell r="B29" t="str">
            <v>SHT0001425</v>
          </cell>
          <cell r="C29" t="str">
            <v>陕汽减震器左围框</v>
          </cell>
          <cell r="D29" t="str">
            <v>02.03.07.233</v>
          </cell>
          <cell r="E29" t="str">
            <v>件</v>
          </cell>
          <cell r="F29">
            <v>4.1592920353982299</v>
          </cell>
          <cell r="G29">
            <v>4.0345132743362804</v>
          </cell>
        </row>
        <row r="30">
          <cell r="B30" t="str">
            <v>SHT0001426</v>
          </cell>
          <cell r="C30" t="str">
            <v>陕汽减震器右围框</v>
          </cell>
          <cell r="D30" t="str">
            <v>02.03.07.234</v>
          </cell>
          <cell r="E30" t="str">
            <v>件</v>
          </cell>
          <cell r="F30">
            <v>4.1592920353982299</v>
          </cell>
          <cell r="G30">
            <v>4.0345132743362804</v>
          </cell>
        </row>
        <row r="31">
          <cell r="B31" t="str">
            <v>SHT0001599</v>
          </cell>
          <cell r="C31" t="str">
            <v>H3000围框</v>
          </cell>
          <cell r="D31" t="str">
            <v>02.03.07.235</v>
          </cell>
          <cell r="E31" t="str">
            <v>件</v>
          </cell>
          <cell r="F31">
            <v>4.1592920353982299</v>
          </cell>
          <cell r="G31">
            <v>4.0345132743362804</v>
          </cell>
        </row>
        <row r="32">
          <cell r="B32" t="str">
            <v>SHT0001109</v>
          </cell>
          <cell r="C32" t="str">
            <v>调节臂1</v>
          </cell>
          <cell r="D32" t="str">
            <v>02.03.10.030</v>
          </cell>
          <cell r="E32" t="str">
            <v>件</v>
          </cell>
          <cell r="F32">
            <v>0.89692307692307705</v>
          </cell>
          <cell r="G32">
            <v>0.87001538461538497</v>
          </cell>
        </row>
        <row r="33">
          <cell r="B33" t="str">
            <v>SHT0001108</v>
          </cell>
          <cell r="C33" t="str">
            <v>调节臂2</v>
          </cell>
          <cell r="D33" t="str">
            <v>02.03.10.031</v>
          </cell>
          <cell r="E33" t="str">
            <v>件</v>
          </cell>
          <cell r="F33">
            <v>0.66</v>
          </cell>
          <cell r="G33">
            <v>0.64019999999999999</v>
          </cell>
        </row>
        <row r="34">
          <cell r="B34" t="str">
            <v>SHT0001087</v>
          </cell>
          <cell r="C34" t="str">
            <v>涡簧固定片左</v>
          </cell>
          <cell r="D34" t="str">
            <v>02.03.19.021</v>
          </cell>
          <cell r="E34" t="str">
            <v>件</v>
          </cell>
          <cell r="F34">
            <v>0.20307692307692299</v>
          </cell>
          <cell r="G34">
            <v>0.19698461538461501</v>
          </cell>
        </row>
        <row r="35">
          <cell r="B35" t="str">
            <v>SHT0001086</v>
          </cell>
          <cell r="C35" t="str">
            <v>涡簧固定片右</v>
          </cell>
          <cell r="D35" t="str">
            <v>02.03.19.022</v>
          </cell>
          <cell r="E35" t="str">
            <v>件</v>
          </cell>
          <cell r="F35">
            <v>0.20307692307692299</v>
          </cell>
          <cell r="G35">
            <v>0.19698461538461501</v>
          </cell>
        </row>
        <row r="36">
          <cell r="B36" t="str">
            <v>SHT0001085</v>
          </cell>
          <cell r="C36" t="str">
            <v>阻尼器下支架总成</v>
          </cell>
          <cell r="D36" t="str">
            <v>02.03.19.025A</v>
          </cell>
          <cell r="E36" t="str">
            <v>件</v>
          </cell>
          <cell r="F36">
            <v>0.854615384615384</v>
          </cell>
          <cell r="G36">
            <v>0.82897692307692294</v>
          </cell>
        </row>
        <row r="37">
          <cell r="B37" t="str">
            <v>SHT0001084</v>
          </cell>
          <cell r="C37" t="str">
            <v>座垫前倾角定位片</v>
          </cell>
          <cell r="D37" t="str">
            <v>02.03.19.027</v>
          </cell>
          <cell r="E37" t="str">
            <v>件</v>
          </cell>
          <cell r="F37">
            <v>0.279230769230769</v>
          </cell>
          <cell r="G37">
            <v>0.270853846153846</v>
          </cell>
        </row>
        <row r="38">
          <cell r="B38" t="str">
            <v>SHT0001083</v>
          </cell>
          <cell r="C38" t="str">
            <v>座垫前连接支架</v>
          </cell>
          <cell r="D38" t="str">
            <v>02.03.19.030</v>
          </cell>
          <cell r="E38" t="str">
            <v>件</v>
          </cell>
          <cell r="F38">
            <v>0.63461538461538503</v>
          </cell>
          <cell r="G38">
            <v>0.61557692307692302</v>
          </cell>
        </row>
        <row r="39">
          <cell r="B39" t="str">
            <v>SCS0004652</v>
          </cell>
          <cell r="C39" t="str">
            <v>座蛇形簧固定片</v>
          </cell>
          <cell r="D39" t="str">
            <v>02.03.22.010</v>
          </cell>
          <cell r="E39" t="str">
            <v>件</v>
          </cell>
          <cell r="F39">
            <v>0.15230769230769201</v>
          </cell>
          <cell r="G39">
            <v>0.14773846153846201</v>
          </cell>
        </row>
        <row r="40">
          <cell r="B40" t="str">
            <v>SHT0001044</v>
          </cell>
          <cell r="C40" t="str">
            <v>H4A调角器解锁手柄（正）</v>
          </cell>
          <cell r="D40" t="str">
            <v>02.03.26.044</v>
          </cell>
          <cell r="E40" t="str">
            <v>件</v>
          </cell>
          <cell r="F40">
            <v>0.55846153846153801</v>
          </cell>
          <cell r="G40">
            <v>0.541707692307692</v>
          </cell>
        </row>
        <row r="41">
          <cell r="B41" t="str">
            <v>SHT0001391</v>
          </cell>
          <cell r="C41" t="str">
            <v>H4A调角器解锁手柄（副）</v>
          </cell>
          <cell r="D41" t="str">
            <v>02.03.26.047</v>
          </cell>
          <cell r="E41" t="str">
            <v>件</v>
          </cell>
          <cell r="F41">
            <v>0.55846153846153801</v>
          </cell>
          <cell r="G41">
            <v>0.541707692307692</v>
          </cell>
        </row>
        <row r="42">
          <cell r="B42" t="str">
            <v>SHT0002039</v>
          </cell>
          <cell r="C42" t="str">
            <v>H4A阻尼器固定轴加强板</v>
          </cell>
          <cell r="D42" t="str">
            <v>02.03.26.091</v>
          </cell>
          <cell r="E42" t="str">
            <v>件</v>
          </cell>
          <cell r="F42">
            <v>1.177</v>
          </cell>
          <cell r="G42">
            <v>1.1416900000000001</v>
          </cell>
        </row>
        <row r="43">
          <cell r="B43" t="str">
            <v>SHT0002040</v>
          </cell>
          <cell r="C43" t="str">
            <v>H4A阻尼器拉线固定支架</v>
          </cell>
          <cell r="D43" t="str">
            <v>02.03.26.092</v>
          </cell>
          <cell r="E43" t="str">
            <v>件</v>
          </cell>
          <cell r="F43">
            <v>0.35399999999999998</v>
          </cell>
          <cell r="G43">
            <v>0.34338000000000002</v>
          </cell>
        </row>
        <row r="44">
          <cell r="B44" t="str">
            <v>SCS0004511</v>
          </cell>
          <cell r="C44" t="str">
            <v>C32B左后侧横梁支撑板</v>
          </cell>
          <cell r="D44" t="str">
            <v>02.03.29.143</v>
          </cell>
          <cell r="E44" t="str">
            <v>件</v>
          </cell>
          <cell r="F44">
            <v>3.2323076923076899</v>
          </cell>
          <cell r="G44">
            <v>3.1353384615384599</v>
          </cell>
        </row>
        <row r="45">
          <cell r="B45" t="str">
            <v>SCS0004510</v>
          </cell>
          <cell r="C45" t="str">
            <v>C32B右后侧横梁支撑板</v>
          </cell>
          <cell r="D45" t="str">
            <v>02.03.29.145</v>
          </cell>
          <cell r="E45" t="str">
            <v>件</v>
          </cell>
          <cell r="F45">
            <v>3.2323076923076899</v>
          </cell>
          <cell r="G45">
            <v>3.1353384615384599</v>
          </cell>
        </row>
        <row r="46">
          <cell r="B46" t="str">
            <v>SCS0004407</v>
          </cell>
          <cell r="C46" t="str">
            <v>扣手支架左（中期改款）</v>
          </cell>
          <cell r="D46" t="str">
            <v>02.03.30.141</v>
          </cell>
          <cell r="E46" t="str">
            <v>件</v>
          </cell>
          <cell r="F46">
            <v>1.78</v>
          </cell>
          <cell r="G46">
            <v>1.7265999999999999</v>
          </cell>
        </row>
        <row r="47">
          <cell r="B47" t="str">
            <v>SCS0004406</v>
          </cell>
          <cell r="C47" t="str">
            <v>扣手支架右（中期改款）</v>
          </cell>
          <cell r="D47" t="str">
            <v>02.03.30.142</v>
          </cell>
          <cell r="E47" t="str">
            <v>件</v>
          </cell>
          <cell r="F47">
            <v>1.78</v>
          </cell>
          <cell r="G47">
            <v>1.7265999999999999</v>
          </cell>
        </row>
        <row r="48">
          <cell r="B48" t="str">
            <v>SCS0004405</v>
          </cell>
          <cell r="C48" t="str">
            <v>扣手底座支架（中期改款）</v>
          </cell>
          <cell r="D48" t="str">
            <v>02.03.30.143</v>
          </cell>
          <cell r="E48" t="str">
            <v>件</v>
          </cell>
          <cell r="F48">
            <v>1.64</v>
          </cell>
          <cell r="G48">
            <v>1.5908</v>
          </cell>
        </row>
        <row r="49">
          <cell r="B49" t="str">
            <v>SCS0004404</v>
          </cell>
          <cell r="C49" t="str">
            <v>地锁拉线固定前支架左（中期改款）</v>
          </cell>
          <cell r="D49" t="str">
            <v>02.03.30.144</v>
          </cell>
          <cell r="E49" t="str">
            <v>件</v>
          </cell>
          <cell r="F49">
            <v>0.24</v>
          </cell>
          <cell r="G49">
            <v>0.23280000000000001</v>
          </cell>
        </row>
        <row r="50">
          <cell r="B50" t="str">
            <v>SCS0004403</v>
          </cell>
          <cell r="C50" t="str">
            <v>地锁拉线固定前支架右（中期改款）</v>
          </cell>
          <cell r="D50" t="str">
            <v>02.03.30.145</v>
          </cell>
          <cell r="E50" t="str">
            <v>件</v>
          </cell>
          <cell r="F50">
            <v>0.24</v>
          </cell>
          <cell r="G50">
            <v>0.23280000000000001</v>
          </cell>
        </row>
        <row r="51">
          <cell r="B51" t="str">
            <v>SCS0004371</v>
          </cell>
          <cell r="C51" t="str">
            <v>B40L左座椅座垫左前加强板（中期改款）</v>
          </cell>
          <cell r="D51" t="str">
            <v>02.03.30.178</v>
          </cell>
          <cell r="E51" t="str">
            <v>件</v>
          </cell>
          <cell r="F51">
            <v>4.7699999999999996</v>
          </cell>
          <cell r="G51">
            <v>4.6269</v>
          </cell>
        </row>
        <row r="52">
          <cell r="B52" t="str">
            <v>SCS0004370</v>
          </cell>
          <cell r="C52" t="str">
            <v>B40L左座椅座垫右前加强板（中期改款）</v>
          </cell>
          <cell r="D52" t="str">
            <v>02.03.30.179</v>
          </cell>
          <cell r="E52" t="str">
            <v>件</v>
          </cell>
          <cell r="F52">
            <v>4.3</v>
          </cell>
          <cell r="G52">
            <v>4.1710000000000003</v>
          </cell>
        </row>
        <row r="53">
          <cell r="B53" t="str">
            <v>SCS0004369</v>
          </cell>
          <cell r="C53" t="str">
            <v>B40L安全带出口钣金（中期改款）</v>
          </cell>
          <cell r="D53" t="str">
            <v>02.03.30.180</v>
          </cell>
          <cell r="E53" t="str">
            <v>件</v>
          </cell>
          <cell r="F53">
            <v>2.5</v>
          </cell>
          <cell r="G53">
            <v>2.4249999999999998</v>
          </cell>
        </row>
        <row r="54">
          <cell r="B54" t="str">
            <v>SHT0002047</v>
          </cell>
          <cell r="C54" t="str">
            <v>M4升降器前手柄钣金件</v>
          </cell>
          <cell r="D54" t="str">
            <v>02.03.34.004</v>
          </cell>
          <cell r="E54" t="str">
            <v>件</v>
          </cell>
          <cell r="F54">
            <v>1.3484482758620699</v>
          </cell>
          <cell r="G54">
            <v>1.3079948275862101</v>
          </cell>
        </row>
        <row r="55">
          <cell r="B55" t="str">
            <v>SHT0002048</v>
          </cell>
          <cell r="C55" t="str">
            <v>M4升降器后手柄钣金件</v>
          </cell>
          <cell r="D55" t="str">
            <v>02.03.34.005</v>
          </cell>
          <cell r="E55" t="str">
            <v>件</v>
          </cell>
          <cell r="F55">
            <v>1.2887068965517201</v>
          </cell>
          <cell r="G55">
            <v>1.2500456896551699</v>
          </cell>
        </row>
        <row r="56">
          <cell r="B56" t="str">
            <v>SHT0000992</v>
          </cell>
          <cell r="C56" t="str">
            <v>M4罩壳前固定板钣金件</v>
          </cell>
          <cell r="D56" t="str">
            <v>02.03.34.006</v>
          </cell>
          <cell r="E56" t="str">
            <v>件</v>
          </cell>
          <cell r="F56">
            <v>0.23896551724137999</v>
          </cell>
          <cell r="G56">
            <v>0.23179655172413799</v>
          </cell>
        </row>
        <row r="57">
          <cell r="B57" t="str">
            <v>SHT0000991</v>
          </cell>
          <cell r="C57" t="str">
            <v>M4罩壳后固定板钣金件</v>
          </cell>
          <cell r="D57" t="str">
            <v>02.03.34.007</v>
          </cell>
          <cell r="E57" t="str">
            <v>件</v>
          </cell>
          <cell r="F57">
            <v>0.31577586206896502</v>
          </cell>
          <cell r="G57">
            <v>0.30630258620689599</v>
          </cell>
        </row>
        <row r="58">
          <cell r="B58" t="str">
            <v>SCS0004364</v>
          </cell>
          <cell r="C58" t="str">
            <v>M50N左前侧横梁支撑板</v>
          </cell>
          <cell r="D58" t="str">
            <v>02.03.35.104</v>
          </cell>
          <cell r="E58" t="str">
            <v>件</v>
          </cell>
          <cell r="F58">
            <v>2.7923076923076899</v>
          </cell>
          <cell r="G58">
            <v>2.7085384615384598</v>
          </cell>
        </row>
        <row r="59">
          <cell r="B59" t="str">
            <v>SCS0004363</v>
          </cell>
          <cell r="C59" t="str">
            <v>M50N右前侧横梁支撑板</v>
          </cell>
          <cell r="D59" t="str">
            <v>02.03.35.105</v>
          </cell>
          <cell r="E59" t="str">
            <v>件</v>
          </cell>
          <cell r="F59">
            <v>2.7923076923076899</v>
          </cell>
          <cell r="G59">
            <v>2.7085384615384598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H10"/>
  <sheetViews>
    <sheetView tabSelected="1" view="pageBreakPreview" zoomScale="80" zoomScaleNormal="80" zoomScaleSheetLayoutView="80" workbookViewId="0">
      <pane xSplit="26" ySplit="2" topLeftCell="AE3" activePane="bottomRight" state="frozen"/>
      <selection pane="topRight"/>
      <selection pane="bottomLeft"/>
      <selection pane="bottomRight" activeCell="Y3" sqref="Y3:Y8"/>
    </sheetView>
  </sheetViews>
  <sheetFormatPr defaultColWidth="9" defaultRowHeight="14.25"/>
  <cols>
    <col min="1" max="1" width="4.25" style="4" customWidth="1"/>
    <col min="2" max="2" width="10.25" style="5" customWidth="1"/>
    <col min="3" max="3" width="14.375" style="6" hidden="1" customWidth="1"/>
    <col min="4" max="4" width="8.25" style="6" customWidth="1"/>
    <col min="5" max="5" width="8.375" style="4" customWidth="1"/>
    <col min="6" max="6" width="8.875" style="7" customWidth="1"/>
    <col min="7" max="7" width="11.5" style="8" hidden="1" customWidth="1"/>
    <col min="8" max="8" width="4.375" style="8" customWidth="1"/>
    <col min="9" max="11" width="4.5" style="8" customWidth="1"/>
    <col min="12" max="13" width="6.625" style="9" customWidth="1"/>
    <col min="14" max="14" width="7.5" style="9" customWidth="1"/>
    <col min="15" max="16" width="5.75" style="10" customWidth="1"/>
    <col min="17" max="17" width="7" style="10" customWidth="1"/>
    <col min="18" max="18" width="7.875" style="4" customWidth="1"/>
    <col min="19" max="19" width="7.5" style="4" customWidth="1"/>
    <col min="20" max="20" width="5.625" style="4" customWidth="1"/>
    <col min="21" max="21" width="8.375" style="4" customWidth="1"/>
    <col min="22" max="22" width="7.375" style="11" customWidth="1"/>
    <col min="23" max="23" width="7" style="11" customWidth="1"/>
    <col min="24" max="24" width="6.375" style="11" customWidth="1"/>
    <col min="25" max="25" width="8.125" style="10" customWidth="1"/>
    <col min="26" max="26" width="8.25" style="12" customWidth="1"/>
    <col min="27" max="27" width="5.625" style="12" customWidth="1"/>
    <col min="28" max="28" width="9" style="12" customWidth="1"/>
    <col min="29" max="29" width="7.125" style="4" customWidth="1"/>
    <col min="30" max="30" width="9.5" style="4" customWidth="1"/>
    <col min="31" max="31" width="8.5" style="4" customWidth="1"/>
    <col min="32" max="32" width="7.625" style="4" customWidth="1"/>
    <col min="33" max="33" width="8.25" style="4" customWidth="1"/>
    <col min="34" max="34" width="18.5" style="4" customWidth="1"/>
    <col min="35" max="35" width="28.375" style="4" customWidth="1"/>
    <col min="36" max="36" width="13.625" style="4" customWidth="1"/>
    <col min="37" max="37" width="19.5" style="4" customWidth="1"/>
    <col min="38" max="38" width="8.875" style="12" customWidth="1"/>
    <col min="39" max="39" width="5.125" style="4" customWidth="1"/>
    <col min="40" max="40" width="11.25" style="4" customWidth="1"/>
    <col min="41" max="41" width="9" style="13"/>
    <col min="42" max="188" width="9" style="4"/>
    <col min="189" max="189" width="5" style="4" customWidth="1"/>
    <col min="190" max="190" width="15" style="4" customWidth="1"/>
    <col min="191" max="192" width="14.625" style="4" customWidth="1"/>
    <col min="193" max="193" width="6.25" style="4" customWidth="1"/>
    <col min="194" max="196" width="10.125" style="4" customWidth="1"/>
    <col min="197" max="197" width="10.5" style="4" customWidth="1"/>
    <col min="198" max="215" width="9" style="4"/>
    <col min="216" max="216" width="6.5" style="4" customWidth="1"/>
    <col min="217" max="217" width="12.25" style="4" customWidth="1"/>
    <col min="218" max="218" width="28.25" style="4" customWidth="1"/>
    <col min="219" max="219" width="13.75" style="4" customWidth="1"/>
    <col min="220" max="220" width="5.625" style="4" customWidth="1"/>
    <col min="221" max="222" width="9.375" style="4" customWidth="1"/>
    <col min="223" max="223" width="13.125" style="4" customWidth="1"/>
    <col min="224" max="444" width="9" style="4"/>
    <col min="445" max="445" width="5" style="4" customWidth="1"/>
    <col min="446" max="446" width="15" style="4" customWidth="1"/>
    <col min="447" max="448" width="14.625" style="4" customWidth="1"/>
    <col min="449" max="449" width="6.25" style="4" customWidth="1"/>
    <col min="450" max="452" width="10.125" style="4" customWidth="1"/>
    <col min="453" max="453" width="10.5" style="4" customWidth="1"/>
    <col min="454" max="471" width="9" style="4"/>
    <col min="472" max="472" width="6.5" style="4" customWidth="1"/>
    <col min="473" max="473" width="12.25" style="4" customWidth="1"/>
    <col min="474" max="474" width="28.25" style="4" customWidth="1"/>
    <col min="475" max="475" width="13.75" style="4" customWidth="1"/>
    <col min="476" max="476" width="5.625" style="4" customWidth="1"/>
    <col min="477" max="478" width="9.375" style="4" customWidth="1"/>
    <col min="479" max="479" width="13.125" style="4" customWidth="1"/>
    <col min="480" max="700" width="9" style="4"/>
    <col min="701" max="701" width="5" style="4" customWidth="1"/>
    <col min="702" max="702" width="15" style="4" customWidth="1"/>
    <col min="703" max="704" width="14.625" style="4" customWidth="1"/>
    <col min="705" max="705" width="6.25" style="4" customWidth="1"/>
    <col min="706" max="708" width="10.125" style="4" customWidth="1"/>
    <col min="709" max="709" width="10.5" style="4" customWidth="1"/>
    <col min="710" max="727" width="9" style="4"/>
    <col min="728" max="728" width="6.5" style="4" customWidth="1"/>
    <col min="729" max="729" width="12.25" style="4" customWidth="1"/>
    <col min="730" max="730" width="28.25" style="4" customWidth="1"/>
    <col min="731" max="731" width="13.75" style="4" customWidth="1"/>
    <col min="732" max="732" width="5.625" style="4" customWidth="1"/>
    <col min="733" max="734" width="9.375" style="4" customWidth="1"/>
    <col min="735" max="735" width="13.125" style="4" customWidth="1"/>
    <col min="736" max="956" width="9" style="4"/>
    <col min="957" max="957" width="5" style="4" customWidth="1"/>
    <col min="958" max="958" width="15" style="4" customWidth="1"/>
    <col min="959" max="960" width="14.625" style="4" customWidth="1"/>
    <col min="961" max="961" width="6.25" style="4" customWidth="1"/>
    <col min="962" max="964" width="10.125" style="4" customWidth="1"/>
    <col min="965" max="965" width="10.5" style="4" customWidth="1"/>
    <col min="966" max="983" width="9" style="4"/>
    <col min="984" max="984" width="6.5" style="4" customWidth="1"/>
    <col min="985" max="985" width="12.25" style="4" customWidth="1"/>
    <col min="986" max="986" width="28.25" style="4" customWidth="1"/>
    <col min="987" max="987" width="13.75" style="4" customWidth="1"/>
    <col min="988" max="988" width="5.625" style="4" customWidth="1"/>
    <col min="989" max="990" width="9.375" style="4" customWidth="1"/>
    <col min="991" max="991" width="13.125" style="4" customWidth="1"/>
    <col min="992" max="1212" width="9" style="4"/>
    <col min="1213" max="1213" width="5" style="4" customWidth="1"/>
    <col min="1214" max="1214" width="15" style="4" customWidth="1"/>
    <col min="1215" max="1216" width="14.625" style="4" customWidth="1"/>
    <col min="1217" max="1217" width="6.25" style="4" customWidth="1"/>
    <col min="1218" max="1220" width="10.125" style="4" customWidth="1"/>
    <col min="1221" max="1221" width="10.5" style="4" customWidth="1"/>
    <col min="1222" max="1239" width="9" style="4"/>
    <col min="1240" max="1240" width="6.5" style="4" customWidth="1"/>
    <col min="1241" max="1241" width="12.25" style="4" customWidth="1"/>
    <col min="1242" max="1242" width="28.25" style="4" customWidth="1"/>
    <col min="1243" max="1243" width="13.75" style="4" customWidth="1"/>
    <col min="1244" max="1244" width="5.625" style="4" customWidth="1"/>
    <col min="1245" max="1246" width="9.375" style="4" customWidth="1"/>
    <col min="1247" max="1247" width="13.125" style="4" customWidth="1"/>
    <col min="1248" max="1468" width="9" style="4"/>
    <col min="1469" max="1469" width="5" style="4" customWidth="1"/>
    <col min="1470" max="1470" width="15" style="4" customWidth="1"/>
    <col min="1471" max="1472" width="14.625" style="4" customWidth="1"/>
    <col min="1473" max="1473" width="6.25" style="4" customWidth="1"/>
    <col min="1474" max="1476" width="10.125" style="4" customWidth="1"/>
    <col min="1477" max="1477" width="10.5" style="4" customWidth="1"/>
    <col min="1478" max="1495" width="9" style="4"/>
    <col min="1496" max="1496" width="6.5" style="4" customWidth="1"/>
    <col min="1497" max="1497" width="12.25" style="4" customWidth="1"/>
    <col min="1498" max="1498" width="28.25" style="4" customWidth="1"/>
    <col min="1499" max="1499" width="13.75" style="4" customWidth="1"/>
    <col min="1500" max="1500" width="5.625" style="4" customWidth="1"/>
    <col min="1501" max="1502" width="9.375" style="4" customWidth="1"/>
    <col min="1503" max="1503" width="13.125" style="4" customWidth="1"/>
    <col min="1504" max="1724" width="9" style="4"/>
    <col min="1725" max="1725" width="5" style="4" customWidth="1"/>
    <col min="1726" max="1726" width="15" style="4" customWidth="1"/>
    <col min="1727" max="1728" width="14.625" style="4" customWidth="1"/>
    <col min="1729" max="1729" width="6.25" style="4" customWidth="1"/>
    <col min="1730" max="1732" width="10.125" style="4" customWidth="1"/>
    <col min="1733" max="1733" width="10.5" style="4" customWidth="1"/>
    <col min="1734" max="1751" width="9" style="4"/>
    <col min="1752" max="1752" width="6.5" style="4" customWidth="1"/>
    <col min="1753" max="1753" width="12.25" style="4" customWidth="1"/>
    <col min="1754" max="1754" width="28.25" style="4" customWidth="1"/>
    <col min="1755" max="1755" width="13.75" style="4" customWidth="1"/>
    <col min="1756" max="1756" width="5.625" style="4" customWidth="1"/>
    <col min="1757" max="1758" width="9.375" style="4" customWidth="1"/>
    <col min="1759" max="1759" width="13.125" style="4" customWidth="1"/>
    <col min="1760" max="1980" width="9" style="4"/>
    <col min="1981" max="1981" width="5" style="4" customWidth="1"/>
    <col min="1982" max="1982" width="15" style="4" customWidth="1"/>
    <col min="1983" max="1984" width="14.625" style="4" customWidth="1"/>
    <col min="1985" max="1985" width="6.25" style="4" customWidth="1"/>
    <col min="1986" max="1988" width="10.125" style="4" customWidth="1"/>
    <col min="1989" max="1989" width="10.5" style="4" customWidth="1"/>
    <col min="1990" max="2007" width="9" style="4"/>
    <col min="2008" max="2008" width="6.5" style="4" customWidth="1"/>
    <col min="2009" max="2009" width="12.25" style="4" customWidth="1"/>
    <col min="2010" max="2010" width="28.25" style="4" customWidth="1"/>
    <col min="2011" max="2011" width="13.75" style="4" customWidth="1"/>
    <col min="2012" max="2012" width="5.625" style="4" customWidth="1"/>
    <col min="2013" max="2014" width="9.375" style="4" customWidth="1"/>
    <col min="2015" max="2015" width="13.125" style="4" customWidth="1"/>
    <col min="2016" max="2236" width="9" style="4"/>
    <col min="2237" max="2237" width="5" style="4" customWidth="1"/>
    <col min="2238" max="2238" width="15" style="4" customWidth="1"/>
    <col min="2239" max="2240" width="14.625" style="4" customWidth="1"/>
    <col min="2241" max="2241" width="6.25" style="4" customWidth="1"/>
    <col min="2242" max="2244" width="10.125" style="4" customWidth="1"/>
    <col min="2245" max="2245" width="10.5" style="4" customWidth="1"/>
    <col min="2246" max="2263" width="9" style="4"/>
    <col min="2264" max="2264" width="6.5" style="4" customWidth="1"/>
    <col min="2265" max="2265" width="12.25" style="4" customWidth="1"/>
    <col min="2266" max="2266" width="28.25" style="4" customWidth="1"/>
    <col min="2267" max="2267" width="13.75" style="4" customWidth="1"/>
    <col min="2268" max="2268" width="5.625" style="4" customWidth="1"/>
    <col min="2269" max="2270" width="9.375" style="4" customWidth="1"/>
    <col min="2271" max="2271" width="13.125" style="4" customWidth="1"/>
    <col min="2272" max="2492" width="9" style="4"/>
    <col min="2493" max="2493" width="5" style="4" customWidth="1"/>
    <col min="2494" max="2494" width="15" style="4" customWidth="1"/>
    <col min="2495" max="2496" width="14.625" style="4" customWidth="1"/>
    <col min="2497" max="2497" width="6.25" style="4" customWidth="1"/>
    <col min="2498" max="2500" width="10.125" style="4" customWidth="1"/>
    <col min="2501" max="2501" width="10.5" style="4" customWidth="1"/>
    <col min="2502" max="2519" width="9" style="4"/>
    <col min="2520" max="2520" width="6.5" style="4" customWidth="1"/>
    <col min="2521" max="2521" width="12.25" style="4" customWidth="1"/>
    <col min="2522" max="2522" width="28.25" style="4" customWidth="1"/>
    <col min="2523" max="2523" width="13.75" style="4" customWidth="1"/>
    <col min="2524" max="2524" width="5.625" style="4" customWidth="1"/>
    <col min="2525" max="2526" width="9.375" style="4" customWidth="1"/>
    <col min="2527" max="2527" width="13.125" style="4" customWidth="1"/>
    <col min="2528" max="2748" width="9" style="4"/>
    <col min="2749" max="2749" width="5" style="4" customWidth="1"/>
    <col min="2750" max="2750" width="15" style="4" customWidth="1"/>
    <col min="2751" max="2752" width="14.625" style="4" customWidth="1"/>
    <col min="2753" max="2753" width="6.25" style="4" customWidth="1"/>
    <col min="2754" max="2756" width="10.125" style="4" customWidth="1"/>
    <col min="2757" max="2757" width="10.5" style="4" customWidth="1"/>
    <col min="2758" max="2775" width="9" style="4"/>
    <col min="2776" max="2776" width="6.5" style="4" customWidth="1"/>
    <col min="2777" max="2777" width="12.25" style="4" customWidth="1"/>
    <col min="2778" max="2778" width="28.25" style="4" customWidth="1"/>
    <col min="2779" max="2779" width="13.75" style="4" customWidth="1"/>
    <col min="2780" max="2780" width="5.625" style="4" customWidth="1"/>
    <col min="2781" max="2782" width="9.375" style="4" customWidth="1"/>
    <col min="2783" max="2783" width="13.125" style="4" customWidth="1"/>
    <col min="2784" max="3004" width="9" style="4"/>
    <col min="3005" max="3005" width="5" style="4" customWidth="1"/>
    <col min="3006" max="3006" width="15" style="4" customWidth="1"/>
    <col min="3007" max="3008" width="14.625" style="4" customWidth="1"/>
    <col min="3009" max="3009" width="6.25" style="4" customWidth="1"/>
    <col min="3010" max="3012" width="10.125" style="4" customWidth="1"/>
    <col min="3013" max="3013" width="10.5" style="4" customWidth="1"/>
    <col min="3014" max="3031" width="9" style="4"/>
    <col min="3032" max="3032" width="6.5" style="4" customWidth="1"/>
    <col min="3033" max="3033" width="12.25" style="4" customWidth="1"/>
    <col min="3034" max="3034" width="28.25" style="4" customWidth="1"/>
    <col min="3035" max="3035" width="13.75" style="4" customWidth="1"/>
    <col min="3036" max="3036" width="5.625" style="4" customWidth="1"/>
    <col min="3037" max="3038" width="9.375" style="4" customWidth="1"/>
    <col min="3039" max="3039" width="13.125" style="4" customWidth="1"/>
    <col min="3040" max="3260" width="9" style="4"/>
    <col min="3261" max="3261" width="5" style="4" customWidth="1"/>
    <col min="3262" max="3262" width="15" style="4" customWidth="1"/>
    <col min="3263" max="3264" width="14.625" style="4" customWidth="1"/>
    <col min="3265" max="3265" width="6.25" style="4" customWidth="1"/>
    <col min="3266" max="3268" width="10.125" style="4" customWidth="1"/>
    <col min="3269" max="3269" width="10.5" style="4" customWidth="1"/>
    <col min="3270" max="3287" width="9" style="4"/>
    <col min="3288" max="3288" width="6.5" style="4" customWidth="1"/>
    <col min="3289" max="3289" width="12.25" style="4" customWidth="1"/>
    <col min="3290" max="3290" width="28.25" style="4" customWidth="1"/>
    <col min="3291" max="3291" width="13.75" style="4" customWidth="1"/>
    <col min="3292" max="3292" width="5.625" style="4" customWidth="1"/>
    <col min="3293" max="3294" width="9.375" style="4" customWidth="1"/>
    <col min="3295" max="3295" width="13.125" style="4" customWidth="1"/>
    <col min="3296" max="3516" width="9" style="4"/>
    <col min="3517" max="3517" width="5" style="4" customWidth="1"/>
    <col min="3518" max="3518" width="15" style="4" customWidth="1"/>
    <col min="3519" max="3520" width="14.625" style="4" customWidth="1"/>
    <col min="3521" max="3521" width="6.25" style="4" customWidth="1"/>
    <col min="3522" max="3524" width="10.125" style="4" customWidth="1"/>
    <col min="3525" max="3525" width="10.5" style="4" customWidth="1"/>
    <col min="3526" max="3543" width="9" style="4"/>
    <col min="3544" max="3544" width="6.5" style="4" customWidth="1"/>
    <col min="3545" max="3545" width="12.25" style="4" customWidth="1"/>
    <col min="3546" max="3546" width="28.25" style="4" customWidth="1"/>
    <col min="3547" max="3547" width="13.75" style="4" customWidth="1"/>
    <col min="3548" max="3548" width="5.625" style="4" customWidth="1"/>
    <col min="3549" max="3550" width="9.375" style="4" customWidth="1"/>
    <col min="3551" max="3551" width="13.125" style="4" customWidth="1"/>
    <col min="3552" max="3772" width="9" style="4"/>
    <col min="3773" max="3773" width="5" style="4" customWidth="1"/>
    <col min="3774" max="3774" width="15" style="4" customWidth="1"/>
    <col min="3775" max="3776" width="14.625" style="4" customWidth="1"/>
    <col min="3777" max="3777" width="6.25" style="4" customWidth="1"/>
    <col min="3778" max="3780" width="10.125" style="4" customWidth="1"/>
    <col min="3781" max="3781" width="10.5" style="4" customWidth="1"/>
    <col min="3782" max="3799" width="9" style="4"/>
    <col min="3800" max="3800" width="6.5" style="4" customWidth="1"/>
    <col min="3801" max="3801" width="12.25" style="4" customWidth="1"/>
    <col min="3802" max="3802" width="28.25" style="4" customWidth="1"/>
    <col min="3803" max="3803" width="13.75" style="4" customWidth="1"/>
    <col min="3804" max="3804" width="5.625" style="4" customWidth="1"/>
    <col min="3805" max="3806" width="9.375" style="4" customWidth="1"/>
    <col min="3807" max="3807" width="13.125" style="4" customWidth="1"/>
    <col min="3808" max="4028" width="9" style="4"/>
    <col min="4029" max="4029" width="5" style="4" customWidth="1"/>
    <col min="4030" max="4030" width="15" style="4" customWidth="1"/>
    <col min="4031" max="4032" width="14.625" style="4" customWidth="1"/>
    <col min="4033" max="4033" width="6.25" style="4" customWidth="1"/>
    <col min="4034" max="4036" width="10.125" style="4" customWidth="1"/>
    <col min="4037" max="4037" width="10.5" style="4" customWidth="1"/>
    <col min="4038" max="4055" width="9" style="4"/>
    <col min="4056" max="4056" width="6.5" style="4" customWidth="1"/>
    <col min="4057" max="4057" width="12.25" style="4" customWidth="1"/>
    <col min="4058" max="4058" width="28.25" style="4" customWidth="1"/>
    <col min="4059" max="4059" width="13.75" style="4" customWidth="1"/>
    <col min="4060" max="4060" width="5.625" style="4" customWidth="1"/>
    <col min="4061" max="4062" width="9.375" style="4" customWidth="1"/>
    <col min="4063" max="4063" width="13.125" style="4" customWidth="1"/>
    <col min="4064" max="4284" width="9" style="4"/>
    <col min="4285" max="4285" width="5" style="4" customWidth="1"/>
    <col min="4286" max="4286" width="15" style="4" customWidth="1"/>
    <col min="4287" max="4288" width="14.625" style="4" customWidth="1"/>
    <col min="4289" max="4289" width="6.25" style="4" customWidth="1"/>
    <col min="4290" max="4292" width="10.125" style="4" customWidth="1"/>
    <col min="4293" max="4293" width="10.5" style="4" customWidth="1"/>
    <col min="4294" max="4311" width="9" style="4"/>
    <col min="4312" max="4312" width="6.5" style="4" customWidth="1"/>
    <col min="4313" max="4313" width="12.25" style="4" customWidth="1"/>
    <col min="4314" max="4314" width="28.25" style="4" customWidth="1"/>
    <col min="4315" max="4315" width="13.75" style="4" customWidth="1"/>
    <col min="4316" max="4316" width="5.625" style="4" customWidth="1"/>
    <col min="4317" max="4318" width="9.375" style="4" customWidth="1"/>
    <col min="4319" max="4319" width="13.125" style="4" customWidth="1"/>
    <col min="4320" max="4540" width="9" style="4"/>
    <col min="4541" max="4541" width="5" style="4" customWidth="1"/>
    <col min="4542" max="4542" width="15" style="4" customWidth="1"/>
    <col min="4543" max="4544" width="14.625" style="4" customWidth="1"/>
    <col min="4545" max="4545" width="6.25" style="4" customWidth="1"/>
    <col min="4546" max="4548" width="10.125" style="4" customWidth="1"/>
    <col min="4549" max="4549" width="10.5" style="4" customWidth="1"/>
    <col min="4550" max="4567" width="9" style="4"/>
    <col min="4568" max="4568" width="6.5" style="4" customWidth="1"/>
    <col min="4569" max="4569" width="12.25" style="4" customWidth="1"/>
    <col min="4570" max="4570" width="28.25" style="4" customWidth="1"/>
    <col min="4571" max="4571" width="13.75" style="4" customWidth="1"/>
    <col min="4572" max="4572" width="5.625" style="4" customWidth="1"/>
    <col min="4573" max="4574" width="9.375" style="4" customWidth="1"/>
    <col min="4575" max="4575" width="13.125" style="4" customWidth="1"/>
    <col min="4576" max="4796" width="9" style="4"/>
    <col min="4797" max="4797" width="5" style="4" customWidth="1"/>
    <col min="4798" max="4798" width="15" style="4" customWidth="1"/>
    <col min="4799" max="4800" width="14.625" style="4" customWidth="1"/>
    <col min="4801" max="4801" width="6.25" style="4" customWidth="1"/>
    <col min="4802" max="4804" width="10.125" style="4" customWidth="1"/>
    <col min="4805" max="4805" width="10.5" style="4" customWidth="1"/>
    <col min="4806" max="4823" width="9" style="4"/>
    <col min="4824" max="4824" width="6.5" style="4" customWidth="1"/>
    <col min="4825" max="4825" width="12.25" style="4" customWidth="1"/>
    <col min="4826" max="4826" width="28.25" style="4" customWidth="1"/>
    <col min="4827" max="4827" width="13.75" style="4" customWidth="1"/>
    <col min="4828" max="4828" width="5.625" style="4" customWidth="1"/>
    <col min="4829" max="4830" width="9.375" style="4" customWidth="1"/>
    <col min="4831" max="4831" width="13.125" style="4" customWidth="1"/>
    <col min="4832" max="5052" width="9" style="4"/>
    <col min="5053" max="5053" width="5" style="4" customWidth="1"/>
    <col min="5054" max="5054" width="15" style="4" customWidth="1"/>
    <col min="5055" max="5056" width="14.625" style="4" customWidth="1"/>
    <col min="5057" max="5057" width="6.25" style="4" customWidth="1"/>
    <col min="5058" max="5060" width="10.125" style="4" customWidth="1"/>
    <col min="5061" max="5061" width="10.5" style="4" customWidth="1"/>
    <col min="5062" max="5079" width="9" style="4"/>
    <col min="5080" max="5080" width="6.5" style="4" customWidth="1"/>
    <col min="5081" max="5081" width="12.25" style="4" customWidth="1"/>
    <col min="5082" max="5082" width="28.25" style="4" customWidth="1"/>
    <col min="5083" max="5083" width="13.75" style="4" customWidth="1"/>
    <col min="5084" max="5084" width="5.625" style="4" customWidth="1"/>
    <col min="5085" max="5086" width="9.375" style="4" customWidth="1"/>
    <col min="5087" max="5087" width="13.125" style="4" customWidth="1"/>
    <col min="5088" max="5308" width="9" style="4"/>
    <col min="5309" max="5309" width="5" style="4" customWidth="1"/>
    <col min="5310" max="5310" width="15" style="4" customWidth="1"/>
    <col min="5311" max="5312" width="14.625" style="4" customWidth="1"/>
    <col min="5313" max="5313" width="6.25" style="4" customWidth="1"/>
    <col min="5314" max="5316" width="10.125" style="4" customWidth="1"/>
    <col min="5317" max="5317" width="10.5" style="4" customWidth="1"/>
    <col min="5318" max="5335" width="9" style="4"/>
    <col min="5336" max="5336" width="6.5" style="4" customWidth="1"/>
    <col min="5337" max="5337" width="12.25" style="4" customWidth="1"/>
    <col min="5338" max="5338" width="28.25" style="4" customWidth="1"/>
    <col min="5339" max="5339" width="13.75" style="4" customWidth="1"/>
    <col min="5340" max="5340" width="5.625" style="4" customWidth="1"/>
    <col min="5341" max="5342" width="9.375" style="4" customWidth="1"/>
    <col min="5343" max="5343" width="13.125" style="4" customWidth="1"/>
    <col min="5344" max="5564" width="9" style="4"/>
    <col min="5565" max="5565" width="5" style="4" customWidth="1"/>
    <col min="5566" max="5566" width="15" style="4" customWidth="1"/>
    <col min="5567" max="5568" width="14.625" style="4" customWidth="1"/>
    <col min="5569" max="5569" width="6.25" style="4" customWidth="1"/>
    <col min="5570" max="5572" width="10.125" style="4" customWidth="1"/>
    <col min="5573" max="5573" width="10.5" style="4" customWidth="1"/>
    <col min="5574" max="5591" width="9" style="4"/>
    <col min="5592" max="5592" width="6.5" style="4" customWidth="1"/>
    <col min="5593" max="5593" width="12.25" style="4" customWidth="1"/>
    <col min="5594" max="5594" width="28.25" style="4" customWidth="1"/>
    <col min="5595" max="5595" width="13.75" style="4" customWidth="1"/>
    <col min="5596" max="5596" width="5.625" style="4" customWidth="1"/>
    <col min="5597" max="5598" width="9.375" style="4" customWidth="1"/>
    <col min="5599" max="5599" width="13.125" style="4" customWidth="1"/>
    <col min="5600" max="5820" width="9" style="4"/>
    <col min="5821" max="5821" width="5" style="4" customWidth="1"/>
    <col min="5822" max="5822" width="15" style="4" customWidth="1"/>
    <col min="5823" max="5824" width="14.625" style="4" customWidth="1"/>
    <col min="5825" max="5825" width="6.25" style="4" customWidth="1"/>
    <col min="5826" max="5828" width="10.125" style="4" customWidth="1"/>
    <col min="5829" max="5829" width="10.5" style="4" customWidth="1"/>
    <col min="5830" max="5847" width="9" style="4"/>
    <col min="5848" max="5848" width="6.5" style="4" customWidth="1"/>
    <col min="5849" max="5849" width="12.25" style="4" customWidth="1"/>
    <col min="5850" max="5850" width="28.25" style="4" customWidth="1"/>
    <col min="5851" max="5851" width="13.75" style="4" customWidth="1"/>
    <col min="5852" max="5852" width="5.625" style="4" customWidth="1"/>
    <col min="5853" max="5854" width="9.375" style="4" customWidth="1"/>
    <col min="5855" max="5855" width="13.125" style="4" customWidth="1"/>
    <col min="5856" max="6076" width="9" style="4"/>
    <col min="6077" max="6077" width="5" style="4" customWidth="1"/>
    <col min="6078" max="6078" width="15" style="4" customWidth="1"/>
    <col min="6079" max="6080" width="14.625" style="4" customWidth="1"/>
    <col min="6081" max="6081" width="6.25" style="4" customWidth="1"/>
    <col min="6082" max="6084" width="10.125" style="4" customWidth="1"/>
    <col min="6085" max="6085" width="10.5" style="4" customWidth="1"/>
    <col min="6086" max="6103" width="9" style="4"/>
    <col min="6104" max="6104" width="6.5" style="4" customWidth="1"/>
    <col min="6105" max="6105" width="12.25" style="4" customWidth="1"/>
    <col min="6106" max="6106" width="28.25" style="4" customWidth="1"/>
    <col min="6107" max="6107" width="13.75" style="4" customWidth="1"/>
    <col min="6108" max="6108" width="5.625" style="4" customWidth="1"/>
    <col min="6109" max="6110" width="9.375" style="4" customWidth="1"/>
    <col min="6111" max="6111" width="13.125" style="4" customWidth="1"/>
    <col min="6112" max="6332" width="9" style="4"/>
    <col min="6333" max="6333" width="5" style="4" customWidth="1"/>
    <col min="6334" max="6334" width="15" style="4" customWidth="1"/>
    <col min="6335" max="6336" width="14.625" style="4" customWidth="1"/>
    <col min="6337" max="6337" width="6.25" style="4" customWidth="1"/>
    <col min="6338" max="6340" width="10.125" style="4" customWidth="1"/>
    <col min="6341" max="6341" width="10.5" style="4" customWidth="1"/>
    <col min="6342" max="6359" width="9" style="4"/>
    <col min="6360" max="6360" width="6.5" style="4" customWidth="1"/>
    <col min="6361" max="6361" width="12.25" style="4" customWidth="1"/>
    <col min="6362" max="6362" width="28.25" style="4" customWidth="1"/>
    <col min="6363" max="6363" width="13.75" style="4" customWidth="1"/>
    <col min="6364" max="6364" width="5.625" style="4" customWidth="1"/>
    <col min="6365" max="6366" width="9.375" style="4" customWidth="1"/>
    <col min="6367" max="6367" width="13.125" style="4" customWidth="1"/>
    <col min="6368" max="6588" width="9" style="4"/>
    <col min="6589" max="6589" width="5" style="4" customWidth="1"/>
    <col min="6590" max="6590" width="15" style="4" customWidth="1"/>
    <col min="6591" max="6592" width="14.625" style="4" customWidth="1"/>
    <col min="6593" max="6593" width="6.25" style="4" customWidth="1"/>
    <col min="6594" max="6596" width="10.125" style="4" customWidth="1"/>
    <col min="6597" max="6597" width="10.5" style="4" customWidth="1"/>
    <col min="6598" max="6615" width="9" style="4"/>
    <col min="6616" max="6616" width="6.5" style="4" customWidth="1"/>
    <col min="6617" max="6617" width="12.25" style="4" customWidth="1"/>
    <col min="6618" max="6618" width="28.25" style="4" customWidth="1"/>
    <col min="6619" max="6619" width="13.75" style="4" customWidth="1"/>
    <col min="6620" max="6620" width="5.625" style="4" customWidth="1"/>
    <col min="6621" max="6622" width="9.375" style="4" customWidth="1"/>
    <col min="6623" max="6623" width="13.125" style="4" customWidth="1"/>
    <col min="6624" max="6844" width="9" style="4"/>
    <col min="6845" max="6845" width="5" style="4" customWidth="1"/>
    <col min="6846" max="6846" width="15" style="4" customWidth="1"/>
    <col min="6847" max="6848" width="14.625" style="4" customWidth="1"/>
    <col min="6849" max="6849" width="6.25" style="4" customWidth="1"/>
    <col min="6850" max="6852" width="10.125" style="4" customWidth="1"/>
    <col min="6853" max="6853" width="10.5" style="4" customWidth="1"/>
    <col min="6854" max="6871" width="9" style="4"/>
    <col min="6872" max="6872" width="6.5" style="4" customWidth="1"/>
    <col min="6873" max="6873" width="12.25" style="4" customWidth="1"/>
    <col min="6874" max="6874" width="28.25" style="4" customWidth="1"/>
    <col min="6875" max="6875" width="13.75" style="4" customWidth="1"/>
    <col min="6876" max="6876" width="5.625" style="4" customWidth="1"/>
    <col min="6877" max="6878" width="9.375" style="4" customWidth="1"/>
    <col min="6879" max="6879" width="13.125" style="4" customWidth="1"/>
    <col min="6880" max="7100" width="9" style="4"/>
    <col min="7101" max="7101" width="5" style="4" customWidth="1"/>
    <col min="7102" max="7102" width="15" style="4" customWidth="1"/>
    <col min="7103" max="7104" width="14.625" style="4" customWidth="1"/>
    <col min="7105" max="7105" width="6.25" style="4" customWidth="1"/>
    <col min="7106" max="7108" width="10.125" style="4" customWidth="1"/>
    <col min="7109" max="7109" width="10.5" style="4" customWidth="1"/>
    <col min="7110" max="7127" width="9" style="4"/>
    <col min="7128" max="7128" width="6.5" style="4" customWidth="1"/>
    <col min="7129" max="7129" width="12.25" style="4" customWidth="1"/>
    <col min="7130" max="7130" width="28.25" style="4" customWidth="1"/>
    <col min="7131" max="7131" width="13.75" style="4" customWidth="1"/>
    <col min="7132" max="7132" width="5.625" style="4" customWidth="1"/>
    <col min="7133" max="7134" width="9.375" style="4" customWidth="1"/>
    <col min="7135" max="7135" width="13.125" style="4" customWidth="1"/>
    <col min="7136" max="7356" width="9" style="4"/>
    <col min="7357" max="7357" width="5" style="4" customWidth="1"/>
    <col min="7358" max="7358" width="15" style="4" customWidth="1"/>
    <col min="7359" max="7360" width="14.625" style="4" customWidth="1"/>
    <col min="7361" max="7361" width="6.25" style="4" customWidth="1"/>
    <col min="7362" max="7364" width="10.125" style="4" customWidth="1"/>
    <col min="7365" max="7365" width="10.5" style="4" customWidth="1"/>
    <col min="7366" max="7383" width="9" style="4"/>
    <col min="7384" max="7384" width="6.5" style="4" customWidth="1"/>
    <col min="7385" max="7385" width="12.25" style="4" customWidth="1"/>
    <col min="7386" max="7386" width="28.25" style="4" customWidth="1"/>
    <col min="7387" max="7387" width="13.75" style="4" customWidth="1"/>
    <col min="7388" max="7388" width="5.625" style="4" customWidth="1"/>
    <col min="7389" max="7390" width="9.375" style="4" customWidth="1"/>
    <col min="7391" max="7391" width="13.125" style="4" customWidth="1"/>
    <col min="7392" max="7612" width="9" style="4"/>
    <col min="7613" max="7613" width="5" style="4" customWidth="1"/>
    <col min="7614" max="7614" width="15" style="4" customWidth="1"/>
    <col min="7615" max="7616" width="14.625" style="4" customWidth="1"/>
    <col min="7617" max="7617" width="6.25" style="4" customWidth="1"/>
    <col min="7618" max="7620" width="10.125" style="4" customWidth="1"/>
    <col min="7621" max="7621" width="10.5" style="4" customWidth="1"/>
    <col min="7622" max="7639" width="9" style="4"/>
    <col min="7640" max="7640" width="6.5" style="4" customWidth="1"/>
    <col min="7641" max="7641" width="12.25" style="4" customWidth="1"/>
    <col min="7642" max="7642" width="28.25" style="4" customWidth="1"/>
    <col min="7643" max="7643" width="13.75" style="4" customWidth="1"/>
    <col min="7644" max="7644" width="5.625" style="4" customWidth="1"/>
    <col min="7645" max="7646" width="9.375" style="4" customWidth="1"/>
    <col min="7647" max="7647" width="13.125" style="4" customWidth="1"/>
    <col min="7648" max="7868" width="9" style="4"/>
    <col min="7869" max="7869" width="5" style="4" customWidth="1"/>
    <col min="7870" max="7870" width="15" style="4" customWidth="1"/>
    <col min="7871" max="7872" width="14.625" style="4" customWidth="1"/>
    <col min="7873" max="7873" width="6.25" style="4" customWidth="1"/>
    <col min="7874" max="7876" width="10.125" style="4" customWidth="1"/>
    <col min="7877" max="7877" width="10.5" style="4" customWidth="1"/>
    <col min="7878" max="7895" width="9" style="4"/>
    <col min="7896" max="7896" width="6.5" style="4" customWidth="1"/>
    <col min="7897" max="7897" width="12.25" style="4" customWidth="1"/>
    <col min="7898" max="7898" width="28.25" style="4" customWidth="1"/>
    <col min="7899" max="7899" width="13.75" style="4" customWidth="1"/>
    <col min="7900" max="7900" width="5.625" style="4" customWidth="1"/>
    <col min="7901" max="7902" width="9.375" style="4" customWidth="1"/>
    <col min="7903" max="7903" width="13.125" style="4" customWidth="1"/>
    <col min="7904" max="8124" width="9" style="4"/>
    <col min="8125" max="8125" width="5" style="4" customWidth="1"/>
    <col min="8126" max="8126" width="15" style="4" customWidth="1"/>
    <col min="8127" max="8128" width="14.625" style="4" customWidth="1"/>
    <col min="8129" max="8129" width="6.25" style="4" customWidth="1"/>
    <col min="8130" max="8132" width="10.125" style="4" customWidth="1"/>
    <col min="8133" max="8133" width="10.5" style="4" customWidth="1"/>
    <col min="8134" max="8151" width="9" style="4"/>
    <col min="8152" max="8152" width="6.5" style="4" customWidth="1"/>
    <col min="8153" max="8153" width="12.25" style="4" customWidth="1"/>
    <col min="8154" max="8154" width="28.25" style="4" customWidth="1"/>
    <col min="8155" max="8155" width="13.75" style="4" customWidth="1"/>
    <col min="8156" max="8156" width="5.625" style="4" customWidth="1"/>
    <col min="8157" max="8158" width="9.375" style="4" customWidth="1"/>
    <col min="8159" max="8159" width="13.125" style="4" customWidth="1"/>
    <col min="8160" max="8380" width="9" style="4"/>
    <col min="8381" max="8381" width="5" style="4" customWidth="1"/>
    <col min="8382" max="8382" width="15" style="4" customWidth="1"/>
    <col min="8383" max="8384" width="14.625" style="4" customWidth="1"/>
    <col min="8385" max="8385" width="6.25" style="4" customWidth="1"/>
    <col min="8386" max="8388" width="10.125" style="4" customWidth="1"/>
    <col min="8389" max="8389" width="10.5" style="4" customWidth="1"/>
    <col min="8390" max="8407" width="9" style="4"/>
    <col min="8408" max="8408" width="6.5" style="4" customWidth="1"/>
    <col min="8409" max="8409" width="12.25" style="4" customWidth="1"/>
    <col min="8410" max="8410" width="28.25" style="4" customWidth="1"/>
    <col min="8411" max="8411" width="13.75" style="4" customWidth="1"/>
    <col min="8412" max="8412" width="5.625" style="4" customWidth="1"/>
    <col min="8413" max="8414" width="9.375" style="4" customWidth="1"/>
    <col min="8415" max="8415" width="13.125" style="4" customWidth="1"/>
    <col min="8416" max="8636" width="9" style="4"/>
    <col min="8637" max="8637" width="5" style="4" customWidth="1"/>
    <col min="8638" max="8638" width="15" style="4" customWidth="1"/>
    <col min="8639" max="8640" width="14.625" style="4" customWidth="1"/>
    <col min="8641" max="8641" width="6.25" style="4" customWidth="1"/>
    <col min="8642" max="8644" width="10.125" style="4" customWidth="1"/>
    <col min="8645" max="8645" width="10.5" style="4" customWidth="1"/>
    <col min="8646" max="8663" width="9" style="4"/>
    <col min="8664" max="8664" width="6.5" style="4" customWidth="1"/>
    <col min="8665" max="8665" width="12.25" style="4" customWidth="1"/>
    <col min="8666" max="8666" width="28.25" style="4" customWidth="1"/>
    <col min="8667" max="8667" width="13.75" style="4" customWidth="1"/>
    <col min="8668" max="8668" width="5.625" style="4" customWidth="1"/>
    <col min="8669" max="8670" width="9.375" style="4" customWidth="1"/>
    <col min="8671" max="8671" width="13.125" style="4" customWidth="1"/>
    <col min="8672" max="8892" width="9" style="4"/>
    <col min="8893" max="8893" width="5" style="4" customWidth="1"/>
    <col min="8894" max="8894" width="15" style="4" customWidth="1"/>
    <col min="8895" max="8896" width="14.625" style="4" customWidth="1"/>
    <col min="8897" max="8897" width="6.25" style="4" customWidth="1"/>
    <col min="8898" max="8900" width="10.125" style="4" customWidth="1"/>
    <col min="8901" max="8901" width="10.5" style="4" customWidth="1"/>
    <col min="8902" max="8919" width="9" style="4"/>
    <col min="8920" max="8920" width="6.5" style="4" customWidth="1"/>
    <col min="8921" max="8921" width="12.25" style="4" customWidth="1"/>
    <col min="8922" max="8922" width="28.25" style="4" customWidth="1"/>
    <col min="8923" max="8923" width="13.75" style="4" customWidth="1"/>
    <col min="8924" max="8924" width="5.625" style="4" customWidth="1"/>
    <col min="8925" max="8926" width="9.375" style="4" customWidth="1"/>
    <col min="8927" max="8927" width="13.125" style="4" customWidth="1"/>
    <col min="8928" max="9148" width="9" style="4"/>
    <col min="9149" max="9149" width="5" style="4" customWidth="1"/>
    <col min="9150" max="9150" width="15" style="4" customWidth="1"/>
    <col min="9151" max="9152" width="14.625" style="4" customWidth="1"/>
    <col min="9153" max="9153" width="6.25" style="4" customWidth="1"/>
    <col min="9154" max="9156" width="10.125" style="4" customWidth="1"/>
    <col min="9157" max="9157" width="10.5" style="4" customWidth="1"/>
    <col min="9158" max="9175" width="9" style="4"/>
    <col min="9176" max="9176" width="6.5" style="4" customWidth="1"/>
    <col min="9177" max="9177" width="12.25" style="4" customWidth="1"/>
    <col min="9178" max="9178" width="28.25" style="4" customWidth="1"/>
    <col min="9179" max="9179" width="13.75" style="4" customWidth="1"/>
    <col min="9180" max="9180" width="5.625" style="4" customWidth="1"/>
    <col min="9181" max="9182" width="9.375" style="4" customWidth="1"/>
    <col min="9183" max="9183" width="13.125" style="4" customWidth="1"/>
    <col min="9184" max="9404" width="9" style="4"/>
    <col min="9405" max="9405" width="5" style="4" customWidth="1"/>
    <col min="9406" max="9406" width="15" style="4" customWidth="1"/>
    <col min="9407" max="9408" width="14.625" style="4" customWidth="1"/>
    <col min="9409" max="9409" width="6.25" style="4" customWidth="1"/>
    <col min="9410" max="9412" width="10.125" style="4" customWidth="1"/>
    <col min="9413" max="9413" width="10.5" style="4" customWidth="1"/>
    <col min="9414" max="9431" width="9" style="4"/>
    <col min="9432" max="9432" width="6.5" style="4" customWidth="1"/>
    <col min="9433" max="9433" width="12.25" style="4" customWidth="1"/>
    <col min="9434" max="9434" width="28.25" style="4" customWidth="1"/>
    <col min="9435" max="9435" width="13.75" style="4" customWidth="1"/>
    <col min="9436" max="9436" width="5.625" style="4" customWidth="1"/>
    <col min="9437" max="9438" width="9.375" style="4" customWidth="1"/>
    <col min="9439" max="9439" width="13.125" style="4" customWidth="1"/>
    <col min="9440" max="9660" width="9" style="4"/>
    <col min="9661" max="9661" width="5" style="4" customWidth="1"/>
    <col min="9662" max="9662" width="15" style="4" customWidth="1"/>
    <col min="9663" max="9664" width="14.625" style="4" customWidth="1"/>
    <col min="9665" max="9665" width="6.25" style="4" customWidth="1"/>
    <col min="9666" max="9668" width="10.125" style="4" customWidth="1"/>
    <col min="9669" max="9669" width="10.5" style="4" customWidth="1"/>
    <col min="9670" max="9687" width="9" style="4"/>
    <col min="9688" max="9688" width="6.5" style="4" customWidth="1"/>
    <col min="9689" max="9689" width="12.25" style="4" customWidth="1"/>
    <col min="9690" max="9690" width="28.25" style="4" customWidth="1"/>
    <col min="9691" max="9691" width="13.75" style="4" customWidth="1"/>
    <col min="9692" max="9692" width="5.625" style="4" customWidth="1"/>
    <col min="9693" max="9694" width="9.375" style="4" customWidth="1"/>
    <col min="9695" max="9695" width="13.125" style="4" customWidth="1"/>
    <col min="9696" max="9916" width="9" style="4"/>
    <col min="9917" max="9917" width="5" style="4" customWidth="1"/>
    <col min="9918" max="9918" width="15" style="4" customWidth="1"/>
    <col min="9919" max="9920" width="14.625" style="4" customWidth="1"/>
    <col min="9921" max="9921" width="6.25" style="4" customWidth="1"/>
    <col min="9922" max="9924" width="10.125" style="4" customWidth="1"/>
    <col min="9925" max="9925" width="10.5" style="4" customWidth="1"/>
    <col min="9926" max="9943" width="9" style="4"/>
    <col min="9944" max="9944" width="6.5" style="4" customWidth="1"/>
    <col min="9945" max="9945" width="12.25" style="4" customWidth="1"/>
    <col min="9946" max="9946" width="28.25" style="4" customWidth="1"/>
    <col min="9947" max="9947" width="13.75" style="4" customWidth="1"/>
    <col min="9948" max="9948" width="5.625" style="4" customWidth="1"/>
    <col min="9949" max="9950" width="9.375" style="4" customWidth="1"/>
    <col min="9951" max="9951" width="13.125" style="4" customWidth="1"/>
    <col min="9952" max="10172" width="9" style="4"/>
    <col min="10173" max="10173" width="5" style="4" customWidth="1"/>
    <col min="10174" max="10174" width="15" style="4" customWidth="1"/>
    <col min="10175" max="10176" width="14.625" style="4" customWidth="1"/>
    <col min="10177" max="10177" width="6.25" style="4" customWidth="1"/>
    <col min="10178" max="10180" width="10.125" style="4" customWidth="1"/>
    <col min="10181" max="10181" width="10.5" style="4" customWidth="1"/>
    <col min="10182" max="10199" width="9" style="4"/>
    <col min="10200" max="10200" width="6.5" style="4" customWidth="1"/>
    <col min="10201" max="10201" width="12.25" style="4" customWidth="1"/>
    <col min="10202" max="10202" width="28.25" style="4" customWidth="1"/>
    <col min="10203" max="10203" width="13.75" style="4" customWidth="1"/>
    <col min="10204" max="10204" width="5.625" style="4" customWidth="1"/>
    <col min="10205" max="10206" width="9.375" style="4" customWidth="1"/>
    <col min="10207" max="10207" width="13.125" style="4" customWidth="1"/>
    <col min="10208" max="10428" width="9" style="4"/>
    <col min="10429" max="10429" width="5" style="4" customWidth="1"/>
    <col min="10430" max="10430" width="15" style="4" customWidth="1"/>
    <col min="10431" max="10432" width="14.625" style="4" customWidth="1"/>
    <col min="10433" max="10433" width="6.25" style="4" customWidth="1"/>
    <col min="10434" max="10436" width="10.125" style="4" customWidth="1"/>
    <col min="10437" max="10437" width="10.5" style="4" customWidth="1"/>
    <col min="10438" max="10455" width="9" style="4"/>
    <col min="10456" max="10456" width="6.5" style="4" customWidth="1"/>
    <col min="10457" max="10457" width="12.25" style="4" customWidth="1"/>
    <col min="10458" max="10458" width="28.25" style="4" customWidth="1"/>
    <col min="10459" max="10459" width="13.75" style="4" customWidth="1"/>
    <col min="10460" max="10460" width="5.625" style="4" customWidth="1"/>
    <col min="10461" max="10462" width="9.375" style="4" customWidth="1"/>
    <col min="10463" max="10463" width="13.125" style="4" customWidth="1"/>
    <col min="10464" max="10684" width="9" style="4"/>
    <col min="10685" max="10685" width="5" style="4" customWidth="1"/>
    <col min="10686" max="10686" width="15" style="4" customWidth="1"/>
    <col min="10687" max="10688" width="14.625" style="4" customWidth="1"/>
    <col min="10689" max="10689" width="6.25" style="4" customWidth="1"/>
    <col min="10690" max="10692" width="10.125" style="4" customWidth="1"/>
    <col min="10693" max="10693" width="10.5" style="4" customWidth="1"/>
    <col min="10694" max="10711" width="9" style="4"/>
    <col min="10712" max="10712" width="6.5" style="4" customWidth="1"/>
    <col min="10713" max="10713" width="12.25" style="4" customWidth="1"/>
    <col min="10714" max="10714" width="28.25" style="4" customWidth="1"/>
    <col min="10715" max="10715" width="13.75" style="4" customWidth="1"/>
    <col min="10716" max="10716" width="5.625" style="4" customWidth="1"/>
    <col min="10717" max="10718" width="9.375" style="4" customWidth="1"/>
    <col min="10719" max="10719" width="13.125" style="4" customWidth="1"/>
    <col min="10720" max="10940" width="9" style="4"/>
    <col min="10941" max="10941" width="5" style="4" customWidth="1"/>
    <col min="10942" max="10942" width="15" style="4" customWidth="1"/>
    <col min="10943" max="10944" width="14.625" style="4" customWidth="1"/>
    <col min="10945" max="10945" width="6.25" style="4" customWidth="1"/>
    <col min="10946" max="10948" width="10.125" style="4" customWidth="1"/>
    <col min="10949" max="10949" width="10.5" style="4" customWidth="1"/>
    <col min="10950" max="10967" width="9" style="4"/>
    <col min="10968" max="10968" width="6.5" style="4" customWidth="1"/>
    <col min="10969" max="10969" width="12.25" style="4" customWidth="1"/>
    <col min="10970" max="10970" width="28.25" style="4" customWidth="1"/>
    <col min="10971" max="10971" width="13.75" style="4" customWidth="1"/>
    <col min="10972" max="10972" width="5.625" style="4" customWidth="1"/>
    <col min="10973" max="10974" width="9.375" style="4" customWidth="1"/>
    <col min="10975" max="10975" width="13.125" style="4" customWidth="1"/>
    <col min="10976" max="11196" width="9" style="4"/>
    <col min="11197" max="11197" width="5" style="4" customWidth="1"/>
    <col min="11198" max="11198" width="15" style="4" customWidth="1"/>
    <col min="11199" max="11200" width="14.625" style="4" customWidth="1"/>
    <col min="11201" max="11201" width="6.25" style="4" customWidth="1"/>
    <col min="11202" max="11204" width="10.125" style="4" customWidth="1"/>
    <col min="11205" max="11205" width="10.5" style="4" customWidth="1"/>
    <col min="11206" max="11223" width="9" style="4"/>
    <col min="11224" max="11224" width="6.5" style="4" customWidth="1"/>
    <col min="11225" max="11225" width="12.25" style="4" customWidth="1"/>
    <col min="11226" max="11226" width="28.25" style="4" customWidth="1"/>
    <col min="11227" max="11227" width="13.75" style="4" customWidth="1"/>
    <col min="11228" max="11228" width="5.625" style="4" customWidth="1"/>
    <col min="11229" max="11230" width="9.375" style="4" customWidth="1"/>
    <col min="11231" max="11231" width="13.125" style="4" customWidth="1"/>
    <col min="11232" max="11452" width="9" style="4"/>
    <col min="11453" max="11453" width="5" style="4" customWidth="1"/>
    <col min="11454" max="11454" width="15" style="4" customWidth="1"/>
    <col min="11455" max="11456" width="14.625" style="4" customWidth="1"/>
    <col min="11457" max="11457" width="6.25" style="4" customWidth="1"/>
    <col min="11458" max="11460" width="10.125" style="4" customWidth="1"/>
    <col min="11461" max="11461" width="10.5" style="4" customWidth="1"/>
    <col min="11462" max="11479" width="9" style="4"/>
    <col min="11480" max="11480" width="6.5" style="4" customWidth="1"/>
    <col min="11481" max="11481" width="12.25" style="4" customWidth="1"/>
    <col min="11482" max="11482" width="28.25" style="4" customWidth="1"/>
    <col min="11483" max="11483" width="13.75" style="4" customWidth="1"/>
    <col min="11484" max="11484" width="5.625" style="4" customWidth="1"/>
    <col min="11485" max="11486" width="9.375" style="4" customWidth="1"/>
    <col min="11487" max="11487" width="13.125" style="4" customWidth="1"/>
    <col min="11488" max="11708" width="9" style="4"/>
    <col min="11709" max="11709" width="5" style="4" customWidth="1"/>
    <col min="11710" max="11710" width="15" style="4" customWidth="1"/>
    <col min="11711" max="11712" width="14.625" style="4" customWidth="1"/>
    <col min="11713" max="11713" width="6.25" style="4" customWidth="1"/>
    <col min="11714" max="11716" width="10.125" style="4" customWidth="1"/>
    <col min="11717" max="11717" width="10.5" style="4" customWidth="1"/>
    <col min="11718" max="11735" width="9" style="4"/>
    <col min="11736" max="11736" width="6.5" style="4" customWidth="1"/>
    <col min="11737" max="11737" width="12.25" style="4" customWidth="1"/>
    <col min="11738" max="11738" width="28.25" style="4" customWidth="1"/>
    <col min="11739" max="11739" width="13.75" style="4" customWidth="1"/>
    <col min="11740" max="11740" width="5.625" style="4" customWidth="1"/>
    <col min="11741" max="11742" width="9.375" style="4" customWidth="1"/>
    <col min="11743" max="11743" width="13.125" style="4" customWidth="1"/>
    <col min="11744" max="11964" width="9" style="4"/>
    <col min="11965" max="11965" width="5" style="4" customWidth="1"/>
    <col min="11966" max="11966" width="15" style="4" customWidth="1"/>
    <col min="11967" max="11968" width="14.625" style="4" customWidth="1"/>
    <col min="11969" max="11969" width="6.25" style="4" customWidth="1"/>
    <col min="11970" max="11972" width="10.125" style="4" customWidth="1"/>
    <col min="11973" max="11973" width="10.5" style="4" customWidth="1"/>
    <col min="11974" max="11991" width="9" style="4"/>
    <col min="11992" max="11992" width="6.5" style="4" customWidth="1"/>
    <col min="11993" max="11993" width="12.25" style="4" customWidth="1"/>
    <col min="11994" max="11994" width="28.25" style="4" customWidth="1"/>
    <col min="11995" max="11995" width="13.75" style="4" customWidth="1"/>
    <col min="11996" max="11996" width="5.625" style="4" customWidth="1"/>
    <col min="11997" max="11998" width="9.375" style="4" customWidth="1"/>
    <col min="11999" max="11999" width="13.125" style="4" customWidth="1"/>
    <col min="12000" max="12220" width="9" style="4"/>
    <col min="12221" max="12221" width="5" style="4" customWidth="1"/>
    <col min="12222" max="12222" width="15" style="4" customWidth="1"/>
    <col min="12223" max="12224" width="14.625" style="4" customWidth="1"/>
    <col min="12225" max="12225" width="6.25" style="4" customWidth="1"/>
    <col min="12226" max="12228" width="10.125" style="4" customWidth="1"/>
    <col min="12229" max="12229" width="10.5" style="4" customWidth="1"/>
    <col min="12230" max="12247" width="9" style="4"/>
    <col min="12248" max="12248" width="6.5" style="4" customWidth="1"/>
    <col min="12249" max="12249" width="12.25" style="4" customWidth="1"/>
    <col min="12250" max="12250" width="28.25" style="4" customWidth="1"/>
    <col min="12251" max="12251" width="13.75" style="4" customWidth="1"/>
    <col min="12252" max="12252" width="5.625" style="4" customWidth="1"/>
    <col min="12253" max="12254" width="9.375" style="4" customWidth="1"/>
    <col min="12255" max="12255" width="13.125" style="4" customWidth="1"/>
    <col min="12256" max="12476" width="9" style="4"/>
    <col min="12477" max="12477" width="5" style="4" customWidth="1"/>
    <col min="12478" max="12478" width="15" style="4" customWidth="1"/>
    <col min="12479" max="12480" width="14.625" style="4" customWidth="1"/>
    <col min="12481" max="12481" width="6.25" style="4" customWidth="1"/>
    <col min="12482" max="12484" width="10.125" style="4" customWidth="1"/>
    <col min="12485" max="12485" width="10.5" style="4" customWidth="1"/>
    <col min="12486" max="12503" width="9" style="4"/>
    <col min="12504" max="12504" width="6.5" style="4" customWidth="1"/>
    <col min="12505" max="12505" width="12.25" style="4" customWidth="1"/>
    <col min="12506" max="12506" width="28.25" style="4" customWidth="1"/>
    <col min="12507" max="12507" width="13.75" style="4" customWidth="1"/>
    <col min="12508" max="12508" width="5.625" style="4" customWidth="1"/>
    <col min="12509" max="12510" width="9.375" style="4" customWidth="1"/>
    <col min="12511" max="12511" width="13.125" style="4" customWidth="1"/>
    <col min="12512" max="12732" width="9" style="4"/>
    <col min="12733" max="12733" width="5" style="4" customWidth="1"/>
    <col min="12734" max="12734" width="15" style="4" customWidth="1"/>
    <col min="12735" max="12736" width="14.625" style="4" customWidth="1"/>
    <col min="12737" max="12737" width="6.25" style="4" customWidth="1"/>
    <col min="12738" max="12740" width="10.125" style="4" customWidth="1"/>
    <col min="12741" max="12741" width="10.5" style="4" customWidth="1"/>
    <col min="12742" max="12759" width="9" style="4"/>
    <col min="12760" max="12760" width="6.5" style="4" customWidth="1"/>
    <col min="12761" max="12761" width="12.25" style="4" customWidth="1"/>
    <col min="12762" max="12762" width="28.25" style="4" customWidth="1"/>
    <col min="12763" max="12763" width="13.75" style="4" customWidth="1"/>
    <col min="12764" max="12764" width="5.625" style="4" customWidth="1"/>
    <col min="12765" max="12766" width="9.375" style="4" customWidth="1"/>
    <col min="12767" max="12767" width="13.125" style="4" customWidth="1"/>
    <col min="12768" max="12988" width="9" style="4"/>
    <col min="12989" max="12989" width="5" style="4" customWidth="1"/>
    <col min="12990" max="12990" width="15" style="4" customWidth="1"/>
    <col min="12991" max="12992" width="14.625" style="4" customWidth="1"/>
    <col min="12993" max="12993" width="6.25" style="4" customWidth="1"/>
    <col min="12994" max="12996" width="10.125" style="4" customWidth="1"/>
    <col min="12997" max="12997" width="10.5" style="4" customWidth="1"/>
    <col min="12998" max="13015" width="9" style="4"/>
    <col min="13016" max="13016" width="6.5" style="4" customWidth="1"/>
    <col min="13017" max="13017" width="12.25" style="4" customWidth="1"/>
    <col min="13018" max="13018" width="28.25" style="4" customWidth="1"/>
    <col min="13019" max="13019" width="13.75" style="4" customWidth="1"/>
    <col min="13020" max="13020" width="5.625" style="4" customWidth="1"/>
    <col min="13021" max="13022" width="9.375" style="4" customWidth="1"/>
    <col min="13023" max="13023" width="13.125" style="4" customWidth="1"/>
    <col min="13024" max="13244" width="9" style="4"/>
    <col min="13245" max="13245" width="5" style="4" customWidth="1"/>
    <col min="13246" max="13246" width="15" style="4" customWidth="1"/>
    <col min="13247" max="13248" width="14.625" style="4" customWidth="1"/>
    <col min="13249" max="13249" width="6.25" style="4" customWidth="1"/>
    <col min="13250" max="13252" width="10.125" style="4" customWidth="1"/>
    <col min="13253" max="13253" width="10.5" style="4" customWidth="1"/>
    <col min="13254" max="13271" width="9" style="4"/>
    <col min="13272" max="13272" width="6.5" style="4" customWidth="1"/>
    <col min="13273" max="13273" width="12.25" style="4" customWidth="1"/>
    <col min="13274" max="13274" width="28.25" style="4" customWidth="1"/>
    <col min="13275" max="13275" width="13.75" style="4" customWidth="1"/>
    <col min="13276" max="13276" width="5.625" style="4" customWidth="1"/>
    <col min="13277" max="13278" width="9.375" style="4" customWidth="1"/>
    <col min="13279" max="13279" width="13.125" style="4" customWidth="1"/>
    <col min="13280" max="13500" width="9" style="4"/>
    <col min="13501" max="13501" width="5" style="4" customWidth="1"/>
    <col min="13502" max="13502" width="15" style="4" customWidth="1"/>
    <col min="13503" max="13504" width="14.625" style="4" customWidth="1"/>
    <col min="13505" max="13505" width="6.25" style="4" customWidth="1"/>
    <col min="13506" max="13508" width="10.125" style="4" customWidth="1"/>
    <col min="13509" max="13509" width="10.5" style="4" customWidth="1"/>
    <col min="13510" max="13527" width="9" style="4"/>
    <col min="13528" max="13528" width="6.5" style="4" customWidth="1"/>
    <col min="13529" max="13529" width="12.25" style="4" customWidth="1"/>
    <col min="13530" max="13530" width="28.25" style="4" customWidth="1"/>
    <col min="13531" max="13531" width="13.75" style="4" customWidth="1"/>
    <col min="13532" max="13532" width="5.625" style="4" customWidth="1"/>
    <col min="13533" max="13534" width="9.375" style="4" customWidth="1"/>
    <col min="13535" max="13535" width="13.125" style="4" customWidth="1"/>
    <col min="13536" max="13756" width="9" style="4"/>
    <col min="13757" max="13757" width="5" style="4" customWidth="1"/>
    <col min="13758" max="13758" width="15" style="4" customWidth="1"/>
    <col min="13759" max="13760" width="14.625" style="4" customWidth="1"/>
    <col min="13761" max="13761" width="6.25" style="4" customWidth="1"/>
    <col min="13762" max="13764" width="10.125" style="4" customWidth="1"/>
    <col min="13765" max="13765" width="10.5" style="4" customWidth="1"/>
    <col min="13766" max="13783" width="9" style="4"/>
    <col min="13784" max="13784" width="6.5" style="4" customWidth="1"/>
    <col min="13785" max="13785" width="12.25" style="4" customWidth="1"/>
    <col min="13786" max="13786" width="28.25" style="4" customWidth="1"/>
    <col min="13787" max="13787" width="13.75" style="4" customWidth="1"/>
    <col min="13788" max="13788" width="5.625" style="4" customWidth="1"/>
    <col min="13789" max="13790" width="9.375" style="4" customWidth="1"/>
    <col min="13791" max="13791" width="13.125" style="4" customWidth="1"/>
    <col min="13792" max="14012" width="9" style="4"/>
    <col min="14013" max="14013" width="5" style="4" customWidth="1"/>
    <col min="14014" max="14014" width="15" style="4" customWidth="1"/>
    <col min="14015" max="14016" width="14.625" style="4" customWidth="1"/>
    <col min="14017" max="14017" width="6.25" style="4" customWidth="1"/>
    <col min="14018" max="14020" width="10.125" style="4" customWidth="1"/>
    <col min="14021" max="14021" width="10.5" style="4" customWidth="1"/>
    <col min="14022" max="14039" width="9" style="4"/>
    <col min="14040" max="14040" width="6.5" style="4" customWidth="1"/>
    <col min="14041" max="14041" width="12.25" style="4" customWidth="1"/>
    <col min="14042" max="14042" width="28.25" style="4" customWidth="1"/>
    <col min="14043" max="14043" width="13.75" style="4" customWidth="1"/>
    <col min="14044" max="14044" width="5.625" style="4" customWidth="1"/>
    <col min="14045" max="14046" width="9.375" style="4" customWidth="1"/>
    <col min="14047" max="14047" width="13.125" style="4" customWidth="1"/>
    <col min="14048" max="14268" width="9" style="4"/>
    <col min="14269" max="14269" width="5" style="4" customWidth="1"/>
    <col min="14270" max="14270" width="15" style="4" customWidth="1"/>
    <col min="14271" max="14272" width="14.625" style="4" customWidth="1"/>
    <col min="14273" max="14273" width="6.25" style="4" customWidth="1"/>
    <col min="14274" max="14276" width="10.125" style="4" customWidth="1"/>
    <col min="14277" max="14277" width="10.5" style="4" customWidth="1"/>
    <col min="14278" max="14295" width="9" style="4"/>
    <col min="14296" max="14296" width="6.5" style="4" customWidth="1"/>
    <col min="14297" max="14297" width="12.25" style="4" customWidth="1"/>
    <col min="14298" max="14298" width="28.25" style="4" customWidth="1"/>
    <col min="14299" max="14299" width="13.75" style="4" customWidth="1"/>
    <col min="14300" max="14300" width="5.625" style="4" customWidth="1"/>
    <col min="14301" max="14302" width="9.375" style="4" customWidth="1"/>
    <col min="14303" max="14303" width="13.125" style="4" customWidth="1"/>
    <col min="14304" max="14524" width="9" style="4"/>
    <col min="14525" max="14525" width="5" style="4" customWidth="1"/>
    <col min="14526" max="14526" width="15" style="4" customWidth="1"/>
    <col min="14527" max="14528" width="14.625" style="4" customWidth="1"/>
    <col min="14529" max="14529" width="6.25" style="4" customWidth="1"/>
    <col min="14530" max="14532" width="10.125" style="4" customWidth="1"/>
    <col min="14533" max="14533" width="10.5" style="4" customWidth="1"/>
    <col min="14534" max="14551" width="9" style="4"/>
    <col min="14552" max="14552" width="6.5" style="4" customWidth="1"/>
    <col min="14553" max="14553" width="12.25" style="4" customWidth="1"/>
    <col min="14554" max="14554" width="28.25" style="4" customWidth="1"/>
    <col min="14555" max="14555" width="13.75" style="4" customWidth="1"/>
    <col min="14556" max="14556" width="5.625" style="4" customWidth="1"/>
    <col min="14557" max="14558" width="9.375" style="4" customWidth="1"/>
    <col min="14559" max="14559" width="13.125" style="4" customWidth="1"/>
    <col min="14560" max="14780" width="9" style="4"/>
    <col min="14781" max="14781" width="5" style="4" customWidth="1"/>
    <col min="14782" max="14782" width="15" style="4" customWidth="1"/>
    <col min="14783" max="14784" width="14.625" style="4" customWidth="1"/>
    <col min="14785" max="14785" width="6.25" style="4" customWidth="1"/>
    <col min="14786" max="14788" width="10.125" style="4" customWidth="1"/>
    <col min="14789" max="14789" width="10.5" style="4" customWidth="1"/>
    <col min="14790" max="14807" width="9" style="4"/>
    <col min="14808" max="14808" width="6.5" style="4" customWidth="1"/>
    <col min="14809" max="14809" width="12.25" style="4" customWidth="1"/>
    <col min="14810" max="14810" width="28.25" style="4" customWidth="1"/>
    <col min="14811" max="14811" width="13.75" style="4" customWidth="1"/>
    <col min="14812" max="14812" width="5.625" style="4" customWidth="1"/>
    <col min="14813" max="14814" width="9.375" style="4" customWidth="1"/>
    <col min="14815" max="14815" width="13.125" style="4" customWidth="1"/>
    <col min="14816" max="15036" width="9" style="4"/>
    <col min="15037" max="15037" width="5" style="4" customWidth="1"/>
    <col min="15038" max="15038" width="15" style="4" customWidth="1"/>
    <col min="15039" max="15040" width="14.625" style="4" customWidth="1"/>
    <col min="15041" max="15041" width="6.25" style="4" customWidth="1"/>
    <col min="15042" max="15044" width="10.125" style="4" customWidth="1"/>
    <col min="15045" max="15045" width="10.5" style="4" customWidth="1"/>
    <col min="15046" max="15063" width="9" style="4"/>
    <col min="15064" max="15064" width="6.5" style="4" customWidth="1"/>
    <col min="15065" max="15065" width="12.25" style="4" customWidth="1"/>
    <col min="15066" max="15066" width="28.25" style="4" customWidth="1"/>
    <col min="15067" max="15067" width="13.75" style="4" customWidth="1"/>
    <col min="15068" max="15068" width="5.625" style="4" customWidth="1"/>
    <col min="15069" max="15070" width="9.375" style="4" customWidth="1"/>
    <col min="15071" max="15071" width="13.125" style="4" customWidth="1"/>
    <col min="15072" max="15292" width="9" style="4"/>
    <col min="15293" max="15293" width="5" style="4" customWidth="1"/>
    <col min="15294" max="15294" width="15" style="4" customWidth="1"/>
    <col min="15295" max="15296" width="14.625" style="4" customWidth="1"/>
    <col min="15297" max="15297" width="6.25" style="4" customWidth="1"/>
    <col min="15298" max="15300" width="10.125" style="4" customWidth="1"/>
    <col min="15301" max="15301" width="10.5" style="4" customWidth="1"/>
    <col min="15302" max="15319" width="9" style="4"/>
    <col min="15320" max="15320" width="6.5" style="4" customWidth="1"/>
    <col min="15321" max="15321" width="12.25" style="4" customWidth="1"/>
    <col min="15322" max="15322" width="28.25" style="4" customWidth="1"/>
    <col min="15323" max="15323" width="13.75" style="4" customWidth="1"/>
    <col min="15324" max="15324" width="5.625" style="4" customWidth="1"/>
    <col min="15325" max="15326" width="9.375" style="4" customWidth="1"/>
    <col min="15327" max="15327" width="13.125" style="4" customWidth="1"/>
    <col min="15328" max="15548" width="9" style="4"/>
    <col min="15549" max="15549" width="5" style="4" customWidth="1"/>
    <col min="15550" max="15550" width="15" style="4" customWidth="1"/>
    <col min="15551" max="15552" width="14.625" style="4" customWidth="1"/>
    <col min="15553" max="15553" width="6.25" style="4" customWidth="1"/>
    <col min="15554" max="15556" width="10.125" style="4" customWidth="1"/>
    <col min="15557" max="15557" width="10.5" style="4" customWidth="1"/>
    <col min="15558" max="15575" width="9" style="4"/>
    <col min="15576" max="15576" width="6.5" style="4" customWidth="1"/>
    <col min="15577" max="15577" width="12.25" style="4" customWidth="1"/>
    <col min="15578" max="15578" width="28.25" style="4" customWidth="1"/>
    <col min="15579" max="15579" width="13.75" style="4" customWidth="1"/>
    <col min="15580" max="15580" width="5.625" style="4" customWidth="1"/>
    <col min="15581" max="15582" width="9.375" style="4" customWidth="1"/>
    <col min="15583" max="15583" width="13.125" style="4" customWidth="1"/>
    <col min="15584" max="15804" width="9" style="4"/>
    <col min="15805" max="15805" width="5" style="4" customWidth="1"/>
    <col min="15806" max="15806" width="15" style="4" customWidth="1"/>
    <col min="15807" max="15808" width="14.625" style="4" customWidth="1"/>
    <col min="15809" max="15809" width="6.25" style="4" customWidth="1"/>
    <col min="15810" max="15812" width="10.125" style="4" customWidth="1"/>
    <col min="15813" max="15813" width="10.5" style="4" customWidth="1"/>
    <col min="15814" max="15831" width="9" style="4"/>
    <col min="15832" max="15832" width="6.5" style="4" customWidth="1"/>
    <col min="15833" max="15833" width="12.25" style="4" customWidth="1"/>
    <col min="15834" max="15834" width="28.25" style="4" customWidth="1"/>
    <col min="15835" max="15835" width="13.75" style="4" customWidth="1"/>
    <col min="15836" max="15836" width="5.625" style="4" customWidth="1"/>
    <col min="15837" max="15838" width="9.375" style="4" customWidth="1"/>
    <col min="15839" max="15839" width="13.125" style="4" customWidth="1"/>
    <col min="15840" max="16060" width="9" style="4"/>
    <col min="16061" max="16061" width="5" style="4" customWidth="1"/>
    <col min="16062" max="16062" width="15" style="4" customWidth="1"/>
    <col min="16063" max="16064" width="14.625" style="4" customWidth="1"/>
    <col min="16065" max="16065" width="6.25" style="4" customWidth="1"/>
    <col min="16066" max="16068" width="10.125" style="4" customWidth="1"/>
    <col min="16069" max="16069" width="10.5" style="4" customWidth="1"/>
    <col min="16070" max="16087" width="9" style="4"/>
    <col min="16088" max="16088" width="6.5" style="4" customWidth="1"/>
    <col min="16089" max="16089" width="12.25" style="4" customWidth="1"/>
    <col min="16090" max="16090" width="28.25" style="4" customWidth="1"/>
    <col min="16091" max="16091" width="13.75" style="4" customWidth="1"/>
    <col min="16092" max="16092" width="5.625" style="4" customWidth="1"/>
    <col min="16093" max="16094" width="9.375" style="4" customWidth="1"/>
    <col min="16095" max="16095" width="13.125" style="4" customWidth="1"/>
    <col min="16096" max="16316" width="9" style="4"/>
    <col min="16317" max="16317" width="5" style="4" customWidth="1"/>
    <col min="16318" max="16318" width="15" style="4" customWidth="1"/>
    <col min="16319" max="16320" width="14.625" style="4" customWidth="1"/>
    <col min="16321" max="16321" width="6.25" style="4" customWidth="1"/>
    <col min="16322" max="16324" width="10.125" style="4" customWidth="1"/>
    <col min="16325" max="16325" width="10.5" style="4" customWidth="1"/>
    <col min="16326" max="16336" width="9" style="4"/>
    <col min="16337" max="16384" width="9" style="1"/>
  </cols>
  <sheetData>
    <row r="1" spans="1:16336" ht="27.75" customHeight="1">
      <c r="A1" s="14" t="s">
        <v>2</v>
      </c>
      <c r="B1" s="104" t="s">
        <v>3</v>
      </c>
      <c r="C1" s="102" t="s">
        <v>4</v>
      </c>
      <c r="D1" s="102" t="s">
        <v>5</v>
      </c>
      <c r="E1" s="95" t="s">
        <v>6</v>
      </c>
      <c r="F1" s="124" t="s">
        <v>7</v>
      </c>
      <c r="G1" s="97" t="s">
        <v>8</v>
      </c>
      <c r="H1" s="97" t="s">
        <v>9</v>
      </c>
      <c r="I1" s="113" t="s">
        <v>10</v>
      </c>
      <c r="J1" s="114"/>
      <c r="K1" s="115"/>
      <c r="L1" s="116" t="s">
        <v>11</v>
      </c>
      <c r="M1" s="117"/>
      <c r="N1" s="118"/>
      <c r="O1" s="119" t="s">
        <v>12</v>
      </c>
      <c r="P1" s="120"/>
      <c r="Q1" s="121" t="s">
        <v>13</v>
      </c>
      <c r="R1" s="94" t="s">
        <v>14</v>
      </c>
      <c r="S1" s="94"/>
      <c r="T1" s="94"/>
      <c r="U1" s="94"/>
      <c r="V1" s="94"/>
      <c r="W1" s="94"/>
      <c r="X1" s="94"/>
      <c r="Y1" s="138" t="s">
        <v>15</v>
      </c>
      <c r="Z1" s="135" t="s">
        <v>16</v>
      </c>
      <c r="AA1" s="129" t="s">
        <v>17</v>
      </c>
      <c r="AB1" s="129" t="s">
        <v>18</v>
      </c>
      <c r="AC1" s="141" t="s">
        <v>19</v>
      </c>
      <c r="AD1" s="141" t="s">
        <v>20</v>
      </c>
      <c r="AE1" s="141" t="s">
        <v>21</v>
      </c>
      <c r="AF1" s="141" t="s">
        <v>22</v>
      </c>
      <c r="AG1" s="149" t="s">
        <v>23</v>
      </c>
      <c r="AH1" s="148" t="s">
        <v>24</v>
      </c>
      <c r="AI1" s="1"/>
      <c r="AJ1" s="1"/>
      <c r="AK1" s="1"/>
      <c r="AL1" s="39"/>
      <c r="AM1" s="1"/>
      <c r="AN1" s="40"/>
      <c r="AO1" s="45" t="s">
        <v>56</v>
      </c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</row>
    <row r="2" spans="1:16336" ht="38.25" customHeight="1">
      <c r="A2" s="16" t="s">
        <v>25</v>
      </c>
      <c r="B2" s="105"/>
      <c r="C2" s="103"/>
      <c r="D2" s="103"/>
      <c r="E2" s="96"/>
      <c r="F2" s="125"/>
      <c r="G2" s="98"/>
      <c r="H2" s="123"/>
      <c r="I2" s="19" t="s">
        <v>26</v>
      </c>
      <c r="J2" s="19" t="s">
        <v>27</v>
      </c>
      <c r="K2" s="15" t="s">
        <v>28</v>
      </c>
      <c r="L2" s="20" t="s">
        <v>29</v>
      </c>
      <c r="M2" s="20" t="s">
        <v>30</v>
      </c>
      <c r="N2" s="20" t="s">
        <v>31</v>
      </c>
      <c r="O2" s="21" t="s">
        <v>32</v>
      </c>
      <c r="P2" s="21" t="s">
        <v>31</v>
      </c>
      <c r="Q2" s="122"/>
      <c r="R2" s="21" t="s">
        <v>33</v>
      </c>
      <c r="S2" s="21" t="s">
        <v>34</v>
      </c>
      <c r="T2" s="93" t="s">
        <v>35</v>
      </c>
      <c r="U2" s="21" t="s">
        <v>36</v>
      </c>
      <c r="V2" s="22" t="s">
        <v>0</v>
      </c>
      <c r="W2" s="22" t="s">
        <v>37</v>
      </c>
      <c r="X2" s="22" t="s">
        <v>38</v>
      </c>
      <c r="Y2" s="139"/>
      <c r="Z2" s="136"/>
      <c r="AA2" s="130"/>
      <c r="AB2" s="130"/>
      <c r="AC2" s="142"/>
      <c r="AD2" s="142"/>
      <c r="AE2" s="142"/>
      <c r="AF2" s="142"/>
      <c r="AG2" s="95"/>
      <c r="AH2" s="148"/>
      <c r="AI2" s="1"/>
      <c r="AJ2" s="40" t="s">
        <v>39</v>
      </c>
      <c r="AK2" s="40" t="s">
        <v>40</v>
      </c>
      <c r="AL2" s="41" t="s">
        <v>41</v>
      </c>
      <c r="AM2" s="42" t="s">
        <v>42</v>
      </c>
      <c r="AN2" s="38" t="s">
        <v>43</v>
      </c>
      <c r="AO2" s="45" t="s">
        <v>57</v>
      </c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</row>
    <row r="3" spans="1:16336" s="2" customFormat="1" ht="18" customHeight="1">
      <c r="A3" s="110">
        <v>20</v>
      </c>
      <c r="B3" s="99" t="s">
        <v>89</v>
      </c>
      <c r="C3" s="99"/>
      <c r="D3" s="99" t="s">
        <v>90</v>
      </c>
      <c r="E3" s="46" t="s">
        <v>52</v>
      </c>
      <c r="F3" s="47" t="s">
        <v>50</v>
      </c>
      <c r="G3" s="48"/>
      <c r="H3" s="48" t="s">
        <v>44</v>
      </c>
      <c r="I3" s="17">
        <v>231</v>
      </c>
      <c r="J3" s="47">
        <v>91</v>
      </c>
      <c r="K3" s="18" t="s">
        <v>49</v>
      </c>
      <c r="L3" s="49">
        <f>I3*J3*K3*7.85/1000000</f>
        <v>0.49504454999999997</v>
      </c>
      <c r="M3" s="50">
        <v>0.33700000000000002</v>
      </c>
      <c r="N3" s="51">
        <f>L3-M3</f>
        <v>0.15804454999999995</v>
      </c>
      <c r="O3" s="52">
        <v>5.86</v>
      </c>
      <c r="P3" s="52">
        <v>3.4</v>
      </c>
      <c r="Q3" s="52">
        <f>(L3*O3-N3*P3)*H3</f>
        <v>2.3636095930000001</v>
      </c>
      <c r="R3" s="23" t="s">
        <v>47</v>
      </c>
      <c r="S3" s="33">
        <v>160</v>
      </c>
      <c r="T3" s="23" t="s">
        <v>45</v>
      </c>
      <c r="U3" s="24">
        <v>1</v>
      </c>
      <c r="V3" s="25">
        <v>0.1</v>
      </c>
      <c r="W3" s="26">
        <v>1</v>
      </c>
      <c r="X3" s="26">
        <f t="shared" ref="X3:X5" si="0">U3*V3/W3</f>
        <v>0.1</v>
      </c>
      <c r="Y3" s="134">
        <f>(Q3+X9)*1.2+Q4*1.03</f>
        <v>4.0968665116</v>
      </c>
      <c r="Z3" s="137">
        <f>Y3/1.13</f>
        <v>3.625545585486726</v>
      </c>
      <c r="AA3" s="126">
        <f>M3/L3</f>
        <v>0.68074681359485734</v>
      </c>
      <c r="AB3" s="131">
        <f>L3*O3/1.13*1.1</f>
        <v>2.8239443976106195</v>
      </c>
      <c r="AC3" s="140" t="s">
        <v>51</v>
      </c>
      <c r="AD3" s="140">
        <v>40000</v>
      </c>
      <c r="AE3" s="140" t="e">
        <f>AC3/AD3/2</f>
        <v>#VALUE!</v>
      </c>
      <c r="AF3" s="140" t="e">
        <f>Z3+AE3</f>
        <v>#VALUE!</v>
      </c>
      <c r="AG3" s="147">
        <v>3.7168000000000001</v>
      </c>
      <c r="AH3" s="143"/>
      <c r="AJ3" s="144" t="e">
        <f>VLOOKUP(B3,'[1]万昌 1'!$B$9:$G$59,6,0)</f>
        <v>#N/A</v>
      </c>
      <c r="AK3" s="144">
        <v>0.15</v>
      </c>
      <c r="AL3" s="154" t="e">
        <f>AJ3+AK3</f>
        <v>#N/A</v>
      </c>
      <c r="AM3" s="151" t="e">
        <f>(AL3-Z3)/Z3</f>
        <v>#N/A</v>
      </c>
      <c r="AN3" s="150"/>
      <c r="AO3" s="150"/>
    </row>
    <row r="4" spans="1:16336" s="2" customFormat="1" ht="18" customHeight="1">
      <c r="A4" s="111"/>
      <c r="B4" s="100"/>
      <c r="C4" s="100"/>
      <c r="D4" s="100"/>
      <c r="E4" s="46" t="s">
        <v>58</v>
      </c>
      <c r="F4" s="47"/>
      <c r="G4" s="48"/>
      <c r="H4" s="48" t="s">
        <v>44</v>
      </c>
      <c r="I4" s="47">
        <v>36</v>
      </c>
      <c r="J4" s="47">
        <v>8</v>
      </c>
      <c r="K4" s="48"/>
      <c r="L4" s="49"/>
      <c r="M4" s="50">
        <v>1.2999999999999999E-2</v>
      </c>
      <c r="N4" s="51"/>
      <c r="O4" s="52">
        <v>0.73450000000000004</v>
      </c>
      <c r="P4" s="52"/>
      <c r="Q4" s="52">
        <v>0.73450000000000004</v>
      </c>
      <c r="R4" s="23" t="s">
        <v>46</v>
      </c>
      <c r="S4" s="33">
        <v>100</v>
      </c>
      <c r="T4" s="23" t="s">
        <v>45</v>
      </c>
      <c r="U4" s="24">
        <v>1</v>
      </c>
      <c r="V4" s="25">
        <v>7.0000000000000007E-2</v>
      </c>
      <c r="W4" s="26">
        <v>1</v>
      </c>
      <c r="X4" s="26">
        <f t="shared" si="0"/>
        <v>7.0000000000000007E-2</v>
      </c>
      <c r="Y4" s="134"/>
      <c r="Z4" s="137"/>
      <c r="AA4" s="127"/>
      <c r="AB4" s="132"/>
      <c r="AC4" s="140"/>
      <c r="AD4" s="143"/>
      <c r="AE4" s="140"/>
      <c r="AF4" s="140"/>
      <c r="AG4" s="147"/>
      <c r="AH4" s="143"/>
      <c r="AJ4" s="145"/>
      <c r="AK4" s="145"/>
      <c r="AL4" s="155"/>
      <c r="AM4" s="152"/>
      <c r="AN4" s="150"/>
      <c r="AO4" s="150"/>
    </row>
    <row r="5" spans="1:16336" s="2" customFormat="1" ht="18" customHeight="1">
      <c r="A5" s="111"/>
      <c r="B5" s="100"/>
      <c r="C5" s="100"/>
      <c r="D5" s="100"/>
      <c r="E5" s="46"/>
      <c r="F5" s="47"/>
      <c r="G5" s="48"/>
      <c r="H5" s="48"/>
      <c r="I5" s="47"/>
      <c r="J5" s="47"/>
      <c r="K5" s="48"/>
      <c r="L5" s="49"/>
      <c r="M5" s="50"/>
      <c r="N5" s="51"/>
      <c r="O5" s="52"/>
      <c r="P5" s="52"/>
      <c r="Q5" s="52"/>
      <c r="R5" s="23" t="s">
        <v>48</v>
      </c>
      <c r="S5" s="33">
        <v>80</v>
      </c>
      <c r="T5" s="23" t="s">
        <v>45</v>
      </c>
      <c r="U5" s="24">
        <v>1</v>
      </c>
      <c r="V5" s="25">
        <v>0.05</v>
      </c>
      <c r="W5" s="26">
        <v>1</v>
      </c>
      <c r="X5" s="26">
        <f t="shared" si="0"/>
        <v>0.05</v>
      </c>
      <c r="Y5" s="134"/>
      <c r="Z5" s="137"/>
      <c r="AA5" s="127"/>
      <c r="AB5" s="132"/>
      <c r="AC5" s="140"/>
      <c r="AD5" s="143"/>
      <c r="AE5" s="140"/>
      <c r="AF5" s="140"/>
      <c r="AG5" s="147"/>
      <c r="AH5" s="143"/>
      <c r="AJ5" s="145"/>
      <c r="AK5" s="145"/>
      <c r="AL5" s="155"/>
      <c r="AM5" s="152"/>
      <c r="AN5" s="150"/>
      <c r="AO5" s="150"/>
    </row>
    <row r="6" spans="1:16336" s="2" customFormat="1" ht="18" customHeight="1">
      <c r="A6" s="111"/>
      <c r="B6" s="100"/>
      <c r="C6" s="100"/>
      <c r="D6" s="100"/>
      <c r="E6" s="46"/>
      <c r="F6" s="47"/>
      <c r="G6" s="48"/>
      <c r="H6" s="48"/>
      <c r="I6" s="47"/>
      <c r="J6" s="47"/>
      <c r="K6" s="48"/>
      <c r="L6" s="49"/>
      <c r="M6" s="50"/>
      <c r="N6" s="51"/>
      <c r="O6" s="52"/>
      <c r="P6" s="52"/>
      <c r="Q6" s="52"/>
      <c r="R6" s="23" t="s">
        <v>1</v>
      </c>
      <c r="S6" s="33"/>
      <c r="T6" s="23"/>
      <c r="U6" s="24">
        <v>4</v>
      </c>
      <c r="V6" s="25">
        <v>0.05</v>
      </c>
      <c r="W6" s="26"/>
      <c r="X6" s="26">
        <f>U6*V6</f>
        <v>0.2</v>
      </c>
      <c r="Y6" s="134"/>
      <c r="Z6" s="137"/>
      <c r="AA6" s="127"/>
      <c r="AB6" s="132"/>
      <c r="AC6" s="140"/>
      <c r="AD6" s="143"/>
      <c r="AE6" s="140"/>
      <c r="AF6" s="140"/>
      <c r="AG6" s="147"/>
      <c r="AH6" s="143"/>
      <c r="AJ6" s="145"/>
      <c r="AK6" s="145"/>
      <c r="AL6" s="155"/>
      <c r="AM6" s="152"/>
      <c r="AN6" s="150"/>
      <c r="AO6" s="150"/>
    </row>
    <row r="7" spans="1:16336" s="2" customFormat="1" ht="18" customHeight="1">
      <c r="A7" s="111"/>
      <c r="B7" s="100"/>
      <c r="C7" s="100"/>
      <c r="D7" s="100"/>
      <c r="E7" s="46"/>
      <c r="F7" s="47"/>
      <c r="G7" s="48"/>
      <c r="H7" s="48"/>
      <c r="I7" s="47"/>
      <c r="J7" s="47"/>
      <c r="K7" s="48"/>
      <c r="L7" s="49"/>
      <c r="M7" s="50"/>
      <c r="N7" s="51"/>
      <c r="O7" s="52"/>
      <c r="P7" s="52"/>
      <c r="Q7" s="52"/>
      <c r="R7" s="23"/>
      <c r="S7" s="23"/>
      <c r="T7" s="23"/>
      <c r="U7" s="24"/>
      <c r="V7" s="25"/>
      <c r="W7" s="26"/>
      <c r="X7" s="26"/>
      <c r="Y7" s="134"/>
      <c r="Z7" s="137"/>
      <c r="AA7" s="127"/>
      <c r="AB7" s="132"/>
      <c r="AC7" s="140"/>
      <c r="AD7" s="143"/>
      <c r="AE7" s="140"/>
      <c r="AF7" s="140"/>
      <c r="AG7" s="147"/>
      <c r="AH7" s="143"/>
      <c r="AJ7" s="145"/>
      <c r="AK7" s="145"/>
      <c r="AL7" s="155"/>
      <c r="AM7" s="152"/>
      <c r="AN7" s="150"/>
      <c r="AO7" s="150"/>
    </row>
    <row r="8" spans="1:16336" s="2" customFormat="1" ht="18" customHeight="1">
      <c r="A8" s="111"/>
      <c r="B8" s="100"/>
      <c r="C8" s="100"/>
      <c r="D8" s="100"/>
      <c r="E8" s="46"/>
      <c r="F8" s="47"/>
      <c r="G8" s="48"/>
      <c r="H8" s="48"/>
      <c r="I8" s="47"/>
      <c r="J8" s="47"/>
      <c r="K8" s="48"/>
      <c r="L8" s="49"/>
      <c r="M8" s="50"/>
      <c r="N8" s="51"/>
      <c r="O8" s="52"/>
      <c r="P8" s="52"/>
      <c r="Q8" s="52"/>
      <c r="R8" s="23"/>
      <c r="S8" s="23"/>
      <c r="T8" s="23"/>
      <c r="U8" s="24"/>
      <c r="V8" s="25"/>
      <c r="W8" s="26"/>
      <c r="X8" s="26"/>
      <c r="Y8" s="134"/>
      <c r="Z8" s="137"/>
      <c r="AA8" s="128"/>
      <c r="AB8" s="133"/>
      <c r="AC8" s="140"/>
      <c r="AD8" s="143"/>
      <c r="AE8" s="140"/>
      <c r="AF8" s="140"/>
      <c r="AG8" s="147"/>
      <c r="AH8" s="143"/>
      <c r="AJ8" s="146"/>
      <c r="AK8" s="146"/>
      <c r="AL8" s="156"/>
      <c r="AM8" s="153"/>
      <c r="AN8" s="150"/>
      <c r="AO8" s="150"/>
    </row>
    <row r="9" spans="1:16336" s="3" customFormat="1" ht="22.9" customHeight="1">
      <c r="A9" s="112"/>
      <c r="B9" s="101"/>
      <c r="C9" s="101"/>
      <c r="D9" s="101"/>
      <c r="E9" s="106" t="s">
        <v>38</v>
      </c>
      <c r="F9" s="107"/>
      <c r="G9" s="107"/>
      <c r="H9" s="107"/>
      <c r="I9" s="107"/>
      <c r="J9" s="107"/>
      <c r="K9" s="107"/>
      <c r="L9" s="108"/>
      <c r="M9" s="108"/>
      <c r="N9" s="108"/>
      <c r="O9" s="107"/>
      <c r="P9" s="109"/>
      <c r="Q9" s="27">
        <f>SUM(Q3:Q8)</f>
        <v>3.0981095930000002</v>
      </c>
      <c r="R9" s="28"/>
      <c r="S9" s="29"/>
      <c r="T9" s="29"/>
      <c r="U9" s="29"/>
      <c r="V9" s="30"/>
      <c r="W9" s="31"/>
      <c r="X9" s="32">
        <f>SUM(X3:X8)</f>
        <v>0.42000000000000004</v>
      </c>
      <c r="Y9" s="34"/>
      <c r="Z9" s="35"/>
      <c r="AA9" s="35"/>
      <c r="AB9" s="35"/>
      <c r="AC9" s="36"/>
      <c r="AD9" s="37"/>
      <c r="AE9" s="30"/>
      <c r="AF9" s="30"/>
      <c r="AG9" s="43"/>
      <c r="AH9" s="143"/>
      <c r="AJ9" s="44"/>
      <c r="AK9" s="44"/>
      <c r="AL9" s="53"/>
      <c r="AM9" s="44"/>
      <c r="AN9" s="54"/>
      <c r="AO9" s="55"/>
    </row>
    <row r="10" spans="1:16336" s="4" customFormat="1">
      <c r="B10" s="5"/>
      <c r="C10" s="6"/>
      <c r="D10" s="6"/>
      <c r="F10" s="7"/>
      <c r="G10" s="8"/>
      <c r="H10" s="8"/>
      <c r="I10" s="8"/>
      <c r="J10" s="8"/>
      <c r="K10" s="8"/>
      <c r="L10" s="9"/>
      <c r="M10" s="9"/>
      <c r="N10" s="9"/>
      <c r="O10" s="10"/>
      <c r="P10" s="10"/>
      <c r="Q10" s="10"/>
      <c r="V10" s="11"/>
      <c r="W10" s="11"/>
      <c r="X10" s="11"/>
      <c r="Y10" s="10"/>
      <c r="Z10" s="12"/>
      <c r="AA10" s="12"/>
      <c r="AB10" s="12"/>
      <c r="AL10" s="12"/>
      <c r="AO10" s="13"/>
    </row>
  </sheetData>
  <mergeCells count="43">
    <mergeCell ref="AO3:AO8"/>
    <mergeCell ref="AN3:AN8"/>
    <mergeCell ref="AM3:AM8"/>
    <mergeCell ref="AL3:AL8"/>
    <mergeCell ref="AK3:AK8"/>
    <mergeCell ref="AJ3:AJ8"/>
    <mergeCell ref="AG3:AG8"/>
    <mergeCell ref="AH1:AH2"/>
    <mergeCell ref="AH3:AH9"/>
    <mergeCell ref="AG1:AG2"/>
    <mergeCell ref="AE3:AE8"/>
    <mergeCell ref="AF1:AF2"/>
    <mergeCell ref="AF3:AF8"/>
    <mergeCell ref="AE1:AE2"/>
    <mergeCell ref="AC3:AC8"/>
    <mergeCell ref="AD1:AD2"/>
    <mergeCell ref="AD3:AD8"/>
    <mergeCell ref="AC1:AC2"/>
    <mergeCell ref="AA3:AA8"/>
    <mergeCell ref="AB1:AB2"/>
    <mergeCell ref="AB3:AB8"/>
    <mergeCell ref="AA1:AA2"/>
    <mergeCell ref="Y3:Y8"/>
    <mergeCell ref="Z1:Z2"/>
    <mergeCell ref="Z3:Z8"/>
    <mergeCell ref="Y1:Y2"/>
    <mergeCell ref="A3:A9"/>
    <mergeCell ref="I1:K1"/>
    <mergeCell ref="L1:N1"/>
    <mergeCell ref="O1:P1"/>
    <mergeCell ref="Q1:Q2"/>
    <mergeCell ref="H1:H2"/>
    <mergeCell ref="F1:F2"/>
    <mergeCell ref="C3:C9"/>
    <mergeCell ref="D1:D2"/>
    <mergeCell ref="D3:D9"/>
    <mergeCell ref="R1:X1"/>
    <mergeCell ref="E1:E2"/>
    <mergeCell ref="G1:G2"/>
    <mergeCell ref="B3:B9"/>
    <mergeCell ref="C1:C2"/>
    <mergeCell ref="B1:B2"/>
    <mergeCell ref="E9:P9"/>
  </mergeCells>
  <phoneticPr fontId="17" type="noConversion"/>
  <conditionalFormatting sqref="I3:K3">
    <cfRule type="duplicateValues" dxfId="3" priority="23"/>
  </conditionalFormatting>
  <conditionalFormatting sqref="G3">
    <cfRule type="duplicateValues" dxfId="2" priority="1"/>
  </conditionalFormatting>
  <conditionalFormatting sqref="C10:D1048576">
    <cfRule type="duplicateValues" dxfId="1" priority="24"/>
  </conditionalFormatting>
  <pageMargins left="0.70866141732283505" right="0.70866141732283505" top="0.74803149606299202" bottom="0.74803149606299202" header="0.31496062992126" footer="0.31496062992126"/>
  <pageSetup paperSize="9" scale="37" orientation="landscape" horizontalDpi="200" verticalDpi="300" r:id="rId1"/>
  <colBreaks count="1" manualBreakCount="1">
    <brk id="3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40"/>
  <sheetViews>
    <sheetView view="pageBreakPreview" zoomScale="80" zoomScaleNormal="100" zoomScaleSheetLayoutView="80" workbookViewId="0">
      <selection activeCell="C9" sqref="C9"/>
    </sheetView>
  </sheetViews>
  <sheetFormatPr defaultRowHeight="14.25"/>
  <cols>
    <col min="1" max="1" width="6.5" style="57" customWidth="1"/>
    <col min="2" max="2" width="12.25" style="92" customWidth="1"/>
    <col min="3" max="3" width="31.5" style="57" customWidth="1"/>
    <col min="4" max="4" width="8.5" style="87" customWidth="1"/>
    <col min="5" max="5" width="5.625" style="88" customWidth="1"/>
    <col min="6" max="7" width="9.375" style="89" customWidth="1"/>
    <col min="8" max="8" width="31.5" style="90" customWidth="1"/>
    <col min="9" max="9" width="9.375" style="89" customWidth="1"/>
    <col min="10" max="10" width="14.5" style="89" customWidth="1"/>
    <col min="11" max="11" width="16.5" style="89" customWidth="1"/>
    <col min="12" max="12" width="7.625" style="91" customWidth="1"/>
    <col min="13" max="13" width="59.75" style="57" customWidth="1"/>
    <col min="14" max="230" width="9" style="57"/>
    <col min="231" max="231" width="5" style="57" customWidth="1"/>
    <col min="232" max="232" width="15" style="57" customWidth="1"/>
    <col min="233" max="234" width="14.625" style="57" customWidth="1"/>
    <col min="235" max="235" width="6.25" style="57" customWidth="1"/>
    <col min="236" max="238" width="10.125" style="57" customWidth="1"/>
    <col min="239" max="239" width="10.5" style="57" customWidth="1"/>
    <col min="240" max="260" width="9" style="57"/>
    <col min="261" max="261" width="6.5" style="57" customWidth="1"/>
    <col min="262" max="262" width="12.25" style="57" customWidth="1"/>
    <col min="263" max="263" width="28.25" style="57" customWidth="1"/>
    <col min="264" max="264" width="13.75" style="57" customWidth="1"/>
    <col min="265" max="265" width="5.625" style="57" customWidth="1"/>
    <col min="266" max="267" width="9.375" style="57" customWidth="1"/>
    <col min="268" max="268" width="13.125" style="57" customWidth="1"/>
    <col min="269" max="486" width="9" style="57"/>
    <col min="487" max="487" width="5" style="57" customWidth="1"/>
    <col min="488" max="488" width="15" style="57" customWidth="1"/>
    <col min="489" max="490" width="14.625" style="57" customWidth="1"/>
    <col min="491" max="491" width="6.25" style="57" customWidth="1"/>
    <col min="492" max="494" width="10.125" style="57" customWidth="1"/>
    <col min="495" max="495" width="10.5" style="57" customWidth="1"/>
    <col min="496" max="516" width="9" style="57"/>
    <col min="517" max="517" width="6.5" style="57" customWidth="1"/>
    <col min="518" max="518" width="12.25" style="57" customWidth="1"/>
    <col min="519" max="519" width="28.25" style="57" customWidth="1"/>
    <col min="520" max="520" width="13.75" style="57" customWidth="1"/>
    <col min="521" max="521" width="5.625" style="57" customWidth="1"/>
    <col min="522" max="523" width="9.375" style="57" customWidth="1"/>
    <col min="524" max="524" width="13.125" style="57" customWidth="1"/>
    <col min="525" max="742" width="9" style="57"/>
    <col min="743" max="743" width="5" style="57" customWidth="1"/>
    <col min="744" max="744" width="15" style="57" customWidth="1"/>
    <col min="745" max="746" width="14.625" style="57" customWidth="1"/>
    <col min="747" max="747" width="6.25" style="57" customWidth="1"/>
    <col min="748" max="750" width="10.125" style="57" customWidth="1"/>
    <col min="751" max="751" width="10.5" style="57" customWidth="1"/>
    <col min="752" max="772" width="9" style="57"/>
    <col min="773" max="773" width="6.5" style="57" customWidth="1"/>
    <col min="774" max="774" width="12.25" style="57" customWidth="1"/>
    <col min="775" max="775" width="28.25" style="57" customWidth="1"/>
    <col min="776" max="776" width="13.75" style="57" customWidth="1"/>
    <col min="777" max="777" width="5.625" style="57" customWidth="1"/>
    <col min="778" max="779" width="9.375" style="57" customWidth="1"/>
    <col min="780" max="780" width="13.125" style="57" customWidth="1"/>
    <col min="781" max="998" width="9" style="57"/>
    <col min="999" max="999" width="5" style="57" customWidth="1"/>
    <col min="1000" max="1000" width="15" style="57" customWidth="1"/>
    <col min="1001" max="1002" width="14.625" style="57" customWidth="1"/>
    <col min="1003" max="1003" width="6.25" style="57" customWidth="1"/>
    <col min="1004" max="1006" width="10.125" style="57" customWidth="1"/>
    <col min="1007" max="1007" width="10.5" style="57" customWidth="1"/>
    <col min="1008" max="1028" width="9" style="57"/>
    <col min="1029" max="1029" width="6.5" style="57" customWidth="1"/>
    <col min="1030" max="1030" width="12.25" style="57" customWidth="1"/>
    <col min="1031" max="1031" width="28.25" style="57" customWidth="1"/>
    <col min="1032" max="1032" width="13.75" style="57" customWidth="1"/>
    <col min="1033" max="1033" width="5.625" style="57" customWidth="1"/>
    <col min="1034" max="1035" width="9.375" style="57" customWidth="1"/>
    <col min="1036" max="1036" width="13.125" style="57" customWidth="1"/>
    <col min="1037" max="1254" width="9" style="57"/>
    <col min="1255" max="1255" width="5" style="57" customWidth="1"/>
    <col min="1256" max="1256" width="15" style="57" customWidth="1"/>
    <col min="1257" max="1258" width="14.625" style="57" customWidth="1"/>
    <col min="1259" max="1259" width="6.25" style="57" customWidth="1"/>
    <col min="1260" max="1262" width="10.125" style="57" customWidth="1"/>
    <col min="1263" max="1263" width="10.5" style="57" customWidth="1"/>
    <col min="1264" max="1284" width="9" style="57"/>
    <col min="1285" max="1285" width="6.5" style="57" customWidth="1"/>
    <col min="1286" max="1286" width="12.25" style="57" customWidth="1"/>
    <col min="1287" max="1287" width="28.25" style="57" customWidth="1"/>
    <col min="1288" max="1288" width="13.75" style="57" customWidth="1"/>
    <col min="1289" max="1289" width="5.625" style="57" customWidth="1"/>
    <col min="1290" max="1291" width="9.375" style="57" customWidth="1"/>
    <col min="1292" max="1292" width="13.125" style="57" customWidth="1"/>
    <col min="1293" max="1510" width="9" style="57"/>
    <col min="1511" max="1511" width="5" style="57" customWidth="1"/>
    <col min="1512" max="1512" width="15" style="57" customWidth="1"/>
    <col min="1513" max="1514" width="14.625" style="57" customWidth="1"/>
    <col min="1515" max="1515" width="6.25" style="57" customWidth="1"/>
    <col min="1516" max="1518" width="10.125" style="57" customWidth="1"/>
    <col min="1519" max="1519" width="10.5" style="57" customWidth="1"/>
    <col min="1520" max="1540" width="9" style="57"/>
    <col min="1541" max="1541" width="6.5" style="57" customWidth="1"/>
    <col min="1542" max="1542" width="12.25" style="57" customWidth="1"/>
    <col min="1543" max="1543" width="28.25" style="57" customWidth="1"/>
    <col min="1544" max="1544" width="13.75" style="57" customWidth="1"/>
    <col min="1545" max="1545" width="5.625" style="57" customWidth="1"/>
    <col min="1546" max="1547" width="9.375" style="57" customWidth="1"/>
    <col min="1548" max="1548" width="13.125" style="57" customWidth="1"/>
    <col min="1549" max="1766" width="9" style="57"/>
    <col min="1767" max="1767" width="5" style="57" customWidth="1"/>
    <col min="1768" max="1768" width="15" style="57" customWidth="1"/>
    <col min="1769" max="1770" width="14.625" style="57" customWidth="1"/>
    <col min="1771" max="1771" width="6.25" style="57" customWidth="1"/>
    <col min="1772" max="1774" width="10.125" style="57" customWidth="1"/>
    <col min="1775" max="1775" width="10.5" style="57" customWidth="1"/>
    <col min="1776" max="1796" width="9" style="57"/>
    <col min="1797" max="1797" width="6.5" style="57" customWidth="1"/>
    <col min="1798" max="1798" width="12.25" style="57" customWidth="1"/>
    <col min="1799" max="1799" width="28.25" style="57" customWidth="1"/>
    <col min="1800" max="1800" width="13.75" style="57" customWidth="1"/>
    <col min="1801" max="1801" width="5.625" style="57" customWidth="1"/>
    <col min="1802" max="1803" width="9.375" style="57" customWidth="1"/>
    <col min="1804" max="1804" width="13.125" style="57" customWidth="1"/>
    <col min="1805" max="2022" width="9" style="57"/>
    <col min="2023" max="2023" width="5" style="57" customWidth="1"/>
    <col min="2024" max="2024" width="15" style="57" customWidth="1"/>
    <col min="2025" max="2026" width="14.625" style="57" customWidth="1"/>
    <col min="2027" max="2027" width="6.25" style="57" customWidth="1"/>
    <col min="2028" max="2030" width="10.125" style="57" customWidth="1"/>
    <col min="2031" max="2031" width="10.5" style="57" customWidth="1"/>
    <col min="2032" max="2052" width="9" style="57"/>
    <col min="2053" max="2053" width="6.5" style="57" customWidth="1"/>
    <col min="2054" max="2054" width="12.25" style="57" customWidth="1"/>
    <col min="2055" max="2055" width="28.25" style="57" customWidth="1"/>
    <col min="2056" max="2056" width="13.75" style="57" customWidth="1"/>
    <col min="2057" max="2057" width="5.625" style="57" customWidth="1"/>
    <col min="2058" max="2059" width="9.375" style="57" customWidth="1"/>
    <col min="2060" max="2060" width="13.125" style="57" customWidth="1"/>
    <col min="2061" max="2278" width="9" style="57"/>
    <col min="2279" max="2279" width="5" style="57" customWidth="1"/>
    <col min="2280" max="2280" width="15" style="57" customWidth="1"/>
    <col min="2281" max="2282" width="14.625" style="57" customWidth="1"/>
    <col min="2283" max="2283" width="6.25" style="57" customWidth="1"/>
    <col min="2284" max="2286" width="10.125" style="57" customWidth="1"/>
    <col min="2287" max="2287" width="10.5" style="57" customWidth="1"/>
    <col min="2288" max="2308" width="9" style="57"/>
    <col min="2309" max="2309" width="6.5" style="57" customWidth="1"/>
    <col min="2310" max="2310" width="12.25" style="57" customWidth="1"/>
    <col min="2311" max="2311" width="28.25" style="57" customWidth="1"/>
    <col min="2312" max="2312" width="13.75" style="57" customWidth="1"/>
    <col min="2313" max="2313" width="5.625" style="57" customWidth="1"/>
    <col min="2314" max="2315" width="9.375" style="57" customWidth="1"/>
    <col min="2316" max="2316" width="13.125" style="57" customWidth="1"/>
    <col min="2317" max="2534" width="9" style="57"/>
    <col min="2535" max="2535" width="5" style="57" customWidth="1"/>
    <col min="2536" max="2536" width="15" style="57" customWidth="1"/>
    <col min="2537" max="2538" width="14.625" style="57" customWidth="1"/>
    <col min="2539" max="2539" width="6.25" style="57" customWidth="1"/>
    <col min="2540" max="2542" width="10.125" style="57" customWidth="1"/>
    <col min="2543" max="2543" width="10.5" style="57" customWidth="1"/>
    <col min="2544" max="2564" width="9" style="57"/>
    <col min="2565" max="2565" width="6.5" style="57" customWidth="1"/>
    <col min="2566" max="2566" width="12.25" style="57" customWidth="1"/>
    <col min="2567" max="2567" width="28.25" style="57" customWidth="1"/>
    <col min="2568" max="2568" width="13.75" style="57" customWidth="1"/>
    <col min="2569" max="2569" width="5.625" style="57" customWidth="1"/>
    <col min="2570" max="2571" width="9.375" style="57" customWidth="1"/>
    <col min="2572" max="2572" width="13.125" style="57" customWidth="1"/>
    <col min="2573" max="2790" width="9" style="57"/>
    <col min="2791" max="2791" width="5" style="57" customWidth="1"/>
    <col min="2792" max="2792" width="15" style="57" customWidth="1"/>
    <col min="2793" max="2794" width="14.625" style="57" customWidth="1"/>
    <col min="2795" max="2795" width="6.25" style="57" customWidth="1"/>
    <col min="2796" max="2798" width="10.125" style="57" customWidth="1"/>
    <col min="2799" max="2799" width="10.5" style="57" customWidth="1"/>
    <col min="2800" max="2820" width="9" style="57"/>
    <col min="2821" max="2821" width="6.5" style="57" customWidth="1"/>
    <col min="2822" max="2822" width="12.25" style="57" customWidth="1"/>
    <col min="2823" max="2823" width="28.25" style="57" customWidth="1"/>
    <col min="2824" max="2824" width="13.75" style="57" customWidth="1"/>
    <col min="2825" max="2825" width="5.625" style="57" customWidth="1"/>
    <col min="2826" max="2827" width="9.375" style="57" customWidth="1"/>
    <col min="2828" max="2828" width="13.125" style="57" customWidth="1"/>
    <col min="2829" max="3046" width="9" style="57"/>
    <col min="3047" max="3047" width="5" style="57" customWidth="1"/>
    <col min="3048" max="3048" width="15" style="57" customWidth="1"/>
    <col min="3049" max="3050" width="14.625" style="57" customWidth="1"/>
    <col min="3051" max="3051" width="6.25" style="57" customWidth="1"/>
    <col min="3052" max="3054" width="10.125" style="57" customWidth="1"/>
    <col min="3055" max="3055" width="10.5" style="57" customWidth="1"/>
    <col min="3056" max="3076" width="9" style="57"/>
    <col min="3077" max="3077" width="6.5" style="57" customWidth="1"/>
    <col min="3078" max="3078" width="12.25" style="57" customWidth="1"/>
    <col min="3079" max="3079" width="28.25" style="57" customWidth="1"/>
    <col min="3080" max="3080" width="13.75" style="57" customWidth="1"/>
    <col min="3081" max="3081" width="5.625" style="57" customWidth="1"/>
    <col min="3082" max="3083" width="9.375" style="57" customWidth="1"/>
    <col min="3084" max="3084" width="13.125" style="57" customWidth="1"/>
    <col min="3085" max="3302" width="9" style="57"/>
    <col min="3303" max="3303" width="5" style="57" customWidth="1"/>
    <col min="3304" max="3304" width="15" style="57" customWidth="1"/>
    <col min="3305" max="3306" width="14.625" style="57" customWidth="1"/>
    <col min="3307" max="3307" width="6.25" style="57" customWidth="1"/>
    <col min="3308" max="3310" width="10.125" style="57" customWidth="1"/>
    <col min="3311" max="3311" width="10.5" style="57" customWidth="1"/>
    <col min="3312" max="3332" width="9" style="57"/>
    <col min="3333" max="3333" width="6.5" style="57" customWidth="1"/>
    <col min="3334" max="3334" width="12.25" style="57" customWidth="1"/>
    <col min="3335" max="3335" width="28.25" style="57" customWidth="1"/>
    <col min="3336" max="3336" width="13.75" style="57" customWidth="1"/>
    <col min="3337" max="3337" width="5.625" style="57" customWidth="1"/>
    <col min="3338" max="3339" width="9.375" style="57" customWidth="1"/>
    <col min="3340" max="3340" width="13.125" style="57" customWidth="1"/>
    <col min="3341" max="3558" width="9" style="57"/>
    <col min="3559" max="3559" width="5" style="57" customWidth="1"/>
    <col min="3560" max="3560" width="15" style="57" customWidth="1"/>
    <col min="3561" max="3562" width="14.625" style="57" customWidth="1"/>
    <col min="3563" max="3563" width="6.25" style="57" customWidth="1"/>
    <col min="3564" max="3566" width="10.125" style="57" customWidth="1"/>
    <col min="3567" max="3567" width="10.5" style="57" customWidth="1"/>
    <col min="3568" max="3588" width="9" style="57"/>
    <col min="3589" max="3589" width="6.5" style="57" customWidth="1"/>
    <col min="3590" max="3590" width="12.25" style="57" customWidth="1"/>
    <col min="3591" max="3591" width="28.25" style="57" customWidth="1"/>
    <col min="3592" max="3592" width="13.75" style="57" customWidth="1"/>
    <col min="3593" max="3593" width="5.625" style="57" customWidth="1"/>
    <col min="3594" max="3595" width="9.375" style="57" customWidth="1"/>
    <col min="3596" max="3596" width="13.125" style="57" customWidth="1"/>
    <col min="3597" max="3814" width="9" style="57"/>
    <col min="3815" max="3815" width="5" style="57" customWidth="1"/>
    <col min="3816" max="3816" width="15" style="57" customWidth="1"/>
    <col min="3817" max="3818" width="14.625" style="57" customWidth="1"/>
    <col min="3819" max="3819" width="6.25" style="57" customWidth="1"/>
    <col min="3820" max="3822" width="10.125" style="57" customWidth="1"/>
    <col min="3823" max="3823" width="10.5" style="57" customWidth="1"/>
    <col min="3824" max="3844" width="9" style="57"/>
    <col min="3845" max="3845" width="6.5" style="57" customWidth="1"/>
    <col min="3846" max="3846" width="12.25" style="57" customWidth="1"/>
    <col min="3847" max="3847" width="28.25" style="57" customWidth="1"/>
    <col min="3848" max="3848" width="13.75" style="57" customWidth="1"/>
    <col min="3849" max="3849" width="5.625" style="57" customWidth="1"/>
    <col min="3850" max="3851" width="9.375" style="57" customWidth="1"/>
    <col min="3852" max="3852" width="13.125" style="57" customWidth="1"/>
    <col min="3853" max="4070" width="9" style="57"/>
    <col min="4071" max="4071" width="5" style="57" customWidth="1"/>
    <col min="4072" max="4072" width="15" style="57" customWidth="1"/>
    <col min="4073" max="4074" width="14.625" style="57" customWidth="1"/>
    <col min="4075" max="4075" width="6.25" style="57" customWidth="1"/>
    <col min="4076" max="4078" width="10.125" style="57" customWidth="1"/>
    <col min="4079" max="4079" width="10.5" style="57" customWidth="1"/>
    <col min="4080" max="4100" width="9" style="57"/>
    <col min="4101" max="4101" width="6.5" style="57" customWidth="1"/>
    <col min="4102" max="4102" width="12.25" style="57" customWidth="1"/>
    <col min="4103" max="4103" width="28.25" style="57" customWidth="1"/>
    <col min="4104" max="4104" width="13.75" style="57" customWidth="1"/>
    <col min="4105" max="4105" width="5.625" style="57" customWidth="1"/>
    <col min="4106" max="4107" width="9.375" style="57" customWidth="1"/>
    <col min="4108" max="4108" width="13.125" style="57" customWidth="1"/>
    <col min="4109" max="4326" width="9" style="57"/>
    <col min="4327" max="4327" width="5" style="57" customWidth="1"/>
    <col min="4328" max="4328" width="15" style="57" customWidth="1"/>
    <col min="4329" max="4330" width="14.625" style="57" customWidth="1"/>
    <col min="4331" max="4331" width="6.25" style="57" customWidth="1"/>
    <col min="4332" max="4334" width="10.125" style="57" customWidth="1"/>
    <col min="4335" max="4335" width="10.5" style="57" customWidth="1"/>
    <col min="4336" max="4356" width="9" style="57"/>
    <col min="4357" max="4357" width="6.5" style="57" customWidth="1"/>
    <col min="4358" max="4358" width="12.25" style="57" customWidth="1"/>
    <col min="4359" max="4359" width="28.25" style="57" customWidth="1"/>
    <col min="4360" max="4360" width="13.75" style="57" customWidth="1"/>
    <col min="4361" max="4361" width="5.625" style="57" customWidth="1"/>
    <col min="4362" max="4363" width="9.375" style="57" customWidth="1"/>
    <col min="4364" max="4364" width="13.125" style="57" customWidth="1"/>
    <col min="4365" max="4582" width="9" style="57"/>
    <col min="4583" max="4583" width="5" style="57" customWidth="1"/>
    <col min="4584" max="4584" width="15" style="57" customWidth="1"/>
    <col min="4585" max="4586" width="14.625" style="57" customWidth="1"/>
    <col min="4587" max="4587" width="6.25" style="57" customWidth="1"/>
    <col min="4588" max="4590" width="10.125" style="57" customWidth="1"/>
    <col min="4591" max="4591" width="10.5" style="57" customWidth="1"/>
    <col min="4592" max="4612" width="9" style="57"/>
    <col min="4613" max="4613" width="6.5" style="57" customWidth="1"/>
    <col min="4614" max="4614" width="12.25" style="57" customWidth="1"/>
    <col min="4615" max="4615" width="28.25" style="57" customWidth="1"/>
    <col min="4616" max="4616" width="13.75" style="57" customWidth="1"/>
    <col min="4617" max="4617" width="5.625" style="57" customWidth="1"/>
    <col min="4618" max="4619" width="9.375" style="57" customWidth="1"/>
    <col min="4620" max="4620" width="13.125" style="57" customWidth="1"/>
    <col min="4621" max="4838" width="9" style="57"/>
    <col min="4839" max="4839" width="5" style="57" customWidth="1"/>
    <col min="4840" max="4840" width="15" style="57" customWidth="1"/>
    <col min="4841" max="4842" width="14.625" style="57" customWidth="1"/>
    <col min="4843" max="4843" width="6.25" style="57" customWidth="1"/>
    <col min="4844" max="4846" width="10.125" style="57" customWidth="1"/>
    <col min="4847" max="4847" width="10.5" style="57" customWidth="1"/>
    <col min="4848" max="4868" width="9" style="57"/>
    <col min="4869" max="4869" width="6.5" style="57" customWidth="1"/>
    <col min="4870" max="4870" width="12.25" style="57" customWidth="1"/>
    <col min="4871" max="4871" width="28.25" style="57" customWidth="1"/>
    <col min="4872" max="4872" width="13.75" style="57" customWidth="1"/>
    <col min="4873" max="4873" width="5.625" style="57" customWidth="1"/>
    <col min="4874" max="4875" width="9.375" style="57" customWidth="1"/>
    <col min="4876" max="4876" width="13.125" style="57" customWidth="1"/>
    <col min="4877" max="5094" width="9" style="57"/>
    <col min="5095" max="5095" width="5" style="57" customWidth="1"/>
    <col min="5096" max="5096" width="15" style="57" customWidth="1"/>
    <col min="5097" max="5098" width="14.625" style="57" customWidth="1"/>
    <col min="5099" max="5099" width="6.25" style="57" customWidth="1"/>
    <col min="5100" max="5102" width="10.125" style="57" customWidth="1"/>
    <col min="5103" max="5103" width="10.5" style="57" customWidth="1"/>
    <col min="5104" max="5124" width="9" style="57"/>
    <col min="5125" max="5125" width="6.5" style="57" customWidth="1"/>
    <col min="5126" max="5126" width="12.25" style="57" customWidth="1"/>
    <col min="5127" max="5127" width="28.25" style="57" customWidth="1"/>
    <col min="5128" max="5128" width="13.75" style="57" customWidth="1"/>
    <col min="5129" max="5129" width="5.625" style="57" customWidth="1"/>
    <col min="5130" max="5131" width="9.375" style="57" customWidth="1"/>
    <col min="5132" max="5132" width="13.125" style="57" customWidth="1"/>
    <col min="5133" max="5350" width="9" style="57"/>
    <col min="5351" max="5351" width="5" style="57" customWidth="1"/>
    <col min="5352" max="5352" width="15" style="57" customWidth="1"/>
    <col min="5353" max="5354" width="14.625" style="57" customWidth="1"/>
    <col min="5355" max="5355" width="6.25" style="57" customWidth="1"/>
    <col min="5356" max="5358" width="10.125" style="57" customWidth="1"/>
    <col min="5359" max="5359" width="10.5" style="57" customWidth="1"/>
    <col min="5360" max="5380" width="9" style="57"/>
    <col min="5381" max="5381" width="6.5" style="57" customWidth="1"/>
    <col min="5382" max="5382" width="12.25" style="57" customWidth="1"/>
    <col min="5383" max="5383" width="28.25" style="57" customWidth="1"/>
    <col min="5384" max="5384" width="13.75" style="57" customWidth="1"/>
    <col min="5385" max="5385" width="5.625" style="57" customWidth="1"/>
    <col min="5386" max="5387" width="9.375" style="57" customWidth="1"/>
    <col min="5388" max="5388" width="13.125" style="57" customWidth="1"/>
    <col min="5389" max="5606" width="9" style="57"/>
    <col min="5607" max="5607" width="5" style="57" customWidth="1"/>
    <col min="5608" max="5608" width="15" style="57" customWidth="1"/>
    <col min="5609" max="5610" width="14.625" style="57" customWidth="1"/>
    <col min="5611" max="5611" width="6.25" style="57" customWidth="1"/>
    <col min="5612" max="5614" width="10.125" style="57" customWidth="1"/>
    <col min="5615" max="5615" width="10.5" style="57" customWidth="1"/>
    <col min="5616" max="5636" width="9" style="57"/>
    <col min="5637" max="5637" width="6.5" style="57" customWidth="1"/>
    <col min="5638" max="5638" width="12.25" style="57" customWidth="1"/>
    <col min="5639" max="5639" width="28.25" style="57" customWidth="1"/>
    <col min="5640" max="5640" width="13.75" style="57" customWidth="1"/>
    <col min="5641" max="5641" width="5.625" style="57" customWidth="1"/>
    <col min="5642" max="5643" width="9.375" style="57" customWidth="1"/>
    <col min="5644" max="5644" width="13.125" style="57" customWidth="1"/>
    <col min="5645" max="5862" width="9" style="57"/>
    <col min="5863" max="5863" width="5" style="57" customWidth="1"/>
    <col min="5864" max="5864" width="15" style="57" customWidth="1"/>
    <col min="5865" max="5866" width="14.625" style="57" customWidth="1"/>
    <col min="5867" max="5867" width="6.25" style="57" customWidth="1"/>
    <col min="5868" max="5870" width="10.125" style="57" customWidth="1"/>
    <col min="5871" max="5871" width="10.5" style="57" customWidth="1"/>
    <col min="5872" max="5892" width="9" style="57"/>
    <col min="5893" max="5893" width="6.5" style="57" customWidth="1"/>
    <col min="5894" max="5894" width="12.25" style="57" customWidth="1"/>
    <col min="5895" max="5895" width="28.25" style="57" customWidth="1"/>
    <col min="5896" max="5896" width="13.75" style="57" customWidth="1"/>
    <col min="5897" max="5897" width="5.625" style="57" customWidth="1"/>
    <col min="5898" max="5899" width="9.375" style="57" customWidth="1"/>
    <col min="5900" max="5900" width="13.125" style="57" customWidth="1"/>
    <col min="5901" max="6118" width="9" style="57"/>
    <col min="6119" max="6119" width="5" style="57" customWidth="1"/>
    <col min="6120" max="6120" width="15" style="57" customWidth="1"/>
    <col min="6121" max="6122" width="14.625" style="57" customWidth="1"/>
    <col min="6123" max="6123" width="6.25" style="57" customWidth="1"/>
    <col min="6124" max="6126" width="10.125" style="57" customWidth="1"/>
    <col min="6127" max="6127" width="10.5" style="57" customWidth="1"/>
    <col min="6128" max="6148" width="9" style="57"/>
    <col min="6149" max="6149" width="6.5" style="57" customWidth="1"/>
    <col min="6150" max="6150" width="12.25" style="57" customWidth="1"/>
    <col min="6151" max="6151" width="28.25" style="57" customWidth="1"/>
    <col min="6152" max="6152" width="13.75" style="57" customWidth="1"/>
    <col min="6153" max="6153" width="5.625" style="57" customWidth="1"/>
    <col min="6154" max="6155" width="9.375" style="57" customWidth="1"/>
    <col min="6156" max="6156" width="13.125" style="57" customWidth="1"/>
    <col min="6157" max="6374" width="9" style="57"/>
    <col min="6375" max="6375" width="5" style="57" customWidth="1"/>
    <col min="6376" max="6376" width="15" style="57" customWidth="1"/>
    <col min="6377" max="6378" width="14.625" style="57" customWidth="1"/>
    <col min="6379" max="6379" width="6.25" style="57" customWidth="1"/>
    <col min="6380" max="6382" width="10.125" style="57" customWidth="1"/>
    <col min="6383" max="6383" width="10.5" style="57" customWidth="1"/>
    <col min="6384" max="6404" width="9" style="57"/>
    <col min="6405" max="6405" width="6.5" style="57" customWidth="1"/>
    <col min="6406" max="6406" width="12.25" style="57" customWidth="1"/>
    <col min="6407" max="6407" width="28.25" style="57" customWidth="1"/>
    <col min="6408" max="6408" width="13.75" style="57" customWidth="1"/>
    <col min="6409" max="6409" width="5.625" style="57" customWidth="1"/>
    <col min="6410" max="6411" width="9.375" style="57" customWidth="1"/>
    <col min="6412" max="6412" width="13.125" style="57" customWidth="1"/>
    <col min="6413" max="6630" width="9" style="57"/>
    <col min="6631" max="6631" width="5" style="57" customWidth="1"/>
    <col min="6632" max="6632" width="15" style="57" customWidth="1"/>
    <col min="6633" max="6634" width="14.625" style="57" customWidth="1"/>
    <col min="6635" max="6635" width="6.25" style="57" customWidth="1"/>
    <col min="6636" max="6638" width="10.125" style="57" customWidth="1"/>
    <col min="6639" max="6639" width="10.5" style="57" customWidth="1"/>
    <col min="6640" max="6660" width="9" style="57"/>
    <col min="6661" max="6661" width="6.5" style="57" customWidth="1"/>
    <col min="6662" max="6662" width="12.25" style="57" customWidth="1"/>
    <col min="6663" max="6663" width="28.25" style="57" customWidth="1"/>
    <col min="6664" max="6664" width="13.75" style="57" customWidth="1"/>
    <col min="6665" max="6665" width="5.625" style="57" customWidth="1"/>
    <col min="6666" max="6667" width="9.375" style="57" customWidth="1"/>
    <col min="6668" max="6668" width="13.125" style="57" customWidth="1"/>
    <col min="6669" max="6886" width="9" style="57"/>
    <col min="6887" max="6887" width="5" style="57" customWidth="1"/>
    <col min="6888" max="6888" width="15" style="57" customWidth="1"/>
    <col min="6889" max="6890" width="14.625" style="57" customWidth="1"/>
    <col min="6891" max="6891" width="6.25" style="57" customWidth="1"/>
    <col min="6892" max="6894" width="10.125" style="57" customWidth="1"/>
    <col min="6895" max="6895" width="10.5" style="57" customWidth="1"/>
    <col min="6896" max="6916" width="9" style="57"/>
    <col min="6917" max="6917" width="6.5" style="57" customWidth="1"/>
    <col min="6918" max="6918" width="12.25" style="57" customWidth="1"/>
    <col min="6919" max="6919" width="28.25" style="57" customWidth="1"/>
    <col min="6920" max="6920" width="13.75" style="57" customWidth="1"/>
    <col min="6921" max="6921" width="5.625" style="57" customWidth="1"/>
    <col min="6922" max="6923" width="9.375" style="57" customWidth="1"/>
    <col min="6924" max="6924" width="13.125" style="57" customWidth="1"/>
    <col min="6925" max="7142" width="9" style="57"/>
    <col min="7143" max="7143" width="5" style="57" customWidth="1"/>
    <col min="7144" max="7144" width="15" style="57" customWidth="1"/>
    <col min="7145" max="7146" width="14.625" style="57" customWidth="1"/>
    <col min="7147" max="7147" width="6.25" style="57" customWidth="1"/>
    <col min="7148" max="7150" width="10.125" style="57" customWidth="1"/>
    <col min="7151" max="7151" width="10.5" style="57" customWidth="1"/>
    <col min="7152" max="7172" width="9" style="57"/>
    <col min="7173" max="7173" width="6.5" style="57" customWidth="1"/>
    <col min="7174" max="7174" width="12.25" style="57" customWidth="1"/>
    <col min="7175" max="7175" width="28.25" style="57" customWidth="1"/>
    <col min="7176" max="7176" width="13.75" style="57" customWidth="1"/>
    <col min="7177" max="7177" width="5.625" style="57" customWidth="1"/>
    <col min="7178" max="7179" width="9.375" style="57" customWidth="1"/>
    <col min="7180" max="7180" width="13.125" style="57" customWidth="1"/>
    <col min="7181" max="7398" width="9" style="57"/>
    <col min="7399" max="7399" width="5" style="57" customWidth="1"/>
    <col min="7400" max="7400" width="15" style="57" customWidth="1"/>
    <col min="7401" max="7402" width="14.625" style="57" customWidth="1"/>
    <col min="7403" max="7403" width="6.25" style="57" customWidth="1"/>
    <col min="7404" max="7406" width="10.125" style="57" customWidth="1"/>
    <col min="7407" max="7407" width="10.5" style="57" customWidth="1"/>
    <col min="7408" max="7428" width="9" style="57"/>
    <col min="7429" max="7429" width="6.5" style="57" customWidth="1"/>
    <col min="7430" max="7430" width="12.25" style="57" customWidth="1"/>
    <col min="7431" max="7431" width="28.25" style="57" customWidth="1"/>
    <col min="7432" max="7432" width="13.75" style="57" customWidth="1"/>
    <col min="7433" max="7433" width="5.625" style="57" customWidth="1"/>
    <col min="7434" max="7435" width="9.375" style="57" customWidth="1"/>
    <col min="7436" max="7436" width="13.125" style="57" customWidth="1"/>
    <col min="7437" max="7654" width="9" style="57"/>
    <col min="7655" max="7655" width="5" style="57" customWidth="1"/>
    <col min="7656" max="7656" width="15" style="57" customWidth="1"/>
    <col min="7657" max="7658" width="14.625" style="57" customWidth="1"/>
    <col min="7659" max="7659" width="6.25" style="57" customWidth="1"/>
    <col min="7660" max="7662" width="10.125" style="57" customWidth="1"/>
    <col min="7663" max="7663" width="10.5" style="57" customWidth="1"/>
    <col min="7664" max="7684" width="9" style="57"/>
    <col min="7685" max="7685" width="6.5" style="57" customWidth="1"/>
    <col min="7686" max="7686" width="12.25" style="57" customWidth="1"/>
    <col min="7687" max="7687" width="28.25" style="57" customWidth="1"/>
    <col min="7688" max="7688" width="13.75" style="57" customWidth="1"/>
    <col min="7689" max="7689" width="5.625" style="57" customWidth="1"/>
    <col min="7690" max="7691" width="9.375" style="57" customWidth="1"/>
    <col min="7692" max="7692" width="13.125" style="57" customWidth="1"/>
    <col min="7693" max="7910" width="9" style="57"/>
    <col min="7911" max="7911" width="5" style="57" customWidth="1"/>
    <col min="7912" max="7912" width="15" style="57" customWidth="1"/>
    <col min="7913" max="7914" width="14.625" style="57" customWidth="1"/>
    <col min="7915" max="7915" width="6.25" style="57" customWidth="1"/>
    <col min="7916" max="7918" width="10.125" style="57" customWidth="1"/>
    <col min="7919" max="7919" width="10.5" style="57" customWidth="1"/>
    <col min="7920" max="7940" width="9" style="57"/>
    <col min="7941" max="7941" width="6.5" style="57" customWidth="1"/>
    <col min="7942" max="7942" width="12.25" style="57" customWidth="1"/>
    <col min="7943" max="7943" width="28.25" style="57" customWidth="1"/>
    <col min="7944" max="7944" width="13.75" style="57" customWidth="1"/>
    <col min="7945" max="7945" width="5.625" style="57" customWidth="1"/>
    <col min="7946" max="7947" width="9.375" style="57" customWidth="1"/>
    <col min="7948" max="7948" width="13.125" style="57" customWidth="1"/>
    <col min="7949" max="8166" width="9" style="57"/>
    <col min="8167" max="8167" width="5" style="57" customWidth="1"/>
    <col min="8168" max="8168" width="15" style="57" customWidth="1"/>
    <col min="8169" max="8170" width="14.625" style="57" customWidth="1"/>
    <col min="8171" max="8171" width="6.25" style="57" customWidth="1"/>
    <col min="8172" max="8174" width="10.125" style="57" customWidth="1"/>
    <col min="8175" max="8175" width="10.5" style="57" customWidth="1"/>
    <col min="8176" max="8196" width="9" style="57"/>
    <col min="8197" max="8197" width="6.5" style="57" customWidth="1"/>
    <col min="8198" max="8198" width="12.25" style="57" customWidth="1"/>
    <col min="8199" max="8199" width="28.25" style="57" customWidth="1"/>
    <col min="8200" max="8200" width="13.75" style="57" customWidth="1"/>
    <col min="8201" max="8201" width="5.625" style="57" customWidth="1"/>
    <col min="8202" max="8203" width="9.375" style="57" customWidth="1"/>
    <col min="8204" max="8204" width="13.125" style="57" customWidth="1"/>
    <col min="8205" max="8422" width="9" style="57"/>
    <col min="8423" max="8423" width="5" style="57" customWidth="1"/>
    <col min="8424" max="8424" width="15" style="57" customWidth="1"/>
    <col min="8425" max="8426" width="14.625" style="57" customWidth="1"/>
    <col min="8427" max="8427" width="6.25" style="57" customWidth="1"/>
    <col min="8428" max="8430" width="10.125" style="57" customWidth="1"/>
    <col min="8431" max="8431" width="10.5" style="57" customWidth="1"/>
    <col min="8432" max="8452" width="9" style="57"/>
    <col min="8453" max="8453" width="6.5" style="57" customWidth="1"/>
    <col min="8454" max="8454" width="12.25" style="57" customWidth="1"/>
    <col min="8455" max="8455" width="28.25" style="57" customWidth="1"/>
    <col min="8456" max="8456" width="13.75" style="57" customWidth="1"/>
    <col min="8457" max="8457" width="5.625" style="57" customWidth="1"/>
    <col min="8458" max="8459" width="9.375" style="57" customWidth="1"/>
    <col min="8460" max="8460" width="13.125" style="57" customWidth="1"/>
    <col min="8461" max="8678" width="9" style="57"/>
    <col min="8679" max="8679" width="5" style="57" customWidth="1"/>
    <col min="8680" max="8680" width="15" style="57" customWidth="1"/>
    <col min="8681" max="8682" width="14.625" style="57" customWidth="1"/>
    <col min="8683" max="8683" width="6.25" style="57" customWidth="1"/>
    <col min="8684" max="8686" width="10.125" style="57" customWidth="1"/>
    <col min="8687" max="8687" width="10.5" style="57" customWidth="1"/>
    <col min="8688" max="8708" width="9" style="57"/>
    <col min="8709" max="8709" width="6.5" style="57" customWidth="1"/>
    <col min="8710" max="8710" width="12.25" style="57" customWidth="1"/>
    <col min="8711" max="8711" width="28.25" style="57" customWidth="1"/>
    <col min="8712" max="8712" width="13.75" style="57" customWidth="1"/>
    <col min="8713" max="8713" width="5.625" style="57" customWidth="1"/>
    <col min="8714" max="8715" width="9.375" style="57" customWidth="1"/>
    <col min="8716" max="8716" width="13.125" style="57" customWidth="1"/>
    <col min="8717" max="8934" width="9" style="57"/>
    <col min="8935" max="8935" width="5" style="57" customWidth="1"/>
    <col min="8936" max="8936" width="15" style="57" customWidth="1"/>
    <col min="8937" max="8938" width="14.625" style="57" customWidth="1"/>
    <col min="8939" max="8939" width="6.25" style="57" customWidth="1"/>
    <col min="8940" max="8942" width="10.125" style="57" customWidth="1"/>
    <col min="8943" max="8943" width="10.5" style="57" customWidth="1"/>
    <col min="8944" max="8964" width="9" style="57"/>
    <col min="8965" max="8965" width="6.5" style="57" customWidth="1"/>
    <col min="8966" max="8966" width="12.25" style="57" customWidth="1"/>
    <col min="8967" max="8967" width="28.25" style="57" customWidth="1"/>
    <col min="8968" max="8968" width="13.75" style="57" customWidth="1"/>
    <col min="8969" max="8969" width="5.625" style="57" customWidth="1"/>
    <col min="8970" max="8971" width="9.375" style="57" customWidth="1"/>
    <col min="8972" max="8972" width="13.125" style="57" customWidth="1"/>
    <col min="8973" max="9190" width="9" style="57"/>
    <col min="9191" max="9191" width="5" style="57" customWidth="1"/>
    <col min="9192" max="9192" width="15" style="57" customWidth="1"/>
    <col min="9193" max="9194" width="14.625" style="57" customWidth="1"/>
    <col min="9195" max="9195" width="6.25" style="57" customWidth="1"/>
    <col min="9196" max="9198" width="10.125" style="57" customWidth="1"/>
    <col min="9199" max="9199" width="10.5" style="57" customWidth="1"/>
    <col min="9200" max="9220" width="9" style="57"/>
    <col min="9221" max="9221" width="6.5" style="57" customWidth="1"/>
    <col min="9222" max="9222" width="12.25" style="57" customWidth="1"/>
    <col min="9223" max="9223" width="28.25" style="57" customWidth="1"/>
    <col min="9224" max="9224" width="13.75" style="57" customWidth="1"/>
    <col min="9225" max="9225" width="5.625" style="57" customWidth="1"/>
    <col min="9226" max="9227" width="9.375" style="57" customWidth="1"/>
    <col min="9228" max="9228" width="13.125" style="57" customWidth="1"/>
    <col min="9229" max="9446" width="9" style="57"/>
    <col min="9447" max="9447" width="5" style="57" customWidth="1"/>
    <col min="9448" max="9448" width="15" style="57" customWidth="1"/>
    <col min="9449" max="9450" width="14.625" style="57" customWidth="1"/>
    <col min="9451" max="9451" width="6.25" style="57" customWidth="1"/>
    <col min="9452" max="9454" width="10.125" style="57" customWidth="1"/>
    <col min="9455" max="9455" width="10.5" style="57" customWidth="1"/>
    <col min="9456" max="9476" width="9" style="57"/>
    <col min="9477" max="9477" width="6.5" style="57" customWidth="1"/>
    <col min="9478" max="9478" width="12.25" style="57" customWidth="1"/>
    <col min="9479" max="9479" width="28.25" style="57" customWidth="1"/>
    <col min="9480" max="9480" width="13.75" style="57" customWidth="1"/>
    <col min="9481" max="9481" width="5.625" style="57" customWidth="1"/>
    <col min="9482" max="9483" width="9.375" style="57" customWidth="1"/>
    <col min="9484" max="9484" width="13.125" style="57" customWidth="1"/>
    <col min="9485" max="9702" width="9" style="57"/>
    <col min="9703" max="9703" width="5" style="57" customWidth="1"/>
    <col min="9704" max="9704" width="15" style="57" customWidth="1"/>
    <col min="9705" max="9706" width="14.625" style="57" customWidth="1"/>
    <col min="9707" max="9707" width="6.25" style="57" customWidth="1"/>
    <col min="9708" max="9710" width="10.125" style="57" customWidth="1"/>
    <col min="9711" max="9711" width="10.5" style="57" customWidth="1"/>
    <col min="9712" max="9732" width="9" style="57"/>
    <col min="9733" max="9733" width="6.5" style="57" customWidth="1"/>
    <col min="9734" max="9734" width="12.25" style="57" customWidth="1"/>
    <col min="9735" max="9735" width="28.25" style="57" customWidth="1"/>
    <col min="9736" max="9736" width="13.75" style="57" customWidth="1"/>
    <col min="9737" max="9737" width="5.625" style="57" customWidth="1"/>
    <col min="9738" max="9739" width="9.375" style="57" customWidth="1"/>
    <col min="9740" max="9740" width="13.125" style="57" customWidth="1"/>
    <col min="9741" max="9958" width="9" style="57"/>
    <col min="9959" max="9959" width="5" style="57" customWidth="1"/>
    <col min="9960" max="9960" width="15" style="57" customWidth="1"/>
    <col min="9961" max="9962" width="14.625" style="57" customWidth="1"/>
    <col min="9963" max="9963" width="6.25" style="57" customWidth="1"/>
    <col min="9964" max="9966" width="10.125" style="57" customWidth="1"/>
    <col min="9967" max="9967" width="10.5" style="57" customWidth="1"/>
    <col min="9968" max="9988" width="9" style="57"/>
    <col min="9989" max="9989" width="6.5" style="57" customWidth="1"/>
    <col min="9990" max="9990" width="12.25" style="57" customWidth="1"/>
    <col min="9991" max="9991" width="28.25" style="57" customWidth="1"/>
    <col min="9992" max="9992" width="13.75" style="57" customWidth="1"/>
    <col min="9993" max="9993" width="5.625" style="57" customWidth="1"/>
    <col min="9994" max="9995" width="9.375" style="57" customWidth="1"/>
    <col min="9996" max="9996" width="13.125" style="57" customWidth="1"/>
    <col min="9997" max="10214" width="9" style="57"/>
    <col min="10215" max="10215" width="5" style="57" customWidth="1"/>
    <col min="10216" max="10216" width="15" style="57" customWidth="1"/>
    <col min="10217" max="10218" width="14.625" style="57" customWidth="1"/>
    <col min="10219" max="10219" width="6.25" style="57" customWidth="1"/>
    <col min="10220" max="10222" width="10.125" style="57" customWidth="1"/>
    <col min="10223" max="10223" width="10.5" style="57" customWidth="1"/>
    <col min="10224" max="10244" width="9" style="57"/>
    <col min="10245" max="10245" width="6.5" style="57" customWidth="1"/>
    <col min="10246" max="10246" width="12.25" style="57" customWidth="1"/>
    <col min="10247" max="10247" width="28.25" style="57" customWidth="1"/>
    <col min="10248" max="10248" width="13.75" style="57" customWidth="1"/>
    <col min="10249" max="10249" width="5.625" style="57" customWidth="1"/>
    <col min="10250" max="10251" width="9.375" style="57" customWidth="1"/>
    <col min="10252" max="10252" width="13.125" style="57" customWidth="1"/>
    <col min="10253" max="10470" width="9" style="57"/>
    <col min="10471" max="10471" width="5" style="57" customWidth="1"/>
    <col min="10472" max="10472" width="15" style="57" customWidth="1"/>
    <col min="10473" max="10474" width="14.625" style="57" customWidth="1"/>
    <col min="10475" max="10475" width="6.25" style="57" customWidth="1"/>
    <col min="10476" max="10478" width="10.125" style="57" customWidth="1"/>
    <col min="10479" max="10479" width="10.5" style="57" customWidth="1"/>
    <col min="10480" max="10500" width="9" style="57"/>
    <col min="10501" max="10501" width="6.5" style="57" customWidth="1"/>
    <col min="10502" max="10502" width="12.25" style="57" customWidth="1"/>
    <col min="10503" max="10503" width="28.25" style="57" customWidth="1"/>
    <col min="10504" max="10504" width="13.75" style="57" customWidth="1"/>
    <col min="10505" max="10505" width="5.625" style="57" customWidth="1"/>
    <col min="10506" max="10507" width="9.375" style="57" customWidth="1"/>
    <col min="10508" max="10508" width="13.125" style="57" customWidth="1"/>
    <col min="10509" max="10726" width="9" style="57"/>
    <col min="10727" max="10727" width="5" style="57" customWidth="1"/>
    <col min="10728" max="10728" width="15" style="57" customWidth="1"/>
    <col min="10729" max="10730" width="14.625" style="57" customWidth="1"/>
    <col min="10731" max="10731" width="6.25" style="57" customWidth="1"/>
    <col min="10732" max="10734" width="10.125" style="57" customWidth="1"/>
    <col min="10735" max="10735" width="10.5" style="57" customWidth="1"/>
    <col min="10736" max="10756" width="9" style="57"/>
    <col min="10757" max="10757" width="6.5" style="57" customWidth="1"/>
    <col min="10758" max="10758" width="12.25" style="57" customWidth="1"/>
    <col min="10759" max="10759" width="28.25" style="57" customWidth="1"/>
    <col min="10760" max="10760" width="13.75" style="57" customWidth="1"/>
    <col min="10761" max="10761" width="5.625" style="57" customWidth="1"/>
    <col min="10762" max="10763" width="9.375" style="57" customWidth="1"/>
    <col min="10764" max="10764" width="13.125" style="57" customWidth="1"/>
    <col min="10765" max="10982" width="9" style="57"/>
    <col min="10983" max="10983" width="5" style="57" customWidth="1"/>
    <col min="10984" max="10984" width="15" style="57" customWidth="1"/>
    <col min="10985" max="10986" width="14.625" style="57" customWidth="1"/>
    <col min="10987" max="10987" width="6.25" style="57" customWidth="1"/>
    <col min="10988" max="10990" width="10.125" style="57" customWidth="1"/>
    <col min="10991" max="10991" width="10.5" style="57" customWidth="1"/>
    <col min="10992" max="11012" width="9" style="57"/>
    <col min="11013" max="11013" width="6.5" style="57" customWidth="1"/>
    <col min="11014" max="11014" width="12.25" style="57" customWidth="1"/>
    <col min="11015" max="11015" width="28.25" style="57" customWidth="1"/>
    <col min="11016" max="11016" width="13.75" style="57" customWidth="1"/>
    <col min="11017" max="11017" width="5.625" style="57" customWidth="1"/>
    <col min="11018" max="11019" width="9.375" style="57" customWidth="1"/>
    <col min="11020" max="11020" width="13.125" style="57" customWidth="1"/>
    <col min="11021" max="11238" width="9" style="57"/>
    <col min="11239" max="11239" width="5" style="57" customWidth="1"/>
    <col min="11240" max="11240" width="15" style="57" customWidth="1"/>
    <col min="11241" max="11242" width="14.625" style="57" customWidth="1"/>
    <col min="11243" max="11243" width="6.25" style="57" customWidth="1"/>
    <col min="11244" max="11246" width="10.125" style="57" customWidth="1"/>
    <col min="11247" max="11247" width="10.5" style="57" customWidth="1"/>
    <col min="11248" max="11268" width="9" style="57"/>
    <col min="11269" max="11269" width="6.5" style="57" customWidth="1"/>
    <col min="11270" max="11270" width="12.25" style="57" customWidth="1"/>
    <col min="11271" max="11271" width="28.25" style="57" customWidth="1"/>
    <col min="11272" max="11272" width="13.75" style="57" customWidth="1"/>
    <col min="11273" max="11273" width="5.625" style="57" customWidth="1"/>
    <col min="11274" max="11275" width="9.375" style="57" customWidth="1"/>
    <col min="11276" max="11276" width="13.125" style="57" customWidth="1"/>
    <col min="11277" max="11494" width="9" style="57"/>
    <col min="11495" max="11495" width="5" style="57" customWidth="1"/>
    <col min="11496" max="11496" width="15" style="57" customWidth="1"/>
    <col min="11497" max="11498" width="14.625" style="57" customWidth="1"/>
    <col min="11499" max="11499" width="6.25" style="57" customWidth="1"/>
    <col min="11500" max="11502" width="10.125" style="57" customWidth="1"/>
    <col min="11503" max="11503" width="10.5" style="57" customWidth="1"/>
    <col min="11504" max="11524" width="9" style="57"/>
    <col min="11525" max="11525" width="6.5" style="57" customWidth="1"/>
    <col min="11526" max="11526" width="12.25" style="57" customWidth="1"/>
    <col min="11527" max="11527" width="28.25" style="57" customWidth="1"/>
    <col min="11528" max="11528" width="13.75" style="57" customWidth="1"/>
    <col min="11529" max="11529" width="5.625" style="57" customWidth="1"/>
    <col min="11530" max="11531" width="9.375" style="57" customWidth="1"/>
    <col min="11532" max="11532" width="13.125" style="57" customWidth="1"/>
    <col min="11533" max="11750" width="9" style="57"/>
    <col min="11751" max="11751" width="5" style="57" customWidth="1"/>
    <col min="11752" max="11752" width="15" style="57" customWidth="1"/>
    <col min="11753" max="11754" width="14.625" style="57" customWidth="1"/>
    <col min="11755" max="11755" width="6.25" style="57" customWidth="1"/>
    <col min="11756" max="11758" width="10.125" style="57" customWidth="1"/>
    <col min="11759" max="11759" width="10.5" style="57" customWidth="1"/>
    <col min="11760" max="11780" width="9" style="57"/>
    <col min="11781" max="11781" width="6.5" style="57" customWidth="1"/>
    <col min="11782" max="11782" width="12.25" style="57" customWidth="1"/>
    <col min="11783" max="11783" width="28.25" style="57" customWidth="1"/>
    <col min="11784" max="11784" width="13.75" style="57" customWidth="1"/>
    <col min="11785" max="11785" width="5.625" style="57" customWidth="1"/>
    <col min="11786" max="11787" width="9.375" style="57" customWidth="1"/>
    <col min="11788" max="11788" width="13.125" style="57" customWidth="1"/>
    <col min="11789" max="12006" width="9" style="57"/>
    <col min="12007" max="12007" width="5" style="57" customWidth="1"/>
    <col min="12008" max="12008" width="15" style="57" customWidth="1"/>
    <col min="12009" max="12010" width="14.625" style="57" customWidth="1"/>
    <col min="12011" max="12011" width="6.25" style="57" customWidth="1"/>
    <col min="12012" max="12014" width="10.125" style="57" customWidth="1"/>
    <col min="12015" max="12015" width="10.5" style="57" customWidth="1"/>
    <col min="12016" max="12036" width="9" style="57"/>
    <col min="12037" max="12037" width="6.5" style="57" customWidth="1"/>
    <col min="12038" max="12038" width="12.25" style="57" customWidth="1"/>
    <col min="12039" max="12039" width="28.25" style="57" customWidth="1"/>
    <col min="12040" max="12040" width="13.75" style="57" customWidth="1"/>
    <col min="12041" max="12041" width="5.625" style="57" customWidth="1"/>
    <col min="12042" max="12043" width="9.375" style="57" customWidth="1"/>
    <col min="12044" max="12044" width="13.125" style="57" customWidth="1"/>
    <col min="12045" max="12262" width="9" style="57"/>
    <col min="12263" max="12263" width="5" style="57" customWidth="1"/>
    <col min="12264" max="12264" width="15" style="57" customWidth="1"/>
    <col min="12265" max="12266" width="14.625" style="57" customWidth="1"/>
    <col min="12267" max="12267" width="6.25" style="57" customWidth="1"/>
    <col min="12268" max="12270" width="10.125" style="57" customWidth="1"/>
    <col min="12271" max="12271" width="10.5" style="57" customWidth="1"/>
    <col min="12272" max="12292" width="9" style="57"/>
    <col min="12293" max="12293" width="6.5" style="57" customWidth="1"/>
    <col min="12294" max="12294" width="12.25" style="57" customWidth="1"/>
    <col min="12295" max="12295" width="28.25" style="57" customWidth="1"/>
    <col min="12296" max="12296" width="13.75" style="57" customWidth="1"/>
    <col min="12297" max="12297" width="5.625" style="57" customWidth="1"/>
    <col min="12298" max="12299" width="9.375" style="57" customWidth="1"/>
    <col min="12300" max="12300" width="13.125" style="57" customWidth="1"/>
    <col min="12301" max="12518" width="9" style="57"/>
    <col min="12519" max="12519" width="5" style="57" customWidth="1"/>
    <col min="12520" max="12520" width="15" style="57" customWidth="1"/>
    <col min="12521" max="12522" width="14.625" style="57" customWidth="1"/>
    <col min="12523" max="12523" width="6.25" style="57" customWidth="1"/>
    <col min="12524" max="12526" width="10.125" style="57" customWidth="1"/>
    <col min="12527" max="12527" width="10.5" style="57" customWidth="1"/>
    <col min="12528" max="12548" width="9" style="57"/>
    <col min="12549" max="12549" width="6.5" style="57" customWidth="1"/>
    <col min="12550" max="12550" width="12.25" style="57" customWidth="1"/>
    <col min="12551" max="12551" width="28.25" style="57" customWidth="1"/>
    <col min="12552" max="12552" width="13.75" style="57" customWidth="1"/>
    <col min="12553" max="12553" width="5.625" style="57" customWidth="1"/>
    <col min="12554" max="12555" width="9.375" style="57" customWidth="1"/>
    <col min="12556" max="12556" width="13.125" style="57" customWidth="1"/>
    <col min="12557" max="12774" width="9" style="57"/>
    <col min="12775" max="12775" width="5" style="57" customWidth="1"/>
    <col min="12776" max="12776" width="15" style="57" customWidth="1"/>
    <col min="12777" max="12778" width="14.625" style="57" customWidth="1"/>
    <col min="12779" max="12779" width="6.25" style="57" customWidth="1"/>
    <col min="12780" max="12782" width="10.125" style="57" customWidth="1"/>
    <col min="12783" max="12783" width="10.5" style="57" customWidth="1"/>
    <col min="12784" max="12804" width="9" style="57"/>
    <col min="12805" max="12805" width="6.5" style="57" customWidth="1"/>
    <col min="12806" max="12806" width="12.25" style="57" customWidth="1"/>
    <col min="12807" max="12807" width="28.25" style="57" customWidth="1"/>
    <col min="12808" max="12808" width="13.75" style="57" customWidth="1"/>
    <col min="12809" max="12809" width="5.625" style="57" customWidth="1"/>
    <col min="12810" max="12811" width="9.375" style="57" customWidth="1"/>
    <col min="12812" max="12812" width="13.125" style="57" customWidth="1"/>
    <col min="12813" max="13030" width="9" style="57"/>
    <col min="13031" max="13031" width="5" style="57" customWidth="1"/>
    <col min="13032" max="13032" width="15" style="57" customWidth="1"/>
    <col min="13033" max="13034" width="14.625" style="57" customWidth="1"/>
    <col min="13035" max="13035" width="6.25" style="57" customWidth="1"/>
    <col min="13036" max="13038" width="10.125" style="57" customWidth="1"/>
    <col min="13039" max="13039" width="10.5" style="57" customWidth="1"/>
    <col min="13040" max="13060" width="9" style="57"/>
    <col min="13061" max="13061" width="6.5" style="57" customWidth="1"/>
    <col min="13062" max="13062" width="12.25" style="57" customWidth="1"/>
    <col min="13063" max="13063" width="28.25" style="57" customWidth="1"/>
    <col min="13064" max="13064" width="13.75" style="57" customWidth="1"/>
    <col min="13065" max="13065" width="5.625" style="57" customWidth="1"/>
    <col min="13066" max="13067" width="9.375" style="57" customWidth="1"/>
    <col min="13068" max="13068" width="13.125" style="57" customWidth="1"/>
    <col min="13069" max="13286" width="9" style="57"/>
    <col min="13287" max="13287" width="5" style="57" customWidth="1"/>
    <col min="13288" max="13288" width="15" style="57" customWidth="1"/>
    <col min="13289" max="13290" width="14.625" style="57" customWidth="1"/>
    <col min="13291" max="13291" width="6.25" style="57" customWidth="1"/>
    <col min="13292" max="13294" width="10.125" style="57" customWidth="1"/>
    <col min="13295" max="13295" width="10.5" style="57" customWidth="1"/>
    <col min="13296" max="13316" width="9" style="57"/>
    <col min="13317" max="13317" width="6.5" style="57" customWidth="1"/>
    <col min="13318" max="13318" width="12.25" style="57" customWidth="1"/>
    <col min="13319" max="13319" width="28.25" style="57" customWidth="1"/>
    <col min="13320" max="13320" width="13.75" style="57" customWidth="1"/>
    <col min="13321" max="13321" width="5.625" style="57" customWidth="1"/>
    <col min="13322" max="13323" width="9.375" style="57" customWidth="1"/>
    <col min="13324" max="13324" width="13.125" style="57" customWidth="1"/>
    <col min="13325" max="13542" width="9" style="57"/>
    <col min="13543" max="13543" width="5" style="57" customWidth="1"/>
    <col min="13544" max="13544" width="15" style="57" customWidth="1"/>
    <col min="13545" max="13546" width="14.625" style="57" customWidth="1"/>
    <col min="13547" max="13547" width="6.25" style="57" customWidth="1"/>
    <col min="13548" max="13550" width="10.125" style="57" customWidth="1"/>
    <col min="13551" max="13551" width="10.5" style="57" customWidth="1"/>
    <col min="13552" max="13572" width="9" style="57"/>
    <col min="13573" max="13573" width="6.5" style="57" customWidth="1"/>
    <col min="13574" max="13574" width="12.25" style="57" customWidth="1"/>
    <col min="13575" max="13575" width="28.25" style="57" customWidth="1"/>
    <col min="13576" max="13576" width="13.75" style="57" customWidth="1"/>
    <col min="13577" max="13577" width="5.625" style="57" customWidth="1"/>
    <col min="13578" max="13579" width="9.375" style="57" customWidth="1"/>
    <col min="13580" max="13580" width="13.125" style="57" customWidth="1"/>
    <col min="13581" max="13798" width="9" style="57"/>
    <col min="13799" max="13799" width="5" style="57" customWidth="1"/>
    <col min="13800" max="13800" width="15" style="57" customWidth="1"/>
    <col min="13801" max="13802" width="14.625" style="57" customWidth="1"/>
    <col min="13803" max="13803" width="6.25" style="57" customWidth="1"/>
    <col min="13804" max="13806" width="10.125" style="57" customWidth="1"/>
    <col min="13807" max="13807" width="10.5" style="57" customWidth="1"/>
    <col min="13808" max="13828" width="9" style="57"/>
    <col min="13829" max="13829" width="6.5" style="57" customWidth="1"/>
    <col min="13830" max="13830" width="12.25" style="57" customWidth="1"/>
    <col min="13831" max="13831" width="28.25" style="57" customWidth="1"/>
    <col min="13832" max="13832" width="13.75" style="57" customWidth="1"/>
    <col min="13833" max="13833" width="5.625" style="57" customWidth="1"/>
    <col min="13834" max="13835" width="9.375" style="57" customWidth="1"/>
    <col min="13836" max="13836" width="13.125" style="57" customWidth="1"/>
    <col min="13837" max="14054" width="9" style="57"/>
    <col min="14055" max="14055" width="5" style="57" customWidth="1"/>
    <col min="14056" max="14056" width="15" style="57" customWidth="1"/>
    <col min="14057" max="14058" width="14.625" style="57" customWidth="1"/>
    <col min="14059" max="14059" width="6.25" style="57" customWidth="1"/>
    <col min="14060" max="14062" width="10.125" style="57" customWidth="1"/>
    <col min="14063" max="14063" width="10.5" style="57" customWidth="1"/>
    <col min="14064" max="14084" width="9" style="57"/>
    <col min="14085" max="14085" width="6.5" style="57" customWidth="1"/>
    <col min="14086" max="14086" width="12.25" style="57" customWidth="1"/>
    <col min="14087" max="14087" width="28.25" style="57" customWidth="1"/>
    <col min="14088" max="14088" width="13.75" style="57" customWidth="1"/>
    <col min="14089" max="14089" width="5.625" style="57" customWidth="1"/>
    <col min="14090" max="14091" width="9.375" style="57" customWidth="1"/>
    <col min="14092" max="14092" width="13.125" style="57" customWidth="1"/>
    <col min="14093" max="14310" width="9" style="57"/>
    <col min="14311" max="14311" width="5" style="57" customWidth="1"/>
    <col min="14312" max="14312" width="15" style="57" customWidth="1"/>
    <col min="14313" max="14314" width="14.625" style="57" customWidth="1"/>
    <col min="14315" max="14315" width="6.25" style="57" customWidth="1"/>
    <col min="14316" max="14318" width="10.125" style="57" customWidth="1"/>
    <col min="14319" max="14319" width="10.5" style="57" customWidth="1"/>
    <col min="14320" max="14340" width="9" style="57"/>
    <col min="14341" max="14341" width="6.5" style="57" customWidth="1"/>
    <col min="14342" max="14342" width="12.25" style="57" customWidth="1"/>
    <col min="14343" max="14343" width="28.25" style="57" customWidth="1"/>
    <col min="14344" max="14344" width="13.75" style="57" customWidth="1"/>
    <col min="14345" max="14345" width="5.625" style="57" customWidth="1"/>
    <col min="14346" max="14347" width="9.375" style="57" customWidth="1"/>
    <col min="14348" max="14348" width="13.125" style="57" customWidth="1"/>
    <col min="14349" max="14566" width="9" style="57"/>
    <col min="14567" max="14567" width="5" style="57" customWidth="1"/>
    <col min="14568" max="14568" width="15" style="57" customWidth="1"/>
    <col min="14569" max="14570" width="14.625" style="57" customWidth="1"/>
    <col min="14571" max="14571" width="6.25" style="57" customWidth="1"/>
    <col min="14572" max="14574" width="10.125" style="57" customWidth="1"/>
    <col min="14575" max="14575" width="10.5" style="57" customWidth="1"/>
    <col min="14576" max="14596" width="9" style="57"/>
    <col min="14597" max="14597" width="6.5" style="57" customWidth="1"/>
    <col min="14598" max="14598" width="12.25" style="57" customWidth="1"/>
    <col min="14599" max="14599" width="28.25" style="57" customWidth="1"/>
    <col min="14600" max="14600" width="13.75" style="57" customWidth="1"/>
    <col min="14601" max="14601" width="5.625" style="57" customWidth="1"/>
    <col min="14602" max="14603" width="9.375" style="57" customWidth="1"/>
    <col min="14604" max="14604" width="13.125" style="57" customWidth="1"/>
    <col min="14605" max="14822" width="9" style="57"/>
    <col min="14823" max="14823" width="5" style="57" customWidth="1"/>
    <col min="14824" max="14824" width="15" style="57" customWidth="1"/>
    <col min="14825" max="14826" width="14.625" style="57" customWidth="1"/>
    <col min="14827" max="14827" width="6.25" style="57" customWidth="1"/>
    <col min="14828" max="14830" width="10.125" style="57" customWidth="1"/>
    <col min="14831" max="14831" width="10.5" style="57" customWidth="1"/>
    <col min="14832" max="14852" width="9" style="57"/>
    <col min="14853" max="14853" width="6.5" style="57" customWidth="1"/>
    <col min="14854" max="14854" width="12.25" style="57" customWidth="1"/>
    <col min="14855" max="14855" width="28.25" style="57" customWidth="1"/>
    <col min="14856" max="14856" width="13.75" style="57" customWidth="1"/>
    <col min="14857" max="14857" width="5.625" style="57" customWidth="1"/>
    <col min="14858" max="14859" width="9.375" style="57" customWidth="1"/>
    <col min="14860" max="14860" width="13.125" style="57" customWidth="1"/>
    <col min="14861" max="15078" width="9" style="57"/>
    <col min="15079" max="15079" width="5" style="57" customWidth="1"/>
    <col min="15080" max="15080" width="15" style="57" customWidth="1"/>
    <col min="15081" max="15082" width="14.625" style="57" customWidth="1"/>
    <col min="15083" max="15083" width="6.25" style="57" customWidth="1"/>
    <col min="15084" max="15086" width="10.125" style="57" customWidth="1"/>
    <col min="15087" max="15087" width="10.5" style="57" customWidth="1"/>
    <col min="15088" max="15108" width="9" style="57"/>
    <col min="15109" max="15109" width="6.5" style="57" customWidth="1"/>
    <col min="15110" max="15110" width="12.25" style="57" customWidth="1"/>
    <col min="15111" max="15111" width="28.25" style="57" customWidth="1"/>
    <col min="15112" max="15112" width="13.75" style="57" customWidth="1"/>
    <col min="15113" max="15113" width="5.625" style="57" customWidth="1"/>
    <col min="15114" max="15115" width="9.375" style="57" customWidth="1"/>
    <col min="15116" max="15116" width="13.125" style="57" customWidth="1"/>
    <col min="15117" max="15334" width="9" style="57"/>
    <col min="15335" max="15335" width="5" style="57" customWidth="1"/>
    <col min="15336" max="15336" width="15" style="57" customWidth="1"/>
    <col min="15337" max="15338" width="14.625" style="57" customWidth="1"/>
    <col min="15339" max="15339" width="6.25" style="57" customWidth="1"/>
    <col min="15340" max="15342" width="10.125" style="57" customWidth="1"/>
    <col min="15343" max="15343" width="10.5" style="57" customWidth="1"/>
    <col min="15344" max="15364" width="9" style="57"/>
    <col min="15365" max="15365" width="6.5" style="57" customWidth="1"/>
    <col min="15366" max="15366" width="12.25" style="57" customWidth="1"/>
    <col min="15367" max="15367" width="28.25" style="57" customWidth="1"/>
    <col min="15368" max="15368" width="13.75" style="57" customWidth="1"/>
    <col min="15369" max="15369" width="5.625" style="57" customWidth="1"/>
    <col min="15370" max="15371" width="9.375" style="57" customWidth="1"/>
    <col min="15372" max="15372" width="13.125" style="57" customWidth="1"/>
    <col min="15373" max="15590" width="9" style="57"/>
    <col min="15591" max="15591" width="5" style="57" customWidth="1"/>
    <col min="15592" max="15592" width="15" style="57" customWidth="1"/>
    <col min="15593" max="15594" width="14.625" style="57" customWidth="1"/>
    <col min="15595" max="15595" width="6.25" style="57" customWidth="1"/>
    <col min="15596" max="15598" width="10.125" style="57" customWidth="1"/>
    <col min="15599" max="15599" width="10.5" style="57" customWidth="1"/>
    <col min="15600" max="15620" width="9" style="57"/>
    <col min="15621" max="15621" width="6.5" style="57" customWidth="1"/>
    <col min="15622" max="15622" width="12.25" style="57" customWidth="1"/>
    <col min="15623" max="15623" width="28.25" style="57" customWidth="1"/>
    <col min="15624" max="15624" width="13.75" style="57" customWidth="1"/>
    <col min="15625" max="15625" width="5.625" style="57" customWidth="1"/>
    <col min="15626" max="15627" width="9.375" style="57" customWidth="1"/>
    <col min="15628" max="15628" width="13.125" style="57" customWidth="1"/>
    <col min="15629" max="15846" width="9" style="57"/>
    <col min="15847" max="15847" width="5" style="57" customWidth="1"/>
    <col min="15848" max="15848" width="15" style="57" customWidth="1"/>
    <col min="15849" max="15850" width="14.625" style="57" customWidth="1"/>
    <col min="15851" max="15851" width="6.25" style="57" customWidth="1"/>
    <col min="15852" max="15854" width="10.125" style="57" customWidth="1"/>
    <col min="15855" max="15855" width="10.5" style="57" customWidth="1"/>
    <col min="15856" max="15876" width="9" style="57"/>
    <col min="15877" max="15877" width="6.5" style="57" customWidth="1"/>
    <col min="15878" max="15878" width="12.25" style="57" customWidth="1"/>
    <col min="15879" max="15879" width="28.25" style="57" customWidth="1"/>
    <col min="15880" max="15880" width="13.75" style="57" customWidth="1"/>
    <col min="15881" max="15881" width="5.625" style="57" customWidth="1"/>
    <col min="15882" max="15883" width="9.375" style="57" customWidth="1"/>
    <col min="15884" max="15884" width="13.125" style="57" customWidth="1"/>
    <col min="15885" max="16102" width="9" style="57"/>
    <col min="16103" max="16103" width="5" style="57" customWidth="1"/>
    <col min="16104" max="16104" width="15" style="57" customWidth="1"/>
    <col min="16105" max="16106" width="14.625" style="57" customWidth="1"/>
    <col min="16107" max="16107" width="6.25" style="57" customWidth="1"/>
    <col min="16108" max="16110" width="10.125" style="57" customWidth="1"/>
    <col min="16111" max="16111" width="10.5" style="57" customWidth="1"/>
    <col min="16112" max="16132" width="9" style="57"/>
    <col min="16133" max="16133" width="6.5" style="57" customWidth="1"/>
    <col min="16134" max="16134" width="12.25" style="57" customWidth="1"/>
    <col min="16135" max="16135" width="28.25" style="57" customWidth="1"/>
    <col min="16136" max="16136" width="13.75" style="57" customWidth="1"/>
    <col min="16137" max="16137" width="5.625" style="57" customWidth="1"/>
    <col min="16138" max="16139" width="9.375" style="57" customWidth="1"/>
    <col min="16140" max="16140" width="13.125" style="57" customWidth="1"/>
    <col min="16141" max="16358" width="9" style="57"/>
    <col min="16359" max="16359" width="5" style="57" customWidth="1"/>
    <col min="16360" max="16360" width="15" style="57" customWidth="1"/>
    <col min="16361" max="16362" width="14.625" style="57" customWidth="1"/>
    <col min="16363" max="16363" width="6.25" style="57" customWidth="1"/>
    <col min="16364" max="16366" width="10.125" style="57" customWidth="1"/>
    <col min="16367" max="16367" width="10.5" style="57" customWidth="1"/>
    <col min="16368" max="16384" width="9" style="57"/>
  </cols>
  <sheetData>
    <row r="1" spans="1:259" ht="22.5">
      <c r="A1" s="158" t="s">
        <v>59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</row>
    <row r="2" spans="1:259" ht="21.6" customHeight="1">
      <c r="A2" s="159" t="s">
        <v>60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</row>
    <row r="3" spans="1:259">
      <c r="A3" s="161" t="s">
        <v>61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</row>
    <row r="4" spans="1:259" ht="21" customHeight="1">
      <c r="A4" s="161" t="s">
        <v>62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</row>
    <row r="5" spans="1:259" ht="31.5" customHeight="1">
      <c r="A5" s="162" t="s">
        <v>63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</row>
    <row r="6" spans="1:259">
      <c r="A6" s="157" t="s">
        <v>64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</row>
    <row r="7" spans="1:259" ht="31.9" customHeight="1">
      <c r="A7" s="164" t="s">
        <v>53</v>
      </c>
      <c r="B7" s="165" t="s">
        <v>3</v>
      </c>
      <c r="C7" s="166" t="s">
        <v>65</v>
      </c>
      <c r="D7" s="166" t="s">
        <v>66</v>
      </c>
      <c r="E7" s="167" t="s">
        <v>54</v>
      </c>
      <c r="F7" s="168" t="s">
        <v>67</v>
      </c>
      <c r="G7" s="168"/>
      <c r="H7" s="169" t="s">
        <v>68</v>
      </c>
      <c r="I7" s="169"/>
      <c r="J7" s="169"/>
      <c r="K7" s="58" t="s">
        <v>69</v>
      </c>
      <c r="L7" s="170" t="s">
        <v>55</v>
      </c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</row>
    <row r="8" spans="1:259" ht="16.5">
      <c r="A8" s="164"/>
      <c r="B8" s="165"/>
      <c r="C8" s="166"/>
      <c r="D8" s="166"/>
      <c r="E8" s="167"/>
      <c r="F8" s="59" t="s">
        <v>70</v>
      </c>
      <c r="G8" s="59" t="s">
        <v>71</v>
      </c>
      <c r="H8" s="60" t="s">
        <v>72</v>
      </c>
      <c r="I8" s="60" t="s">
        <v>73</v>
      </c>
      <c r="J8" s="60" t="s">
        <v>74</v>
      </c>
      <c r="K8" s="58" t="s">
        <v>75</v>
      </c>
      <c r="L8" s="170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</row>
    <row r="9" spans="1:259" s="71" customFormat="1" ht="30" customHeight="1">
      <c r="A9" s="61">
        <v>1</v>
      </c>
      <c r="B9" s="62" t="s">
        <v>76</v>
      </c>
      <c r="C9" s="63" t="s">
        <v>77</v>
      </c>
      <c r="D9" s="64"/>
      <c r="E9" s="65" t="s">
        <v>78</v>
      </c>
      <c r="F9" s="66"/>
      <c r="G9" s="66">
        <v>3.7168000000000001</v>
      </c>
      <c r="H9" s="67" t="s">
        <v>79</v>
      </c>
      <c r="I9" s="66" t="s">
        <v>80</v>
      </c>
      <c r="J9" s="66" t="s">
        <v>80</v>
      </c>
      <c r="K9" s="68"/>
      <c r="L9" s="69"/>
      <c r="M9" s="70" t="s">
        <v>81</v>
      </c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/>
      <c r="GB9" s="70"/>
      <c r="GC9" s="70"/>
      <c r="GD9" s="70"/>
      <c r="GE9" s="70"/>
      <c r="GF9" s="70"/>
      <c r="GG9" s="70"/>
      <c r="GH9" s="70"/>
      <c r="GI9" s="70"/>
      <c r="GJ9" s="70"/>
      <c r="GK9" s="70"/>
      <c r="GL9" s="70"/>
      <c r="GM9" s="70"/>
      <c r="GN9" s="70"/>
      <c r="GO9" s="70"/>
      <c r="GP9" s="70"/>
      <c r="GQ9" s="70"/>
      <c r="GR9" s="70"/>
      <c r="GS9" s="70"/>
      <c r="GT9" s="70"/>
      <c r="GU9" s="70"/>
      <c r="GV9" s="70"/>
      <c r="GW9" s="70"/>
      <c r="GX9" s="70"/>
      <c r="GY9" s="70"/>
      <c r="GZ9" s="70"/>
      <c r="HA9" s="70"/>
      <c r="HB9" s="70"/>
      <c r="HC9" s="70"/>
      <c r="HD9" s="70"/>
      <c r="HE9" s="70"/>
      <c r="HF9" s="70"/>
      <c r="HG9" s="70"/>
      <c r="HH9" s="70"/>
      <c r="HI9" s="70"/>
      <c r="HJ9" s="70"/>
      <c r="HK9" s="70"/>
      <c r="HL9" s="70"/>
      <c r="HM9" s="70"/>
      <c r="HN9" s="70"/>
      <c r="HO9" s="70"/>
      <c r="HP9" s="70"/>
      <c r="HQ9" s="70"/>
      <c r="HR9" s="70"/>
      <c r="HS9" s="70"/>
      <c r="HT9" s="70"/>
      <c r="HU9" s="70"/>
      <c r="HV9" s="70"/>
      <c r="HW9" s="70"/>
      <c r="HX9" s="70"/>
      <c r="HY9" s="70"/>
      <c r="HZ9" s="70"/>
      <c r="IA9" s="70"/>
      <c r="IB9" s="70"/>
      <c r="IC9" s="70"/>
      <c r="ID9" s="70"/>
      <c r="IE9" s="70"/>
      <c r="IF9" s="70"/>
      <c r="IG9" s="70"/>
      <c r="IH9" s="70"/>
      <c r="II9" s="70"/>
      <c r="IJ9" s="70"/>
      <c r="IK9" s="70"/>
      <c r="IL9" s="70"/>
      <c r="IM9" s="70"/>
      <c r="IN9" s="70"/>
      <c r="IO9" s="70"/>
      <c r="IP9" s="70"/>
      <c r="IQ9" s="70"/>
      <c r="IR9" s="70"/>
      <c r="IS9" s="70"/>
      <c r="IT9" s="70"/>
      <c r="IU9" s="70"/>
      <c r="IV9" s="70"/>
      <c r="IW9" s="70"/>
      <c r="IX9" s="70"/>
      <c r="IY9" s="70"/>
    </row>
    <row r="10" spans="1:259" s="72" customFormat="1" ht="30.75" customHeight="1">
      <c r="A10" s="171" t="s">
        <v>82</v>
      </c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</row>
    <row r="11" spans="1:259" s="72" customFormat="1" ht="35.25" customHeight="1">
      <c r="A11" s="172" t="s">
        <v>83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</row>
    <row r="12" spans="1:259" s="72" customFormat="1" ht="41.25" customHeight="1">
      <c r="A12" s="172" t="s">
        <v>84</v>
      </c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</row>
    <row r="13" spans="1:259" s="72" customFormat="1" ht="24" customHeight="1">
      <c r="A13" s="163" t="s">
        <v>85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</row>
    <row r="14" spans="1:259" s="72" customFormat="1">
      <c r="A14" s="73"/>
      <c r="B14" s="74"/>
      <c r="C14" s="73"/>
      <c r="D14" s="73"/>
      <c r="E14" s="73"/>
      <c r="F14" s="75"/>
      <c r="G14" s="75"/>
      <c r="H14" s="76"/>
      <c r="I14" s="75"/>
      <c r="J14" s="75"/>
      <c r="K14" s="75"/>
      <c r="L14" s="77"/>
    </row>
    <row r="15" spans="1:259" s="72" customFormat="1" ht="16.5">
      <c r="A15" s="78" t="s">
        <v>86</v>
      </c>
      <c r="B15" s="79"/>
      <c r="C15" s="80"/>
      <c r="D15" s="81" t="s">
        <v>87</v>
      </c>
      <c r="E15" s="80"/>
      <c r="F15" s="82"/>
      <c r="G15" s="82"/>
      <c r="H15" s="83"/>
      <c r="I15" s="82"/>
      <c r="J15" s="82"/>
      <c r="K15" s="82"/>
      <c r="L15" s="84"/>
    </row>
    <row r="16" spans="1:259" s="72" customFormat="1" ht="16.5">
      <c r="A16" s="78"/>
      <c r="B16" s="79"/>
      <c r="C16" s="80"/>
      <c r="D16" s="81"/>
      <c r="E16" s="80"/>
      <c r="F16" s="82"/>
      <c r="G16" s="82"/>
      <c r="H16" s="83"/>
      <c r="I16" s="82"/>
      <c r="J16" s="82"/>
      <c r="K16" s="82"/>
      <c r="L16" s="84"/>
    </row>
    <row r="17" spans="1:12" s="72" customFormat="1" ht="16.5">
      <c r="A17" s="78" t="s">
        <v>88</v>
      </c>
      <c r="B17" s="78"/>
      <c r="C17" s="73"/>
      <c r="D17" s="78" t="s">
        <v>88</v>
      </c>
      <c r="E17" s="73"/>
      <c r="F17" s="82"/>
      <c r="G17" s="82"/>
      <c r="H17" s="83"/>
      <c r="I17" s="82"/>
      <c r="J17" s="82"/>
      <c r="K17" s="82"/>
      <c r="L17" s="84"/>
    </row>
    <row r="18" spans="1:12" s="72" customFormat="1" ht="13.5">
      <c r="B18" s="85"/>
      <c r="F18" s="82"/>
      <c r="G18" s="82"/>
      <c r="H18" s="83"/>
      <c r="I18" s="82"/>
      <c r="J18" s="82"/>
      <c r="K18" s="82"/>
      <c r="L18" s="84"/>
    </row>
    <row r="19" spans="1:12">
      <c r="B19" s="86"/>
    </row>
    <row r="20" spans="1:12">
      <c r="B20" s="86"/>
    </row>
    <row r="21" spans="1:12">
      <c r="B21" s="86"/>
    </row>
    <row r="22" spans="1:12">
      <c r="B22" s="86"/>
    </row>
    <row r="23" spans="1:12">
      <c r="B23" s="86"/>
    </row>
    <row r="24" spans="1:12">
      <c r="B24" s="86"/>
    </row>
    <row r="25" spans="1:12">
      <c r="B25" s="86"/>
    </row>
    <row r="26" spans="1:12">
      <c r="B26" s="86"/>
    </row>
    <row r="27" spans="1:12">
      <c r="B27" s="86"/>
    </row>
    <row r="28" spans="1:12">
      <c r="B28" s="86"/>
    </row>
    <row r="29" spans="1:12">
      <c r="B29" s="86"/>
    </row>
    <row r="30" spans="1:12">
      <c r="B30" s="86"/>
    </row>
    <row r="31" spans="1:12">
      <c r="B31" s="86"/>
    </row>
    <row r="32" spans="1:12">
      <c r="B32" s="86"/>
    </row>
    <row r="33" spans="2:2">
      <c r="B33" s="86"/>
    </row>
    <row r="34" spans="2:2">
      <c r="B34" s="86"/>
    </row>
    <row r="35" spans="2:2">
      <c r="B35" s="86"/>
    </row>
    <row r="36" spans="2:2">
      <c r="B36" s="86"/>
    </row>
    <row r="37" spans="2:2">
      <c r="B37" s="86"/>
    </row>
    <row r="38" spans="2:2">
      <c r="B38" s="86"/>
    </row>
    <row r="39" spans="2:2">
      <c r="B39" s="86"/>
    </row>
    <row r="40" spans="2:2">
      <c r="B40" s="86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17" type="noConversion"/>
  <conditionalFormatting sqref="B1 B3:B1048576">
    <cfRule type="duplicateValues" dxfId="0" priority="1"/>
  </conditionalFormatting>
  <pageMargins left="0.59055118110236227" right="0.23622047244094491" top="0.43307086614173229" bottom="0.39370078740157483" header="0.35433070866141736" footer="0.15748031496062992"/>
  <pageSetup paperSize="9" scale="83" orientation="landscape" horizontalDpi="200" verticalDpi="200" r:id="rId1"/>
  <headerFooter>
    <oddFooter>&amp;C第 &amp;P 页，共 &amp;N 页</oddFooter>
  </headerFooter>
  <colBreaks count="1" manualBreakCount="1">
    <brk id="1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4" baseType="lpstr">
      <vt:lpstr>成本核算 (目标价)</vt:lpstr>
      <vt:lpstr>万昌3</vt:lpstr>
      <vt:lpstr>'成本核算 (目标价)'!Print_Area</vt:lpstr>
      <vt:lpstr>万昌3!Print_Area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zzf</cp:lastModifiedBy>
  <dcterms:created xsi:type="dcterms:W3CDTF">2006-09-13T11:21:00Z</dcterms:created>
  <dcterms:modified xsi:type="dcterms:W3CDTF">2022-06-29T03:16:33Z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4EB03063AC824170A1960E8CDEE679A4</vt:lpwstr>
  </property>
</Properties>
</file>