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B5A5F5D9-30D3-4358-9D40-228483902DB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1" l="1"/>
  <c r="H3" i="1"/>
  <c r="G3" i="1" l="1"/>
  <c r="K5" i="1" l="1"/>
  <c r="K4" i="1"/>
  <c r="K3" i="1"/>
  <c r="M3" i="1" s="1"/>
  <c r="M4" i="1" l="1"/>
  <c r="N4" i="1"/>
  <c r="N5" i="1"/>
  <c r="M5" i="1"/>
  <c r="N3" i="1"/>
</calcChain>
</file>

<file path=xl/sharedStrings.xml><?xml version="1.0" encoding="utf-8"?>
<sst xmlns="http://schemas.openxmlformats.org/spreadsheetml/2006/main" count="31" uniqueCount="25">
  <si>
    <t>序号</t>
  </si>
  <si>
    <t>QAD编码</t>
  </si>
  <si>
    <t>零部件名称（QAD）</t>
  </si>
  <si>
    <t>图号或规格</t>
  </si>
  <si>
    <t>单位</t>
  </si>
  <si>
    <t>未税采购价格
（不含模具摊销）</t>
    <phoneticPr fontId="3" type="noConversion"/>
  </si>
  <si>
    <t>未税模检具摊销费</t>
    <phoneticPr fontId="10" type="noConversion"/>
  </si>
  <si>
    <t>未税产品价格
（含模摊费）</t>
    <phoneticPr fontId="10" type="noConversion"/>
  </si>
  <si>
    <t>模检具总价</t>
    <phoneticPr fontId="10" type="noConversion"/>
  </si>
  <si>
    <t>摊销费</t>
    <phoneticPr fontId="10" type="noConversion"/>
  </si>
  <si>
    <t>摊销方式</t>
    <phoneticPr fontId="10" type="noConversion"/>
  </si>
  <si>
    <t>件</t>
    <phoneticPr fontId="3" type="noConversion"/>
  </si>
  <si>
    <t>SHT0001899</t>
    <phoneticPr fontId="3" type="noConversion"/>
  </si>
  <si>
    <t>座盆延伸滑块支撑板</t>
  </si>
  <si>
    <t>模具费分摊至4万件产品中</t>
    <phoneticPr fontId="3" type="noConversion"/>
  </si>
  <si>
    <t>SHT0001862</t>
    <phoneticPr fontId="3" type="noConversion"/>
  </si>
  <si>
    <t>左滑轨连接板</t>
  </si>
  <si>
    <t>SHT0001863</t>
  </si>
  <si>
    <t>右滑轨连接板</t>
  </si>
  <si>
    <t>2022年1月-6月</t>
    <phoneticPr fontId="10" type="noConversion"/>
  </si>
  <si>
    <t>2022年7月-12月</t>
    <phoneticPr fontId="10" type="noConversion"/>
  </si>
  <si>
    <t>2022年1月-6月</t>
    <phoneticPr fontId="3" type="noConversion"/>
  </si>
  <si>
    <t>2022年7月-12月</t>
    <phoneticPr fontId="3" type="noConversion"/>
  </si>
  <si>
    <t>2021年（含模摊）</t>
    <phoneticPr fontId="3" type="noConversion"/>
  </si>
  <si>
    <t>2021年（不含模摊）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</si>
</sst>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80" formatCode="0.0000"/>
  </numFmts>
  <fonts count="15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6" fillId="0" borderId="0" applyProtection="0">
      <alignment vertical="center"/>
    </xf>
    <xf numFmtId="0" fontId="8" fillId="0" borderId="0">
      <alignment vertical="center"/>
    </xf>
  </cellStyleXfs>
  <cellXfs count="37">
    <xf numFmtId="0" fontId="0" fillId="0" borderId="0" xfId="0"/>
    <xf numFmtId="176" fontId="7" fillId="3" borderId="1" xfId="2" applyNumberFormat="1" applyFont="1" applyFill="1" applyBorder="1" applyAlignment="1">
      <alignment horizontal="center" vertical="center" wrapText="1"/>
    </xf>
    <xf numFmtId="0" fontId="1" fillId="0" borderId="0" xfId="1">
      <alignment vertical="center"/>
    </xf>
    <xf numFmtId="0" fontId="11" fillId="2" borderId="0" xfId="1" applyFont="1" applyFill="1" applyAlignment="1">
      <alignment horizontal="center" vertical="center"/>
    </xf>
    <xf numFmtId="176" fontId="7" fillId="0" borderId="1" xfId="2" applyNumberFormat="1" applyFont="1" applyBorder="1" applyAlignment="1">
      <alignment horizontal="center" vertical="center" wrapText="1"/>
    </xf>
    <xf numFmtId="177" fontId="12" fillId="3" borderId="1" xfId="3" applyNumberFormat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176" fontId="13" fillId="2" borderId="1" xfId="1" applyNumberFormat="1" applyFont="1" applyFill="1" applyBorder="1" applyAlignment="1">
      <alignment horizontal="left" vertical="center" wrapText="1"/>
    </xf>
    <xf numFmtId="176" fontId="13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/>
    </xf>
    <xf numFmtId="0" fontId="14" fillId="4" borderId="1" xfId="3" applyFont="1" applyFill="1" applyBorder="1" applyAlignment="1">
      <alignment horizontal="center" vertical="center"/>
    </xf>
    <xf numFmtId="0" fontId="14" fillId="4" borderId="1" xfId="3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176" fontId="13" fillId="4" borderId="1" xfId="1" applyNumberFormat="1" applyFont="1" applyFill="1" applyBorder="1" applyAlignment="1">
      <alignment horizontal="center" vertical="center" wrapText="1"/>
    </xf>
    <xf numFmtId="176" fontId="13" fillId="4" borderId="1" xfId="1" applyNumberFormat="1" applyFont="1" applyFill="1" applyBorder="1" applyAlignment="1">
      <alignment horizontal="left" vertical="center" wrapText="1"/>
    </xf>
    <xf numFmtId="0" fontId="1" fillId="4" borderId="0" xfId="1" applyFill="1">
      <alignment vertical="center"/>
    </xf>
    <xf numFmtId="0" fontId="11" fillId="4" borderId="0" xfId="1" applyFont="1" applyFill="1" applyAlignment="1">
      <alignment horizontal="center" vertical="center"/>
    </xf>
    <xf numFmtId="177" fontId="13" fillId="4" borderId="1" xfId="1" applyNumberFormat="1" applyFont="1" applyFill="1" applyBorder="1" applyAlignment="1">
      <alignment horizontal="left" vertical="center" wrapText="1"/>
    </xf>
    <xf numFmtId="177" fontId="13" fillId="2" borderId="1" xfId="1" applyNumberFormat="1" applyFont="1" applyFill="1" applyBorder="1" applyAlignment="1">
      <alignment horizontal="left" vertical="center" wrapText="1"/>
    </xf>
    <xf numFmtId="176" fontId="7" fillId="0" borderId="1" xfId="2" applyNumberFormat="1" applyFont="1" applyBorder="1" applyAlignment="1">
      <alignment vertical="center" wrapText="1"/>
    </xf>
    <xf numFmtId="176" fontId="13" fillId="5" borderId="1" xfId="1" applyNumberFormat="1" applyFont="1" applyFill="1" applyBorder="1" applyAlignment="1">
      <alignment horizontal="center" vertical="center" wrapText="1"/>
    </xf>
    <xf numFmtId="180" fontId="14" fillId="0" borderId="1" xfId="1" applyNumberFormat="1" applyFont="1" applyBorder="1" applyAlignment="1">
      <alignment horizontal="center" vertical="center" wrapText="1"/>
    </xf>
    <xf numFmtId="180" fontId="14" fillId="4" borderId="1" xfId="1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176" fontId="7" fillId="0" borderId="2" xfId="2" applyNumberFormat="1" applyFont="1" applyBorder="1" applyAlignment="1">
      <alignment horizontal="center" vertical="center" wrapText="1"/>
    </xf>
    <xf numFmtId="176" fontId="7" fillId="0" borderId="3" xfId="2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80F1D183-74E9-4AF7-9F19-5DC1A7D1332C}"/>
    <cellStyle name="常规 2 2 6" xfId="2" xr:uid="{B009890E-8B13-45BB-A352-4503B55DCE4F}"/>
    <cellStyle name="常规 3" xfId="3" xr:uid="{B03DCB62-C2E0-4100-9733-A8E7731960C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"/>
  <sheetViews>
    <sheetView tabSelected="1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C15" sqref="C15"/>
    </sheetView>
  </sheetViews>
  <sheetFormatPr defaultRowHeight="13.8"/>
  <cols>
    <col min="2" max="3" width="17" customWidth="1"/>
    <col min="4" max="4" width="7.88671875" customWidth="1"/>
    <col min="5" max="5" width="3.88671875" customWidth="1"/>
    <col min="6" max="6" width="11.77734375" customWidth="1"/>
    <col min="7" max="7" width="11.21875" customWidth="1"/>
    <col min="8" max="9" width="16.77734375" customWidth="1"/>
    <col min="10" max="10" width="27.21875" customWidth="1"/>
    <col min="11" max="11" width="8.88671875" customWidth="1"/>
    <col min="12" max="12" width="15.109375" customWidth="1"/>
    <col min="13" max="14" width="18.21875" customWidth="1"/>
  </cols>
  <sheetData>
    <row r="1" spans="1:255" s="3" customFormat="1" ht="31.8" customHeight="1">
      <c r="A1" s="33" t="s">
        <v>0</v>
      </c>
      <c r="B1" s="34" t="s">
        <v>1</v>
      </c>
      <c r="C1" s="35" t="s">
        <v>2</v>
      </c>
      <c r="D1" s="35" t="s">
        <v>3</v>
      </c>
      <c r="E1" s="36" t="s">
        <v>4</v>
      </c>
      <c r="F1" s="31" t="s">
        <v>24</v>
      </c>
      <c r="G1" s="31" t="s">
        <v>23</v>
      </c>
      <c r="H1" s="4" t="s">
        <v>5</v>
      </c>
      <c r="I1" s="26" t="s">
        <v>5</v>
      </c>
      <c r="J1" s="30" t="s">
        <v>6</v>
      </c>
      <c r="K1" s="30"/>
      <c r="L1" s="30"/>
      <c r="M1" s="1" t="s">
        <v>7</v>
      </c>
      <c r="N1" s="1" t="s">
        <v>7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255" s="3" customFormat="1" ht="15.6" customHeight="1">
      <c r="A2" s="33"/>
      <c r="B2" s="34"/>
      <c r="C2" s="35"/>
      <c r="D2" s="35"/>
      <c r="E2" s="36"/>
      <c r="F2" s="32"/>
      <c r="G2" s="32"/>
      <c r="H2" s="4" t="s">
        <v>21</v>
      </c>
      <c r="I2" s="4" t="s">
        <v>22</v>
      </c>
      <c r="J2" s="5" t="s">
        <v>8</v>
      </c>
      <c r="K2" s="5" t="s">
        <v>9</v>
      </c>
      <c r="L2" s="5" t="s">
        <v>10</v>
      </c>
      <c r="M2" s="1" t="s">
        <v>19</v>
      </c>
      <c r="N2" s="1" t="s">
        <v>20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255" s="23" customFormat="1" ht="30" customHeight="1">
      <c r="A3" s="15">
        <v>11</v>
      </c>
      <c r="B3" s="16" t="s">
        <v>12</v>
      </c>
      <c r="C3" s="17" t="s">
        <v>13</v>
      </c>
      <c r="D3" s="18"/>
      <c r="E3" s="19" t="s">
        <v>11</v>
      </c>
      <c r="F3" s="29">
        <v>0.91149999999999998</v>
      </c>
      <c r="G3" s="27">
        <f>1.04425</f>
        <v>1.0442499999999999</v>
      </c>
      <c r="H3" s="20">
        <f>F3+0.2*0.5</f>
        <v>1.0115000000000001</v>
      </c>
      <c r="I3" s="27">
        <f>F3+0.2</f>
        <v>1.1114999999999999</v>
      </c>
      <c r="J3" s="24">
        <v>5308</v>
      </c>
      <c r="K3" s="20">
        <f>J3/40000</f>
        <v>0.13270000000000001</v>
      </c>
      <c r="L3" s="21" t="s">
        <v>14</v>
      </c>
      <c r="M3" s="20">
        <f>H3+K3</f>
        <v>1.1442000000000001</v>
      </c>
      <c r="N3" s="20">
        <f t="shared" ref="N3:N5" si="0">I3+K3</f>
        <v>1.2442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</row>
    <row r="4" spans="1:255" s="3" customFormat="1" ht="30" customHeight="1">
      <c r="A4" s="6">
        <v>15</v>
      </c>
      <c r="B4" s="13" t="s">
        <v>15</v>
      </c>
      <c r="C4" s="14" t="s">
        <v>16</v>
      </c>
      <c r="D4" s="7"/>
      <c r="E4" s="8" t="s">
        <v>11</v>
      </c>
      <c r="F4" s="28">
        <v>2.8142</v>
      </c>
      <c r="G4" s="27">
        <v>3.0353982300884961</v>
      </c>
      <c r="H4" s="11">
        <v>3.1141999999999999</v>
      </c>
      <c r="I4" s="11">
        <v>3.1141999999999999</v>
      </c>
      <c r="J4" s="25">
        <v>8848</v>
      </c>
      <c r="K4" s="9">
        <f>J4/40000</f>
        <v>0.22120000000000001</v>
      </c>
      <c r="L4" s="10" t="s">
        <v>14</v>
      </c>
      <c r="M4" s="11">
        <f t="shared" ref="M4:M5" si="1">H4+K4</f>
        <v>3.3353999999999999</v>
      </c>
      <c r="N4" s="11">
        <f t="shared" si="0"/>
        <v>3.3353999999999999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3" customFormat="1" ht="30" customHeight="1">
      <c r="A5" s="12">
        <v>16</v>
      </c>
      <c r="B5" s="13" t="s">
        <v>17</v>
      </c>
      <c r="C5" s="14" t="s">
        <v>18</v>
      </c>
      <c r="D5" s="7"/>
      <c r="E5" s="8" t="s">
        <v>11</v>
      </c>
      <c r="F5" s="28">
        <v>2.8142</v>
      </c>
      <c r="G5" s="27">
        <v>3.0353982300884961</v>
      </c>
      <c r="H5" s="11">
        <v>3.1141999999999999</v>
      </c>
      <c r="I5" s="11">
        <v>3.1141999999999999</v>
      </c>
      <c r="J5" s="25">
        <v>8848</v>
      </c>
      <c r="K5" s="9">
        <f>J5/40000</f>
        <v>0.22120000000000001</v>
      </c>
      <c r="L5" s="10" t="s">
        <v>14</v>
      </c>
      <c r="M5" s="11">
        <f t="shared" si="1"/>
        <v>3.3353999999999999</v>
      </c>
      <c r="N5" s="11">
        <f t="shared" si="0"/>
        <v>3.3353999999999999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</sheetData>
  <mergeCells count="8">
    <mergeCell ref="J1:L1"/>
    <mergeCell ref="G1:G2"/>
    <mergeCell ref="A1:A2"/>
    <mergeCell ref="B1:B2"/>
    <mergeCell ref="C1:C2"/>
    <mergeCell ref="D1:D2"/>
    <mergeCell ref="E1:E2"/>
    <mergeCell ref="F1:F2"/>
  </mergeCells>
  <phoneticPr fontId="3" type="noConversion"/>
  <conditionalFormatting sqref="B1:B5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2022-07-05T05:19:34Z</dcterms:modified>
</cp:coreProperties>
</file>