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日常工作\成本类\价格测算\骨架冲压件\沧州智凯\2022.7.18\"/>
    </mc:Choice>
  </mc:AlternateContent>
  <bookViews>
    <workbookView xWindow="0" yWindow="0" windowWidth="24000" windowHeight="9840"/>
  </bookViews>
  <sheets>
    <sheet name="2022" sheetId="4" r:id="rId1"/>
    <sheet name="汕德卡扶手轴" sheetId="8" r:id="rId2"/>
  </sheets>
  <definedNames>
    <definedName name="_xlnm._FilterDatabase" localSheetId="0" hidden="1">'2022'!$A$3:$AD$10</definedName>
  </definedNames>
  <calcPr calcId="162913"/>
</workbook>
</file>

<file path=xl/calcChain.xml><?xml version="1.0" encoding="utf-8"?>
<calcChain xmlns="http://schemas.openxmlformats.org/spreadsheetml/2006/main">
  <c r="Q6" i="4" l="1"/>
  <c r="O8" i="8"/>
  <c r="P4" i="8" s="1"/>
  <c r="L4" i="8"/>
  <c r="K4" i="8"/>
  <c r="Q4" i="8" l="1"/>
  <c r="V8" i="4"/>
  <c r="V7" i="4"/>
  <c r="N6" i="4"/>
  <c r="P6" i="4" s="1"/>
  <c r="W5" i="4"/>
  <c r="Z4" i="4"/>
  <c r="AB4" i="4" s="1"/>
  <c r="W4" i="4"/>
  <c r="P4" i="4"/>
  <c r="Q4" i="4" s="1"/>
  <c r="W10" i="4" l="1"/>
  <c r="Q10" i="4"/>
  <c r="X4" i="4" l="1"/>
  <c r="Y4" i="4" s="1"/>
  <c r="AC4" i="4" s="1"/>
</calcChain>
</file>

<file path=xl/comments1.xml><?xml version="1.0" encoding="utf-8"?>
<comments xmlns="http://schemas.openxmlformats.org/spreadsheetml/2006/main">
  <authors>
    <author>sunpeilin</author>
  </authors>
  <commentList>
    <comment ref="O5" authorId="0" shapeId="0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车工30元/小时，车削7次需2分钟</t>
        </r>
      </text>
    </comment>
  </commentList>
</comments>
</file>

<file path=xl/sharedStrings.xml><?xml version="1.0" encoding="utf-8"?>
<sst xmlns="http://schemas.openxmlformats.org/spreadsheetml/2006/main" count="91" uniqueCount="72">
  <si>
    <t>核算明细表</t>
  </si>
  <si>
    <t>序</t>
  </si>
  <si>
    <t>核价区间</t>
  </si>
  <si>
    <t>物料代码</t>
  </si>
  <si>
    <t>名称</t>
  </si>
  <si>
    <t>零件名称</t>
  </si>
  <si>
    <t>自制/外购</t>
  </si>
  <si>
    <t>耗用量</t>
  </si>
  <si>
    <t>材质</t>
  </si>
  <si>
    <t>长</t>
  </si>
  <si>
    <t>宽</t>
  </si>
  <si>
    <t>厚</t>
  </si>
  <si>
    <t>含税单价</t>
  </si>
  <si>
    <t>重量</t>
  </si>
  <si>
    <t>材料费</t>
  </si>
  <si>
    <t>加工成本</t>
  </si>
  <si>
    <t>含税</t>
  </si>
  <si>
    <t>不含税</t>
  </si>
  <si>
    <t>未税模具费</t>
  </si>
  <si>
    <t>模具分摊数量</t>
  </si>
  <si>
    <t>模摊费</t>
  </si>
  <si>
    <t>含模摊未税价</t>
  </si>
  <si>
    <t>照片</t>
  </si>
  <si>
    <t>号</t>
  </si>
  <si>
    <t>材料</t>
  </si>
  <si>
    <t>废铁</t>
  </si>
  <si>
    <t>毛重</t>
  </si>
  <si>
    <t>净重</t>
  </si>
  <si>
    <t>工序</t>
  </si>
  <si>
    <t>吨位</t>
  </si>
  <si>
    <t>工序数</t>
  </si>
  <si>
    <t>出件数</t>
  </si>
  <si>
    <t>工序费</t>
  </si>
  <si>
    <t>工序费合计</t>
  </si>
  <si>
    <t>核算价</t>
  </si>
  <si>
    <t>SHT0014871</t>
  </si>
  <si>
    <t>左扶手支架总成</t>
  </si>
  <si>
    <t>扶手安装支架</t>
  </si>
  <si>
    <t>自制</t>
  </si>
  <si>
    <t>SPFH590</t>
  </si>
  <si>
    <t>落料冲孔</t>
  </si>
  <si>
    <t>100T</t>
  </si>
  <si>
    <t>成型</t>
  </si>
  <si>
    <t>扶手旋转轴</t>
  </si>
  <si>
    <t>冲孔</t>
  </si>
  <si>
    <t>63T</t>
  </si>
  <si>
    <t>冷镦</t>
  </si>
  <si>
    <t>秒</t>
  </si>
  <si>
    <t>机加</t>
  </si>
  <si>
    <t>合计</t>
  </si>
  <si>
    <t>组装焊接</t>
  </si>
  <si>
    <t>汕德卡机加件价格核算明细表</t>
  </si>
  <si>
    <t>序号</t>
  </si>
  <si>
    <t>产品名称</t>
  </si>
  <si>
    <t>图片</t>
  </si>
  <si>
    <t>下料尺寸</t>
  </si>
  <si>
    <t>不含税单价</t>
  </si>
  <si>
    <t>重量/kg</t>
  </si>
  <si>
    <t>设备</t>
  </si>
  <si>
    <t>SHT0013120</t>
  </si>
  <si>
    <t>35#</t>
  </si>
  <si>
    <t>30*70</t>
  </si>
  <si>
    <t>截料</t>
  </si>
  <si>
    <t>锯床</t>
  </si>
  <si>
    <t>车削*7</t>
  </si>
  <si>
    <t>仪表车</t>
  </si>
  <si>
    <t>钻孔</t>
  </si>
  <si>
    <t>钻床</t>
  </si>
  <si>
    <t>套扣</t>
  </si>
  <si>
    <t>攻丝机</t>
  </si>
  <si>
    <t>调质</t>
  </si>
  <si>
    <t>网带炉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</si>
</sst>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76" formatCode="0.00_);[Red]\(0.00\)"/>
    <numFmt numFmtId="177" formatCode="0.00_ "/>
    <numFmt numFmtId="178" formatCode="0.000_ "/>
    <numFmt numFmtId="179" formatCode="0_ "/>
    <numFmt numFmtId="180" formatCode="0.000_);[Red]\(0.000\)"/>
    <numFmt numFmtId="181" formatCode="0.0000_ "/>
  </numFmts>
  <fonts count="10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Arial"/>
      <family val="2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0" fontId="4" fillId="0" borderId="4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5" fillId="0" borderId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</cellStyleXfs>
  <cellXfs count="1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176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180" fontId="1" fillId="0" borderId="0" xfId="0" applyNumberFormat="1" applyFont="1" applyFill="1">
      <alignment vertical="center"/>
    </xf>
    <xf numFmtId="177" fontId="1" fillId="0" borderId="0" xfId="0" applyNumberFormat="1" applyFont="1" applyAlignment="1">
      <alignment horizontal="center" vertical="center"/>
    </xf>
    <xf numFmtId="177" fontId="1" fillId="3" borderId="0" xfId="0" applyNumberFormat="1" applyFont="1" applyFill="1" applyAlignment="1">
      <alignment horizontal="center" vertical="center"/>
    </xf>
    <xf numFmtId="177" fontId="1" fillId="0" borderId="0" xfId="0" applyNumberFormat="1" applyFont="1" applyFill="1">
      <alignment vertical="center"/>
    </xf>
    <xf numFmtId="181" fontId="1" fillId="0" borderId="0" xfId="0" applyNumberFormat="1" applyFont="1" applyFill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/>
    </xf>
    <xf numFmtId="180" fontId="2" fillId="0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 vertical="center" shrinkToFit="1"/>
    </xf>
    <xf numFmtId="176" fontId="1" fillId="0" borderId="4" xfId="0" applyNumberFormat="1" applyFont="1" applyFill="1" applyBorder="1">
      <alignment vertical="center"/>
    </xf>
    <xf numFmtId="181" fontId="3" fillId="0" borderId="4" xfId="6" applyNumberFormat="1" applyFont="1" applyFill="1" applyBorder="1" applyAlignment="1">
      <alignment horizontal="center" vertical="center"/>
    </xf>
    <xf numFmtId="180" fontId="1" fillId="0" borderId="4" xfId="0" applyNumberFormat="1" applyFont="1" applyFill="1" applyBorder="1" applyAlignment="1">
      <alignment vertical="center" shrinkToFit="1"/>
    </xf>
    <xf numFmtId="176" fontId="1" fillId="0" borderId="4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>
      <alignment vertical="center"/>
    </xf>
    <xf numFmtId="177" fontId="2" fillId="0" borderId="4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 shrinkToFit="1"/>
    </xf>
    <xf numFmtId="177" fontId="2" fillId="0" borderId="8" xfId="0" applyNumberFormat="1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/>
    </xf>
    <xf numFmtId="2" fontId="6" fillId="0" borderId="4" xfId="5" applyNumberFormat="1" applyBorder="1" applyAlignment="1">
      <alignment horizontal="center" vertical="center" wrapText="1"/>
    </xf>
    <xf numFmtId="176" fontId="1" fillId="2" borderId="4" xfId="0" applyNumberFormat="1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177" fontId="1" fillId="2" borderId="4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9" fontId="1" fillId="0" borderId="4" xfId="0" applyNumberFormat="1" applyFont="1" applyFill="1" applyBorder="1" applyAlignment="1">
      <alignment horizontal="center" vertical="center"/>
    </xf>
    <xf numFmtId="181" fontId="1" fillId="0" borderId="4" xfId="0" applyNumberFormat="1" applyFont="1" applyFill="1" applyBorder="1" applyAlignment="1">
      <alignment horizontal="center" vertical="center"/>
    </xf>
    <xf numFmtId="181" fontId="1" fillId="2" borderId="4" xfId="0" applyNumberFormat="1" applyFont="1" applyFill="1" applyBorder="1" applyAlignment="1">
      <alignment horizontal="center" vertical="center"/>
    </xf>
    <xf numFmtId="181" fontId="1" fillId="0" borderId="2" xfId="0" applyNumberFormat="1" applyFont="1" applyFill="1" applyBorder="1" applyAlignment="1">
      <alignment horizontal="center" vertical="center" wrapText="1"/>
    </xf>
    <xf numFmtId="181" fontId="1" fillId="0" borderId="5" xfId="0" applyNumberFormat="1" applyFont="1" applyFill="1" applyBorder="1" applyAlignment="1">
      <alignment horizontal="center" vertical="center" wrapText="1"/>
    </xf>
    <xf numFmtId="181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81" fontId="1" fillId="0" borderId="10" xfId="0" applyNumberFormat="1" applyFont="1" applyFill="1" applyBorder="1" applyAlignment="1">
      <alignment horizontal="center" vertical="center"/>
    </xf>
    <xf numFmtId="181" fontId="1" fillId="0" borderId="2" xfId="0" applyNumberFormat="1" applyFont="1" applyFill="1" applyBorder="1" applyAlignment="1">
      <alignment horizontal="center" vertical="center"/>
    </xf>
    <xf numFmtId="181" fontId="1" fillId="0" borderId="5" xfId="0" applyNumberFormat="1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/>
    </xf>
    <xf numFmtId="179" fontId="1" fillId="0" borderId="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/>
    </xf>
    <xf numFmtId="177" fontId="1" fillId="0" borderId="7" xfId="0" applyNumberFormat="1" applyFont="1" applyFill="1" applyBorder="1" applyAlignment="1">
      <alignment horizontal="center" vertical="center"/>
    </xf>
    <xf numFmtId="177" fontId="1" fillId="0" borderId="5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80" fontId="2" fillId="0" borderId="4" xfId="0" applyNumberFormat="1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177" fontId="2" fillId="0" borderId="8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shrinkToFit="1"/>
    </xf>
    <xf numFmtId="0" fontId="1" fillId="2" borderId="9" xfId="0" applyFont="1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 wrapText="1"/>
    </xf>
    <xf numFmtId="14" fontId="1" fillId="0" borderId="7" xfId="0" applyNumberFormat="1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0" xfId="5" applyAlignment="1">
      <alignment horizontal="center" vertical="center"/>
    </xf>
    <xf numFmtId="176" fontId="6" fillId="0" borderId="0" xfId="5" applyNumberFormat="1" applyAlignment="1">
      <alignment horizontal="center" vertical="center"/>
    </xf>
    <xf numFmtId="180" fontId="6" fillId="0" borderId="0" xfId="5" applyNumberFormat="1" applyAlignment="1">
      <alignment horizontal="center" vertical="center"/>
    </xf>
    <xf numFmtId="177" fontId="6" fillId="0" borderId="0" xfId="5" applyNumberFormat="1" applyAlignment="1">
      <alignment horizontal="center" vertical="center"/>
    </xf>
    <xf numFmtId="0" fontId="6" fillId="0" borderId="0" xfId="5">
      <alignment vertical="center"/>
    </xf>
    <xf numFmtId="0" fontId="6" fillId="0" borderId="4" xfId="5" applyFont="1" applyFill="1" applyBorder="1" applyAlignment="1">
      <alignment horizontal="center" vertical="center" wrapText="1"/>
    </xf>
    <xf numFmtId="0" fontId="6" fillId="0" borderId="2" xfId="5" applyFont="1" applyFill="1" applyBorder="1" applyAlignment="1">
      <alignment horizontal="center" vertical="center" wrapText="1"/>
    </xf>
    <xf numFmtId="0" fontId="6" fillId="0" borderId="2" xfId="5" applyFont="1" applyFill="1" applyBorder="1" applyAlignment="1">
      <alignment horizontal="center" vertical="center"/>
    </xf>
    <xf numFmtId="0" fontId="6" fillId="0" borderId="4" xfId="5" applyFont="1" applyFill="1" applyBorder="1" applyAlignment="1">
      <alignment horizontal="center" vertical="center"/>
    </xf>
    <xf numFmtId="176" fontId="6" fillId="0" borderId="4" xfId="5" applyNumberFormat="1" applyFont="1" applyFill="1" applyBorder="1" applyAlignment="1">
      <alignment horizontal="center" vertical="center"/>
    </xf>
    <xf numFmtId="180" fontId="6" fillId="0" borderId="4" xfId="5" applyNumberFormat="1" applyFont="1" applyFill="1" applyBorder="1" applyAlignment="1">
      <alignment horizontal="center" vertical="center"/>
    </xf>
    <xf numFmtId="177" fontId="6" fillId="0" borderId="4" xfId="5" applyNumberFormat="1" applyFont="1" applyFill="1" applyBorder="1" applyAlignment="1">
      <alignment horizontal="center" vertical="center"/>
    </xf>
    <xf numFmtId="177" fontId="6" fillId="0" borderId="8" xfId="5" applyNumberFormat="1" applyFont="1" applyFill="1" applyBorder="1" applyAlignment="1">
      <alignment horizontal="center" vertical="center"/>
    </xf>
    <xf numFmtId="177" fontId="6" fillId="0" borderId="2" xfId="5" applyNumberFormat="1" applyFont="1" applyFill="1" applyBorder="1" applyAlignment="1">
      <alignment horizontal="center" vertical="center"/>
    </xf>
    <xf numFmtId="0" fontId="6" fillId="0" borderId="5" xfId="5" applyFont="1" applyFill="1" applyBorder="1" applyAlignment="1">
      <alignment horizontal="center" vertical="center" wrapText="1"/>
    </xf>
    <xf numFmtId="0" fontId="6" fillId="0" borderId="5" xfId="5" applyFont="1" applyFill="1" applyBorder="1" applyAlignment="1">
      <alignment horizontal="center" vertical="center"/>
    </xf>
    <xf numFmtId="176" fontId="6" fillId="0" borderId="4" xfId="5" applyNumberFormat="1" applyFont="1" applyFill="1" applyBorder="1" applyAlignment="1">
      <alignment horizontal="center" vertical="center"/>
    </xf>
    <xf numFmtId="180" fontId="6" fillId="0" borderId="4" xfId="5" applyNumberFormat="1" applyFont="1" applyFill="1" applyBorder="1" applyAlignment="1">
      <alignment horizontal="center" vertical="center"/>
    </xf>
    <xf numFmtId="0" fontId="6" fillId="0" borderId="4" xfId="5" applyFont="1" applyFill="1" applyBorder="1" applyAlignment="1">
      <alignment horizontal="center" vertical="center"/>
    </xf>
    <xf numFmtId="177" fontId="6" fillId="0" borderId="4" xfId="5" applyNumberFormat="1" applyFont="1" applyFill="1" applyBorder="1" applyAlignment="1">
      <alignment horizontal="center" vertical="center"/>
    </xf>
    <xf numFmtId="177" fontId="6" fillId="0" borderId="8" xfId="5" applyNumberFormat="1" applyFont="1" applyFill="1" applyBorder="1" applyAlignment="1">
      <alignment horizontal="center" vertical="center"/>
    </xf>
    <xf numFmtId="177" fontId="6" fillId="0" borderId="5" xfId="5" applyNumberFormat="1" applyFont="1" applyFill="1" applyBorder="1" applyAlignment="1">
      <alignment horizontal="center" vertical="center"/>
    </xf>
    <xf numFmtId="0" fontId="6" fillId="0" borderId="4" xfId="5" applyNumberFormat="1" applyBorder="1" applyAlignment="1">
      <alignment horizontal="center" vertical="center"/>
    </xf>
    <xf numFmtId="176" fontId="6" fillId="0" borderId="4" xfId="5" applyNumberFormat="1" applyBorder="1" applyAlignment="1">
      <alignment horizontal="center" vertical="center"/>
    </xf>
    <xf numFmtId="180" fontId="6" fillId="0" borderId="4" xfId="5" applyNumberFormat="1" applyBorder="1" applyAlignment="1">
      <alignment horizontal="center" vertical="center"/>
    </xf>
    <xf numFmtId="0" fontId="6" fillId="0" borderId="4" xfId="5" applyBorder="1">
      <alignment vertical="center"/>
    </xf>
    <xf numFmtId="177" fontId="6" fillId="0" borderId="4" xfId="5" applyNumberFormat="1" applyBorder="1">
      <alignment vertical="center"/>
    </xf>
    <xf numFmtId="176" fontId="6" fillId="0" borderId="0" xfId="5" applyNumberFormat="1">
      <alignment vertical="center"/>
    </xf>
    <xf numFmtId="180" fontId="6" fillId="0" borderId="0" xfId="5" applyNumberFormat="1">
      <alignment vertical="center"/>
    </xf>
    <xf numFmtId="177" fontId="6" fillId="0" borderId="0" xfId="5" applyNumberFormat="1">
      <alignment vertical="center"/>
    </xf>
    <xf numFmtId="181" fontId="1" fillId="4" borderId="2" xfId="0" applyNumberFormat="1" applyFont="1" applyFill="1" applyBorder="1" applyAlignment="1">
      <alignment horizontal="center" vertical="center"/>
    </xf>
    <xf numFmtId="181" fontId="1" fillId="4" borderId="7" xfId="0" applyNumberFormat="1" applyFont="1" applyFill="1" applyBorder="1" applyAlignment="1">
      <alignment horizontal="center" vertical="center"/>
    </xf>
    <xf numFmtId="181" fontId="1" fillId="4" borderId="5" xfId="0" applyNumberFormat="1" applyFont="1" applyFill="1" applyBorder="1" applyAlignment="1">
      <alignment horizontal="center" vertical="center"/>
    </xf>
  </cellXfs>
  <cellStyles count="10">
    <cellStyle name="BOM_Level_Below3" xfId="1"/>
    <cellStyle name="百分比 2" xfId="2"/>
    <cellStyle name="常规" xfId="0" builtinId="0"/>
    <cellStyle name="常规 2" xfId="5"/>
    <cellStyle name="常规 2 2" xfId="4"/>
    <cellStyle name="常规 2 2 6" xfId="3"/>
    <cellStyle name="常规 3" xfId="6"/>
    <cellStyle name="常规 4" xfId="8"/>
    <cellStyle name="常规 5" xfId="9"/>
    <cellStyle name="千位分隔 2" xfId="7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15557</xdr:colOff>
      <xdr:row>3</xdr:row>
      <xdr:rowOff>15557</xdr:rowOff>
    </xdr:from>
    <xdr:to>
      <xdr:col>3</xdr:col>
      <xdr:colOff>1368107</xdr:colOff>
      <xdr:row>7</xdr:row>
      <xdr:rowOff>168592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2139314" y="635000"/>
          <a:ext cx="1067435" cy="135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7"/>
  <sheetViews>
    <sheetView tabSelected="1" zoomScale="85" zoomScaleNormal="85" workbookViewId="0">
      <pane xSplit="8" ySplit="3" topLeftCell="L4" activePane="bottomRight" state="frozen"/>
      <selection pane="topRight"/>
      <selection pane="bottomLeft"/>
      <selection pane="bottomRight" activeCell="F8" sqref="F8"/>
    </sheetView>
  </sheetViews>
  <sheetFormatPr defaultColWidth="9" defaultRowHeight="12" x14ac:dyDescent="0.15"/>
  <cols>
    <col min="1" max="1" width="3.375" style="2" customWidth="1"/>
    <col min="2" max="2" width="8.25" style="2" customWidth="1"/>
    <col min="3" max="3" width="9.5" style="3" customWidth="1"/>
    <col min="4" max="4" width="10.5" style="3" customWidth="1"/>
    <col min="5" max="5" width="10.375" style="4" customWidth="1"/>
    <col min="6" max="6" width="6.5" style="4" customWidth="1"/>
    <col min="7" max="7" width="5.5" style="4" customWidth="1"/>
    <col min="8" max="8" width="8" style="5" customWidth="1"/>
    <col min="9" max="11" width="5.5" style="4" customWidth="1"/>
    <col min="12" max="12" width="7.625" style="6" customWidth="1"/>
    <col min="13" max="13" width="7.625" style="7" customWidth="1"/>
    <col min="14" max="14" width="7.875" style="8" customWidth="1"/>
    <col min="15" max="15" width="8.25" style="9" customWidth="1"/>
    <col min="16" max="16" width="6.875" style="8" customWidth="1"/>
    <col min="17" max="17" width="8.5" style="6" customWidth="1"/>
    <col min="18" max="18" width="7.75" style="10" customWidth="1"/>
    <col min="19" max="19" width="8.875" style="10" customWidth="1"/>
    <col min="20" max="20" width="7.625" style="10" customWidth="1"/>
    <col min="21" max="21" width="8.25" style="10" customWidth="1"/>
    <col min="22" max="22" width="9" style="11" customWidth="1"/>
    <col min="23" max="23" width="10.5" style="10" customWidth="1"/>
    <col min="24" max="24" width="7.875" style="12" customWidth="1"/>
    <col min="25" max="25" width="9.125" style="13" customWidth="1"/>
    <col min="26" max="26" width="10.375" style="13" hidden="1" customWidth="1"/>
    <col min="27" max="27" width="8.25" style="13" hidden="1" customWidth="1"/>
    <col min="28" max="28" width="9.125" style="13" hidden="1" customWidth="1"/>
    <col min="29" max="29" width="9" style="13" hidden="1" customWidth="1"/>
    <col min="30" max="30" width="14" style="2" hidden="1" customWidth="1"/>
    <col min="31" max="16384" width="9" style="2"/>
  </cols>
  <sheetData>
    <row r="1" spans="1:30" ht="18" customHeight="1" x14ac:dyDescent="0.15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60"/>
      <c r="M1" s="60"/>
      <c r="N1" s="61"/>
      <c r="O1" s="61"/>
      <c r="P1" s="61"/>
      <c r="Q1" s="60"/>
      <c r="R1" s="60"/>
      <c r="S1" s="60"/>
      <c r="T1" s="60"/>
      <c r="U1" s="60"/>
      <c r="V1" s="60"/>
      <c r="W1" s="60"/>
      <c r="X1" s="62"/>
    </row>
    <row r="2" spans="1:30" ht="15.95" customHeight="1" x14ac:dyDescent="0.15">
      <c r="A2" s="14" t="s">
        <v>1</v>
      </c>
      <c r="B2" s="72" t="s">
        <v>2</v>
      </c>
      <c r="C2" s="77" t="s">
        <v>3</v>
      </c>
      <c r="D2" s="77" t="s">
        <v>4</v>
      </c>
      <c r="E2" s="77" t="s">
        <v>5</v>
      </c>
      <c r="F2" s="81" t="s">
        <v>6</v>
      </c>
      <c r="G2" s="77" t="s">
        <v>7</v>
      </c>
      <c r="H2" s="77" t="s">
        <v>8</v>
      </c>
      <c r="I2" s="52" t="s">
        <v>9</v>
      </c>
      <c r="J2" s="52" t="s">
        <v>10</v>
      </c>
      <c r="K2" s="52" t="s">
        <v>11</v>
      </c>
      <c r="L2" s="63" t="s">
        <v>12</v>
      </c>
      <c r="M2" s="63"/>
      <c r="N2" s="64" t="s">
        <v>13</v>
      </c>
      <c r="O2" s="64"/>
      <c r="P2" s="64"/>
      <c r="Q2" s="54" t="s">
        <v>14</v>
      </c>
      <c r="R2" s="65" t="s">
        <v>15</v>
      </c>
      <c r="S2" s="65"/>
      <c r="T2" s="65"/>
      <c r="U2" s="65"/>
      <c r="V2" s="65"/>
      <c r="W2" s="66"/>
      <c r="X2" s="29" t="s">
        <v>16</v>
      </c>
      <c r="Y2" s="47" t="s">
        <v>17</v>
      </c>
      <c r="Z2" s="48" t="s">
        <v>18</v>
      </c>
      <c r="AA2" s="43" t="s">
        <v>19</v>
      </c>
      <c r="AB2" s="43" t="s">
        <v>20</v>
      </c>
      <c r="AC2" s="43" t="s">
        <v>21</v>
      </c>
      <c r="AD2" s="46" t="s">
        <v>22</v>
      </c>
    </row>
    <row r="3" spans="1:30" x14ac:dyDescent="0.15">
      <c r="A3" s="15" t="s">
        <v>23</v>
      </c>
      <c r="B3" s="73"/>
      <c r="C3" s="77"/>
      <c r="D3" s="77"/>
      <c r="E3" s="77"/>
      <c r="F3" s="82"/>
      <c r="G3" s="77"/>
      <c r="H3" s="77"/>
      <c r="I3" s="53"/>
      <c r="J3" s="53"/>
      <c r="K3" s="53"/>
      <c r="L3" s="20" t="s">
        <v>24</v>
      </c>
      <c r="M3" s="20" t="s">
        <v>25</v>
      </c>
      <c r="N3" s="21" t="s">
        <v>26</v>
      </c>
      <c r="O3" s="21" t="s">
        <v>27</v>
      </c>
      <c r="P3" s="21" t="s">
        <v>25</v>
      </c>
      <c r="Q3" s="54"/>
      <c r="R3" s="30" t="s">
        <v>28</v>
      </c>
      <c r="S3" s="28" t="s">
        <v>29</v>
      </c>
      <c r="T3" s="28" t="s">
        <v>30</v>
      </c>
      <c r="U3" s="28" t="s">
        <v>31</v>
      </c>
      <c r="V3" s="28" t="s">
        <v>32</v>
      </c>
      <c r="W3" s="31" t="s">
        <v>33</v>
      </c>
      <c r="X3" s="32" t="s">
        <v>34</v>
      </c>
      <c r="Y3" s="47"/>
      <c r="Z3" s="49"/>
      <c r="AA3" s="44"/>
      <c r="AB3" s="44"/>
      <c r="AC3" s="44"/>
      <c r="AD3" s="46"/>
    </row>
    <row r="4" spans="1:30" s="1" customFormat="1" ht="32.450000000000003" customHeight="1" x14ac:dyDescent="0.15">
      <c r="A4" s="70">
        <v>2</v>
      </c>
      <c r="B4" s="74">
        <v>44721</v>
      </c>
      <c r="C4" s="78" t="s">
        <v>35</v>
      </c>
      <c r="D4" s="78" t="s">
        <v>36</v>
      </c>
      <c r="E4" s="16" t="s">
        <v>37</v>
      </c>
      <c r="F4" s="17" t="s">
        <v>38</v>
      </c>
      <c r="G4" s="18">
        <v>1</v>
      </c>
      <c r="H4" s="19" t="s">
        <v>39</v>
      </c>
      <c r="I4" s="22">
        <v>91.5</v>
      </c>
      <c r="J4" s="22">
        <v>86</v>
      </c>
      <c r="K4" s="17">
        <v>3</v>
      </c>
      <c r="L4" s="26">
        <v>6.59</v>
      </c>
      <c r="M4" s="23">
        <v>3.1</v>
      </c>
      <c r="N4" s="24">
        <v>0.26</v>
      </c>
      <c r="O4" s="25">
        <v>0.19</v>
      </c>
      <c r="P4" s="25">
        <f>N4-O4</f>
        <v>7.0000000000000007E-2</v>
      </c>
      <c r="Q4" s="26">
        <f>(L4*N4-M4*P4)*G4</f>
        <v>1.4964</v>
      </c>
      <c r="R4" s="33" t="s">
        <v>40</v>
      </c>
      <c r="S4" s="33" t="s">
        <v>41</v>
      </c>
      <c r="T4" s="40">
        <v>1</v>
      </c>
      <c r="U4" s="33">
        <v>1</v>
      </c>
      <c r="V4" s="33">
        <v>7.0000000000000007E-2</v>
      </c>
      <c r="W4" s="33">
        <f>T4*V4/U4</f>
        <v>7.0000000000000007E-2</v>
      </c>
      <c r="X4" s="55">
        <f>(Q4+W10)*1.12+Q6</f>
        <v>7.7474379999999989</v>
      </c>
      <c r="Y4" s="113">
        <f>X4/1.13</f>
        <v>6.8561398230088493</v>
      </c>
      <c r="Z4" s="50">
        <f>1000/1.13</f>
        <v>884.95575221238948</v>
      </c>
      <c r="AA4" s="51">
        <v>50000</v>
      </c>
      <c r="AB4" s="45">
        <f>Z4/AA4</f>
        <v>1.7699115044247791E-2</v>
      </c>
      <c r="AC4" s="45">
        <f>Y4+AB4</f>
        <v>6.8738389380530966</v>
      </c>
      <c r="AD4" s="45"/>
    </row>
    <row r="5" spans="1:30" s="1" customFormat="1" ht="32.450000000000003" customHeight="1" x14ac:dyDescent="0.15">
      <c r="A5" s="70"/>
      <c r="B5" s="75"/>
      <c r="C5" s="79"/>
      <c r="D5" s="79"/>
      <c r="E5" s="16"/>
      <c r="F5" s="17"/>
      <c r="G5" s="18"/>
      <c r="H5" s="19"/>
      <c r="I5" s="22"/>
      <c r="J5" s="22"/>
      <c r="K5" s="17"/>
      <c r="L5" s="26"/>
      <c r="M5" s="23"/>
      <c r="N5" s="24"/>
      <c r="O5" s="25"/>
      <c r="P5" s="25"/>
      <c r="Q5" s="26"/>
      <c r="R5" s="33" t="s">
        <v>42</v>
      </c>
      <c r="S5" s="33" t="s">
        <v>41</v>
      </c>
      <c r="T5" s="40">
        <v>1</v>
      </c>
      <c r="U5" s="33">
        <v>1</v>
      </c>
      <c r="V5" s="33">
        <v>7.0000000000000007E-2</v>
      </c>
      <c r="W5" s="33">
        <f>T5*V5/U5</f>
        <v>7.0000000000000007E-2</v>
      </c>
      <c r="X5" s="56"/>
      <c r="Y5" s="114"/>
      <c r="Z5" s="50"/>
      <c r="AA5" s="51"/>
      <c r="AB5" s="45"/>
      <c r="AC5" s="45"/>
      <c r="AD5" s="45"/>
    </row>
    <row r="6" spans="1:30" s="1" customFormat="1" ht="32.450000000000003" customHeight="1" x14ac:dyDescent="0.15">
      <c r="A6" s="70"/>
      <c r="B6" s="75"/>
      <c r="C6" s="79"/>
      <c r="D6" s="79"/>
      <c r="E6" s="16" t="s">
        <v>43</v>
      </c>
      <c r="F6" s="17" t="s">
        <v>38</v>
      </c>
      <c r="G6" s="18">
        <v>1</v>
      </c>
      <c r="H6" s="19">
        <v>35</v>
      </c>
      <c r="I6" s="22">
        <v>77</v>
      </c>
      <c r="J6" s="22">
        <v>25</v>
      </c>
      <c r="K6" s="17">
        <v>25</v>
      </c>
      <c r="L6" s="26">
        <v>5</v>
      </c>
      <c r="M6" s="23">
        <v>2.8</v>
      </c>
      <c r="N6" s="24">
        <f>0.00617*10*10*0.045</f>
        <v>2.7764999999999998E-2</v>
      </c>
      <c r="O6" s="25">
        <v>1.4E-2</v>
      </c>
      <c r="P6" s="25">
        <f>N6-O6</f>
        <v>1.3764999999999998E-2</v>
      </c>
      <c r="Q6" s="26">
        <f>4.699*1.13</f>
        <v>5.3098699999999992</v>
      </c>
      <c r="R6" s="18" t="s">
        <v>44</v>
      </c>
      <c r="S6" s="33" t="s">
        <v>45</v>
      </c>
      <c r="T6" s="40">
        <v>1</v>
      </c>
      <c r="U6" s="33">
        <v>1</v>
      </c>
      <c r="V6" s="33">
        <v>0.04</v>
      </c>
      <c r="W6" s="33">
        <v>0.04</v>
      </c>
      <c r="X6" s="56"/>
      <c r="Y6" s="114"/>
      <c r="Z6" s="50"/>
      <c r="AA6" s="51"/>
      <c r="AB6" s="45"/>
      <c r="AC6" s="45"/>
      <c r="AD6" s="45"/>
    </row>
    <row r="7" spans="1:30" s="1" customFormat="1" ht="32.450000000000003" customHeight="1" x14ac:dyDescent="0.15">
      <c r="A7" s="70"/>
      <c r="B7" s="75"/>
      <c r="C7" s="79"/>
      <c r="D7" s="79"/>
      <c r="E7" s="16"/>
      <c r="F7" s="17"/>
      <c r="G7" s="18"/>
      <c r="H7" s="19"/>
      <c r="I7" s="22"/>
      <c r="J7" s="22"/>
      <c r="K7" s="17"/>
      <c r="L7" s="26"/>
      <c r="M7" s="23"/>
      <c r="N7" s="24"/>
      <c r="O7" s="25"/>
      <c r="P7" s="25"/>
      <c r="Q7" s="26"/>
      <c r="R7" s="33" t="s">
        <v>46</v>
      </c>
      <c r="S7" s="33" t="s">
        <v>47</v>
      </c>
      <c r="T7" s="40">
        <v>10</v>
      </c>
      <c r="U7" s="33">
        <v>1</v>
      </c>
      <c r="V7" s="34">
        <f>6000/26/8/3600+100000/12/30/8/3600</f>
        <v>1.7657882241215575E-2</v>
      </c>
      <c r="W7" s="33"/>
      <c r="X7" s="56"/>
      <c r="Y7" s="114"/>
      <c r="Z7" s="50"/>
      <c r="AA7" s="51"/>
      <c r="AB7" s="45"/>
      <c r="AC7" s="45"/>
      <c r="AD7" s="45"/>
    </row>
    <row r="8" spans="1:30" s="1" customFormat="1" ht="32.450000000000003" customHeight="1" x14ac:dyDescent="0.15">
      <c r="A8" s="70"/>
      <c r="B8" s="75"/>
      <c r="C8" s="79"/>
      <c r="D8" s="79"/>
      <c r="E8" s="16"/>
      <c r="F8" s="17"/>
      <c r="G8" s="18"/>
      <c r="H8" s="19"/>
      <c r="I8" s="22"/>
      <c r="J8" s="22"/>
      <c r="K8" s="17"/>
      <c r="L8" s="26"/>
      <c r="M8" s="23"/>
      <c r="N8" s="24"/>
      <c r="O8" s="25"/>
      <c r="P8" s="25"/>
      <c r="Q8" s="26"/>
      <c r="R8" s="33" t="s">
        <v>48</v>
      </c>
      <c r="S8" s="33" t="s">
        <v>47</v>
      </c>
      <c r="T8" s="40">
        <v>20</v>
      </c>
      <c r="U8" s="33">
        <v>1</v>
      </c>
      <c r="V8" s="34">
        <f>50/3600</f>
        <v>1.3888888888888888E-2</v>
      </c>
      <c r="W8" s="33"/>
      <c r="X8" s="56"/>
      <c r="Y8" s="114"/>
      <c r="Z8" s="50"/>
      <c r="AA8" s="51"/>
      <c r="AB8" s="45"/>
      <c r="AC8" s="45"/>
      <c r="AD8" s="45"/>
    </row>
    <row r="9" spans="1:30" s="1" customFormat="1" ht="13.9" customHeight="1" x14ac:dyDescent="0.15">
      <c r="A9" s="71"/>
      <c r="B9" s="76"/>
      <c r="C9" s="80"/>
      <c r="D9" s="80"/>
      <c r="E9" s="16"/>
      <c r="F9" s="17"/>
      <c r="G9" s="18"/>
      <c r="H9" s="19"/>
      <c r="I9" s="22"/>
      <c r="J9" s="22"/>
      <c r="K9" s="17"/>
      <c r="L9" s="26"/>
      <c r="M9" s="23"/>
      <c r="N9" s="24"/>
      <c r="O9" s="25"/>
      <c r="P9" s="25"/>
      <c r="Q9" s="26"/>
      <c r="R9" s="33" t="s">
        <v>50</v>
      </c>
      <c r="S9" s="33"/>
      <c r="T9" s="40">
        <v>10</v>
      </c>
      <c r="U9" s="33">
        <v>1</v>
      </c>
      <c r="V9" s="36">
        <v>0.05</v>
      </c>
      <c r="W9" s="33">
        <v>0.5</v>
      </c>
      <c r="X9" s="57"/>
      <c r="Y9" s="115"/>
      <c r="Z9" s="41"/>
      <c r="AA9" s="41"/>
      <c r="AB9" s="41"/>
      <c r="AC9" s="41"/>
      <c r="AD9" s="41"/>
    </row>
    <row r="10" spans="1:30" x14ac:dyDescent="0.15">
      <c r="E10" s="67" t="s">
        <v>49</v>
      </c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9"/>
      <c r="Q10" s="35">
        <f>SUM(Q4:Q9)</f>
        <v>6.8062699999999996</v>
      </c>
      <c r="R10" s="37"/>
      <c r="S10" s="37"/>
      <c r="T10" s="37"/>
      <c r="U10" s="37"/>
      <c r="V10" s="37"/>
      <c r="W10" s="37">
        <f>SUM(W4:W9)</f>
        <v>0.68</v>
      </c>
      <c r="X10" s="37"/>
      <c r="Y10" s="42"/>
    </row>
    <row r="11" spans="1:30" x14ac:dyDescent="0.15">
      <c r="M11" s="27"/>
      <c r="N11" s="9"/>
      <c r="P11" s="9"/>
      <c r="Q11" s="38"/>
      <c r="R11" s="39"/>
      <c r="S11" s="39"/>
      <c r="T11" s="39"/>
      <c r="U11" s="39"/>
      <c r="V11" s="39"/>
    </row>
    <row r="12" spans="1:30" x14ac:dyDescent="0.15">
      <c r="M12" s="27"/>
      <c r="N12" s="9"/>
      <c r="P12" s="9"/>
      <c r="Q12" s="38"/>
      <c r="R12" s="39"/>
      <c r="S12" s="39"/>
      <c r="T12" s="39"/>
      <c r="U12" s="39"/>
      <c r="V12" s="39"/>
    </row>
    <row r="13" spans="1:30" x14ac:dyDescent="0.15">
      <c r="M13" s="27"/>
      <c r="N13" s="9"/>
      <c r="P13" s="9"/>
      <c r="Q13" s="38"/>
      <c r="R13" s="39"/>
      <c r="S13" s="39"/>
      <c r="T13" s="39"/>
      <c r="U13" s="39"/>
      <c r="V13" s="39"/>
    </row>
    <row r="14" spans="1:30" x14ac:dyDescent="0.15">
      <c r="M14" s="27"/>
      <c r="N14" s="9"/>
      <c r="P14" s="9"/>
      <c r="Q14" s="38"/>
      <c r="R14" s="39"/>
      <c r="S14" s="39"/>
      <c r="T14" s="39"/>
      <c r="U14" s="39"/>
      <c r="V14" s="39"/>
    </row>
    <row r="15" spans="1:30" x14ac:dyDescent="0.15">
      <c r="M15" s="27"/>
      <c r="N15" s="9"/>
      <c r="P15" s="9"/>
      <c r="Q15" s="38"/>
      <c r="R15" s="39"/>
      <c r="S15" s="39"/>
      <c r="T15" s="39"/>
      <c r="U15" s="39"/>
      <c r="V15" s="39"/>
    </row>
    <row r="16" spans="1:30" x14ac:dyDescent="0.15">
      <c r="M16" s="27"/>
      <c r="N16" s="9"/>
      <c r="P16" s="9"/>
      <c r="Q16" s="38"/>
      <c r="R16" s="39"/>
      <c r="S16" s="39"/>
      <c r="T16" s="39"/>
      <c r="U16" s="39"/>
      <c r="V16" s="39"/>
    </row>
    <row r="17" spans="13:22" x14ac:dyDescent="0.15">
      <c r="M17" s="27"/>
      <c r="N17" s="9"/>
      <c r="P17" s="9"/>
      <c r="Q17" s="38"/>
      <c r="R17" s="39"/>
      <c r="S17" s="39"/>
      <c r="T17" s="39"/>
      <c r="U17" s="39"/>
      <c r="V17" s="39"/>
    </row>
    <row r="18" spans="13:22" x14ac:dyDescent="0.15">
      <c r="M18" s="27"/>
      <c r="N18" s="9"/>
      <c r="P18" s="9"/>
      <c r="Q18" s="38"/>
      <c r="R18" s="39"/>
      <c r="S18" s="39"/>
      <c r="T18" s="39"/>
      <c r="U18" s="39"/>
      <c r="V18" s="39"/>
    </row>
    <row r="19" spans="13:22" x14ac:dyDescent="0.15">
      <c r="M19" s="27"/>
      <c r="N19" s="9"/>
      <c r="P19" s="9"/>
      <c r="Q19" s="38"/>
      <c r="R19" s="39"/>
      <c r="S19" s="39"/>
      <c r="T19" s="39"/>
      <c r="U19" s="39"/>
      <c r="V19" s="39"/>
    </row>
    <row r="20" spans="13:22" x14ac:dyDescent="0.15">
      <c r="M20" s="27"/>
      <c r="N20" s="9"/>
      <c r="P20" s="9"/>
      <c r="Q20" s="38"/>
      <c r="R20" s="39"/>
      <c r="S20" s="39"/>
      <c r="T20" s="39"/>
      <c r="U20" s="39"/>
      <c r="V20" s="39"/>
    </row>
    <row r="21" spans="13:22" x14ac:dyDescent="0.15">
      <c r="M21" s="27"/>
      <c r="N21" s="9"/>
      <c r="P21" s="9"/>
      <c r="Q21" s="38"/>
      <c r="R21" s="39"/>
      <c r="S21" s="39"/>
      <c r="T21" s="39"/>
      <c r="U21" s="39"/>
      <c r="V21" s="39"/>
    </row>
    <row r="22" spans="13:22" x14ac:dyDescent="0.15">
      <c r="M22" s="27"/>
      <c r="N22" s="9"/>
      <c r="P22" s="9"/>
      <c r="Q22" s="38"/>
      <c r="R22" s="39"/>
      <c r="S22" s="39"/>
      <c r="T22" s="39"/>
      <c r="U22" s="39"/>
      <c r="V22" s="39"/>
    </row>
    <row r="23" spans="13:22" x14ac:dyDescent="0.15">
      <c r="M23" s="27"/>
      <c r="N23" s="9"/>
      <c r="P23" s="9"/>
      <c r="Q23" s="38"/>
      <c r="R23" s="39"/>
      <c r="S23" s="39"/>
      <c r="T23" s="39"/>
      <c r="U23" s="39"/>
      <c r="V23" s="39"/>
    </row>
    <row r="24" spans="13:22" x14ac:dyDescent="0.15">
      <c r="M24" s="27"/>
      <c r="N24" s="9"/>
      <c r="P24" s="9"/>
      <c r="Q24" s="38"/>
      <c r="R24" s="39"/>
      <c r="S24" s="39"/>
      <c r="T24" s="39"/>
      <c r="U24" s="39"/>
      <c r="V24" s="39"/>
    </row>
    <row r="25" spans="13:22" x14ac:dyDescent="0.15">
      <c r="M25" s="27"/>
      <c r="N25" s="9"/>
      <c r="P25" s="9"/>
      <c r="Q25" s="38"/>
      <c r="R25" s="39"/>
      <c r="S25" s="39"/>
      <c r="T25" s="39"/>
      <c r="U25" s="39"/>
      <c r="V25" s="39"/>
    </row>
    <row r="26" spans="13:22" x14ac:dyDescent="0.15">
      <c r="M26" s="27"/>
      <c r="N26" s="9"/>
      <c r="P26" s="9"/>
      <c r="Q26" s="38"/>
      <c r="R26" s="39"/>
      <c r="S26" s="39"/>
      <c r="T26" s="39"/>
      <c r="U26" s="39"/>
      <c r="V26" s="39"/>
    </row>
    <row r="27" spans="13:22" x14ac:dyDescent="0.15">
      <c r="M27" s="27"/>
      <c r="N27" s="9"/>
      <c r="P27" s="9"/>
      <c r="Q27" s="38"/>
      <c r="R27" s="39"/>
      <c r="S27" s="39"/>
      <c r="T27" s="39"/>
      <c r="U27" s="39"/>
      <c r="V27" s="39"/>
    </row>
    <row r="28" spans="13:22" x14ac:dyDescent="0.15">
      <c r="M28" s="27"/>
      <c r="N28" s="9"/>
      <c r="P28" s="9"/>
      <c r="Q28" s="38"/>
      <c r="R28" s="39"/>
      <c r="S28" s="39"/>
      <c r="T28" s="39"/>
      <c r="U28" s="39"/>
      <c r="V28" s="39"/>
    </row>
    <row r="29" spans="13:22" x14ac:dyDescent="0.15">
      <c r="M29" s="27"/>
      <c r="N29" s="9"/>
      <c r="P29" s="9"/>
      <c r="Q29" s="38"/>
      <c r="R29" s="39"/>
      <c r="S29" s="39"/>
      <c r="T29" s="39"/>
      <c r="U29" s="39"/>
      <c r="V29" s="39"/>
    </row>
    <row r="30" spans="13:22" x14ac:dyDescent="0.15">
      <c r="M30" s="27"/>
      <c r="N30" s="9"/>
      <c r="P30" s="9"/>
      <c r="Q30" s="38"/>
      <c r="R30" s="39"/>
      <c r="S30" s="39"/>
      <c r="T30" s="39"/>
      <c r="U30" s="39"/>
      <c r="V30" s="39"/>
    </row>
    <row r="31" spans="13:22" x14ac:dyDescent="0.15">
      <c r="M31" s="27"/>
      <c r="N31" s="9"/>
      <c r="P31" s="9"/>
      <c r="Q31" s="38"/>
      <c r="R31" s="39"/>
      <c r="S31" s="39"/>
      <c r="T31" s="39"/>
      <c r="U31" s="39"/>
      <c r="V31" s="39"/>
    </row>
    <row r="32" spans="13:22" x14ac:dyDescent="0.15">
      <c r="M32" s="27"/>
      <c r="N32" s="9"/>
      <c r="P32" s="9"/>
      <c r="Q32" s="38"/>
      <c r="R32" s="39"/>
      <c r="S32" s="39"/>
      <c r="T32" s="39"/>
      <c r="U32" s="39"/>
      <c r="V32" s="39"/>
    </row>
    <row r="33" spans="13:22" x14ac:dyDescent="0.15">
      <c r="M33" s="27"/>
      <c r="N33" s="9"/>
      <c r="P33" s="9"/>
      <c r="Q33" s="38"/>
      <c r="R33" s="39"/>
      <c r="S33" s="39"/>
      <c r="T33" s="39"/>
      <c r="U33" s="39"/>
      <c r="V33" s="39"/>
    </row>
    <row r="34" spans="13:22" x14ac:dyDescent="0.15">
      <c r="M34" s="27"/>
      <c r="N34" s="9"/>
      <c r="P34" s="9"/>
      <c r="Q34" s="38"/>
      <c r="R34" s="39"/>
      <c r="S34" s="39"/>
      <c r="T34" s="39"/>
      <c r="U34" s="39"/>
      <c r="V34" s="39"/>
    </row>
    <row r="35" spans="13:22" x14ac:dyDescent="0.15">
      <c r="M35" s="27"/>
      <c r="N35" s="9"/>
      <c r="P35" s="9"/>
      <c r="Q35" s="38"/>
      <c r="R35" s="39"/>
      <c r="S35" s="39"/>
      <c r="T35" s="39"/>
      <c r="U35" s="39"/>
      <c r="V35" s="39"/>
    </row>
    <row r="36" spans="13:22" x14ac:dyDescent="0.15">
      <c r="M36" s="27"/>
      <c r="N36" s="9"/>
      <c r="P36" s="9"/>
      <c r="Q36" s="38"/>
      <c r="R36" s="39"/>
      <c r="S36" s="39"/>
      <c r="T36" s="39"/>
      <c r="U36" s="39"/>
      <c r="V36" s="39"/>
    </row>
    <row r="37" spans="13:22" x14ac:dyDescent="0.15">
      <c r="M37" s="27"/>
      <c r="N37" s="9"/>
      <c r="P37" s="9"/>
      <c r="Q37" s="38"/>
      <c r="R37" s="39"/>
      <c r="S37" s="39"/>
      <c r="T37" s="39"/>
      <c r="U37" s="39"/>
      <c r="V37" s="39"/>
    </row>
    <row r="38" spans="13:22" x14ac:dyDescent="0.15">
      <c r="M38" s="27"/>
      <c r="N38" s="9"/>
      <c r="P38" s="9"/>
      <c r="Q38" s="38"/>
      <c r="R38" s="39"/>
      <c r="S38" s="39"/>
      <c r="T38" s="39"/>
      <c r="U38" s="39"/>
      <c r="V38" s="39"/>
    </row>
    <row r="39" spans="13:22" x14ac:dyDescent="0.15">
      <c r="M39" s="27"/>
      <c r="N39" s="9"/>
      <c r="P39" s="9"/>
      <c r="Q39" s="38"/>
      <c r="R39" s="39"/>
      <c r="S39" s="39"/>
      <c r="T39" s="39"/>
      <c r="U39" s="39"/>
      <c r="V39" s="39"/>
    </row>
    <row r="40" spans="13:22" x14ac:dyDescent="0.15">
      <c r="M40" s="27"/>
      <c r="N40" s="9"/>
      <c r="P40" s="9"/>
      <c r="Q40" s="38"/>
      <c r="R40" s="39"/>
      <c r="S40" s="39"/>
      <c r="T40" s="39"/>
      <c r="U40" s="39"/>
      <c r="V40" s="39"/>
    </row>
    <row r="41" spans="13:22" x14ac:dyDescent="0.15">
      <c r="M41" s="27"/>
      <c r="N41" s="9"/>
      <c r="P41" s="9"/>
      <c r="Q41" s="38"/>
      <c r="R41" s="39"/>
      <c r="S41" s="39"/>
      <c r="T41" s="39"/>
      <c r="U41" s="39"/>
      <c r="V41" s="39"/>
    </row>
    <row r="42" spans="13:22" x14ac:dyDescent="0.15">
      <c r="M42" s="27"/>
      <c r="N42" s="9"/>
      <c r="P42" s="9"/>
      <c r="Q42" s="38"/>
      <c r="R42" s="39"/>
      <c r="S42" s="39"/>
      <c r="T42" s="39"/>
      <c r="U42" s="39"/>
      <c r="V42" s="39"/>
    </row>
    <row r="43" spans="13:22" x14ac:dyDescent="0.15">
      <c r="M43" s="27"/>
      <c r="N43" s="9"/>
      <c r="P43" s="9"/>
      <c r="Q43" s="38"/>
      <c r="R43" s="39"/>
      <c r="S43" s="39"/>
      <c r="T43" s="39"/>
      <c r="U43" s="39"/>
      <c r="V43" s="39"/>
    </row>
    <row r="44" spans="13:22" x14ac:dyDescent="0.15">
      <c r="M44" s="27"/>
      <c r="N44" s="9"/>
      <c r="P44" s="9"/>
      <c r="Q44" s="38"/>
      <c r="R44" s="39"/>
      <c r="S44" s="39"/>
      <c r="T44" s="39"/>
      <c r="U44" s="39"/>
      <c r="V44" s="39"/>
    </row>
    <row r="45" spans="13:22" x14ac:dyDescent="0.15">
      <c r="M45" s="27"/>
      <c r="N45" s="9"/>
      <c r="P45" s="9"/>
      <c r="Q45" s="38"/>
      <c r="R45" s="39"/>
      <c r="S45" s="39"/>
      <c r="T45" s="39"/>
      <c r="U45" s="39"/>
      <c r="V45" s="39"/>
    </row>
    <row r="46" spans="13:22" x14ac:dyDescent="0.15">
      <c r="M46" s="27"/>
      <c r="N46" s="9"/>
      <c r="P46" s="9"/>
      <c r="Q46" s="38"/>
      <c r="R46" s="39"/>
      <c r="S46" s="39"/>
      <c r="T46" s="39"/>
      <c r="U46" s="39"/>
      <c r="V46" s="39"/>
    </row>
    <row r="47" spans="13:22" x14ac:dyDescent="0.15">
      <c r="M47" s="27"/>
      <c r="N47" s="9"/>
      <c r="P47" s="9"/>
      <c r="Q47" s="38"/>
      <c r="R47" s="39"/>
      <c r="S47" s="39"/>
      <c r="T47" s="39"/>
      <c r="U47" s="39"/>
      <c r="V47" s="39"/>
    </row>
    <row r="48" spans="13:22" x14ac:dyDescent="0.15">
      <c r="M48" s="27"/>
      <c r="N48" s="9"/>
      <c r="P48" s="9"/>
      <c r="Q48" s="38"/>
      <c r="R48" s="39"/>
      <c r="S48" s="39"/>
      <c r="T48" s="39"/>
      <c r="U48" s="39"/>
      <c r="V48" s="39"/>
    </row>
    <row r="49" spans="13:22" x14ac:dyDescent="0.15">
      <c r="M49" s="27"/>
      <c r="N49" s="9"/>
      <c r="P49" s="9"/>
      <c r="Q49" s="38"/>
      <c r="R49" s="39"/>
      <c r="S49" s="39"/>
      <c r="T49" s="39"/>
      <c r="U49" s="39"/>
      <c r="V49" s="39"/>
    </row>
    <row r="50" spans="13:22" x14ac:dyDescent="0.15">
      <c r="M50" s="27"/>
      <c r="N50" s="9"/>
      <c r="P50" s="9"/>
      <c r="Q50" s="38"/>
      <c r="R50" s="39"/>
      <c r="S50" s="39"/>
      <c r="T50" s="39"/>
      <c r="U50" s="39"/>
      <c r="V50" s="39"/>
    </row>
    <row r="51" spans="13:22" x14ac:dyDescent="0.15">
      <c r="M51" s="27"/>
      <c r="N51" s="9"/>
      <c r="P51" s="9"/>
      <c r="Q51" s="38"/>
      <c r="R51" s="39"/>
      <c r="S51" s="39"/>
      <c r="T51" s="39"/>
      <c r="U51" s="39"/>
      <c r="V51" s="39"/>
    </row>
    <row r="52" spans="13:22" x14ac:dyDescent="0.15">
      <c r="M52" s="27"/>
      <c r="N52" s="9"/>
      <c r="P52" s="9"/>
      <c r="Q52" s="38"/>
      <c r="R52" s="39"/>
      <c r="S52" s="39"/>
      <c r="T52" s="39"/>
      <c r="U52" s="39"/>
      <c r="V52" s="39"/>
    </row>
    <row r="53" spans="13:22" x14ac:dyDescent="0.15">
      <c r="M53" s="27"/>
      <c r="N53" s="9"/>
      <c r="P53" s="9"/>
      <c r="Q53" s="38"/>
      <c r="R53" s="39"/>
      <c r="S53" s="39"/>
      <c r="T53" s="39"/>
      <c r="U53" s="39"/>
      <c r="V53" s="39"/>
    </row>
    <row r="54" spans="13:22" x14ac:dyDescent="0.15">
      <c r="M54" s="27"/>
      <c r="N54" s="9"/>
      <c r="P54" s="9"/>
      <c r="Q54" s="38"/>
      <c r="R54" s="39"/>
      <c r="S54" s="39"/>
      <c r="T54" s="39"/>
      <c r="U54" s="39"/>
      <c r="V54" s="39"/>
    </row>
    <row r="55" spans="13:22" x14ac:dyDescent="0.15">
      <c r="M55" s="27"/>
      <c r="N55" s="9"/>
      <c r="P55" s="9"/>
      <c r="Q55" s="38"/>
      <c r="R55" s="39"/>
      <c r="S55" s="39"/>
      <c r="T55" s="39"/>
      <c r="U55" s="39"/>
      <c r="V55" s="39"/>
    </row>
    <row r="56" spans="13:22" x14ac:dyDescent="0.15">
      <c r="M56" s="27"/>
      <c r="N56" s="9"/>
      <c r="P56" s="9"/>
      <c r="Q56" s="38"/>
      <c r="R56" s="39"/>
      <c r="S56" s="39"/>
      <c r="T56" s="39"/>
      <c r="U56" s="39"/>
      <c r="V56" s="39"/>
    </row>
    <row r="57" spans="13:22" x14ac:dyDescent="0.15">
      <c r="M57" s="27"/>
      <c r="N57" s="9"/>
      <c r="P57" s="9"/>
      <c r="Q57" s="38"/>
      <c r="R57" s="39"/>
      <c r="S57" s="39"/>
      <c r="T57" s="39"/>
      <c r="U57" s="39"/>
      <c r="V57" s="39"/>
    </row>
    <row r="58" spans="13:22" x14ac:dyDescent="0.15">
      <c r="M58" s="27"/>
      <c r="N58" s="9"/>
      <c r="P58" s="9"/>
      <c r="Q58" s="38"/>
      <c r="R58" s="39"/>
      <c r="S58" s="39"/>
      <c r="T58" s="39"/>
      <c r="U58" s="39"/>
      <c r="V58" s="39"/>
    </row>
    <row r="59" spans="13:22" x14ac:dyDescent="0.15">
      <c r="M59" s="27"/>
      <c r="N59" s="9"/>
      <c r="P59" s="9"/>
      <c r="Q59" s="38"/>
      <c r="R59" s="39"/>
      <c r="S59" s="39"/>
      <c r="T59" s="39"/>
      <c r="U59" s="39"/>
      <c r="V59" s="39"/>
    </row>
    <row r="60" spans="13:22" x14ac:dyDescent="0.15">
      <c r="M60" s="27"/>
      <c r="N60" s="9"/>
      <c r="P60" s="9"/>
      <c r="Q60" s="38"/>
      <c r="R60" s="39"/>
      <c r="S60" s="39"/>
      <c r="T60" s="39"/>
      <c r="U60" s="39"/>
      <c r="V60" s="39"/>
    </row>
    <row r="61" spans="13:22" x14ac:dyDescent="0.15">
      <c r="M61" s="27"/>
      <c r="N61" s="9"/>
      <c r="P61" s="9"/>
      <c r="Q61" s="38"/>
      <c r="R61" s="39"/>
      <c r="S61" s="39"/>
      <c r="T61" s="39"/>
      <c r="U61" s="39"/>
      <c r="V61" s="39"/>
    </row>
    <row r="62" spans="13:22" x14ac:dyDescent="0.15">
      <c r="M62" s="27"/>
      <c r="N62" s="9"/>
      <c r="P62" s="9"/>
      <c r="Q62" s="38"/>
      <c r="R62" s="39"/>
      <c r="S62" s="39"/>
      <c r="T62" s="39"/>
      <c r="U62" s="39"/>
      <c r="V62" s="39"/>
    </row>
    <row r="63" spans="13:22" x14ac:dyDescent="0.15">
      <c r="M63" s="27"/>
      <c r="N63" s="9"/>
      <c r="P63" s="9"/>
      <c r="Q63" s="38"/>
      <c r="R63" s="39"/>
      <c r="S63" s="39"/>
      <c r="T63" s="39"/>
      <c r="U63" s="39"/>
      <c r="V63" s="39"/>
    </row>
    <row r="64" spans="13:22" x14ac:dyDescent="0.15">
      <c r="M64" s="27"/>
      <c r="N64" s="9"/>
      <c r="P64" s="9"/>
      <c r="Q64" s="38"/>
      <c r="R64" s="39"/>
      <c r="S64" s="39"/>
      <c r="T64" s="39"/>
      <c r="U64" s="39"/>
      <c r="V64" s="39"/>
    </row>
    <row r="65" spans="13:22" x14ac:dyDescent="0.15">
      <c r="M65" s="27"/>
      <c r="N65" s="9"/>
      <c r="P65" s="9"/>
      <c r="Q65" s="38"/>
      <c r="R65" s="39"/>
      <c r="S65" s="39"/>
      <c r="T65" s="39"/>
      <c r="U65" s="39"/>
      <c r="V65" s="39"/>
    </row>
    <row r="66" spans="13:22" x14ac:dyDescent="0.15">
      <c r="M66" s="27"/>
      <c r="N66" s="9"/>
      <c r="P66" s="9"/>
      <c r="Q66" s="38"/>
      <c r="R66" s="39"/>
      <c r="S66" s="39"/>
      <c r="T66" s="39"/>
      <c r="U66" s="39"/>
      <c r="V66" s="39"/>
    </row>
    <row r="67" spans="13:22" x14ac:dyDescent="0.15">
      <c r="M67" s="27"/>
      <c r="N67" s="9"/>
      <c r="P67" s="9"/>
      <c r="Q67" s="38"/>
      <c r="R67" s="39"/>
      <c r="S67" s="39"/>
      <c r="T67" s="39"/>
      <c r="U67" s="39"/>
      <c r="V67" s="39"/>
    </row>
    <row r="68" spans="13:22" x14ac:dyDescent="0.15">
      <c r="M68" s="27"/>
      <c r="N68" s="9"/>
      <c r="P68" s="9"/>
      <c r="Q68" s="38"/>
      <c r="R68" s="39"/>
      <c r="S68" s="39"/>
      <c r="T68" s="39"/>
      <c r="U68" s="39"/>
      <c r="V68" s="39"/>
    </row>
    <row r="69" spans="13:22" x14ac:dyDescent="0.15">
      <c r="M69" s="27"/>
      <c r="N69" s="9"/>
      <c r="P69" s="9"/>
      <c r="Q69" s="38"/>
      <c r="R69" s="39"/>
      <c r="S69" s="39"/>
      <c r="T69" s="39"/>
      <c r="U69" s="39"/>
      <c r="V69" s="39"/>
    </row>
    <row r="70" spans="13:22" x14ac:dyDescent="0.15">
      <c r="M70" s="27"/>
      <c r="N70" s="9"/>
      <c r="P70" s="9"/>
      <c r="Q70" s="38"/>
      <c r="R70" s="39"/>
      <c r="S70" s="39"/>
      <c r="T70" s="39"/>
      <c r="U70" s="39"/>
      <c r="V70" s="39"/>
    </row>
    <row r="71" spans="13:22" x14ac:dyDescent="0.15">
      <c r="M71" s="27"/>
      <c r="N71" s="9"/>
      <c r="P71" s="9"/>
      <c r="Q71" s="38"/>
      <c r="R71" s="39"/>
      <c r="S71" s="39"/>
      <c r="T71" s="39"/>
      <c r="U71" s="39"/>
      <c r="V71" s="39"/>
    </row>
    <row r="72" spans="13:22" x14ac:dyDescent="0.15">
      <c r="M72" s="27"/>
      <c r="N72" s="9"/>
      <c r="P72" s="9"/>
      <c r="Q72" s="38"/>
      <c r="R72" s="39"/>
      <c r="S72" s="39"/>
      <c r="T72" s="39"/>
      <c r="U72" s="39"/>
      <c r="V72" s="39"/>
    </row>
    <row r="73" spans="13:22" x14ac:dyDescent="0.15">
      <c r="M73" s="27"/>
      <c r="N73" s="9"/>
      <c r="P73" s="9"/>
      <c r="Q73" s="38"/>
      <c r="R73" s="39"/>
      <c r="S73" s="39"/>
      <c r="T73" s="39"/>
      <c r="U73" s="39"/>
      <c r="V73" s="39"/>
    </row>
    <row r="74" spans="13:22" x14ac:dyDescent="0.15">
      <c r="M74" s="27"/>
      <c r="N74" s="9"/>
      <c r="P74" s="9"/>
      <c r="Q74" s="38"/>
      <c r="R74" s="39"/>
      <c r="S74" s="39"/>
      <c r="T74" s="39"/>
      <c r="U74" s="39"/>
      <c r="V74" s="39"/>
    </row>
    <row r="75" spans="13:22" x14ac:dyDescent="0.15">
      <c r="M75" s="27"/>
      <c r="N75" s="9"/>
      <c r="P75" s="9"/>
      <c r="Q75" s="38"/>
      <c r="R75" s="39"/>
      <c r="S75" s="39"/>
      <c r="T75" s="39"/>
      <c r="U75" s="39"/>
      <c r="V75" s="39"/>
    </row>
    <row r="76" spans="13:22" x14ac:dyDescent="0.15">
      <c r="M76" s="27"/>
      <c r="N76" s="9"/>
      <c r="P76" s="9"/>
      <c r="Q76" s="38"/>
      <c r="R76" s="39"/>
      <c r="S76" s="39"/>
      <c r="T76" s="39"/>
      <c r="U76" s="39"/>
      <c r="V76" s="39"/>
    </row>
    <row r="77" spans="13:22" x14ac:dyDescent="0.15">
      <c r="M77" s="27"/>
      <c r="N77" s="9"/>
      <c r="P77" s="9"/>
      <c r="Q77" s="38"/>
      <c r="R77" s="39"/>
      <c r="S77" s="39"/>
      <c r="T77" s="39"/>
      <c r="U77" s="39"/>
      <c r="V77" s="39"/>
    </row>
    <row r="78" spans="13:22" x14ac:dyDescent="0.15">
      <c r="M78" s="27"/>
      <c r="N78" s="9"/>
      <c r="P78" s="9"/>
      <c r="Q78" s="38"/>
      <c r="R78" s="39"/>
      <c r="S78" s="39"/>
      <c r="T78" s="39"/>
      <c r="U78" s="39"/>
      <c r="V78" s="39"/>
    </row>
    <row r="79" spans="13:22" x14ac:dyDescent="0.15">
      <c r="M79" s="27"/>
      <c r="N79" s="9"/>
      <c r="P79" s="9"/>
      <c r="Q79" s="38"/>
      <c r="R79" s="39"/>
      <c r="S79" s="39"/>
      <c r="T79" s="39"/>
      <c r="U79" s="39"/>
      <c r="V79" s="39"/>
    </row>
    <row r="80" spans="13:22" x14ac:dyDescent="0.15">
      <c r="M80" s="27"/>
      <c r="N80" s="9"/>
      <c r="P80" s="9"/>
      <c r="Q80" s="38"/>
      <c r="R80" s="39"/>
      <c r="S80" s="39"/>
      <c r="T80" s="39"/>
      <c r="U80" s="39"/>
      <c r="V80" s="39"/>
    </row>
    <row r="81" spans="13:22" x14ac:dyDescent="0.15">
      <c r="M81" s="27"/>
      <c r="N81" s="9"/>
      <c r="P81" s="9"/>
      <c r="Q81" s="38"/>
      <c r="R81" s="39"/>
      <c r="S81" s="39"/>
      <c r="T81" s="39"/>
      <c r="U81" s="39"/>
      <c r="V81" s="39"/>
    </row>
    <row r="82" spans="13:22" x14ac:dyDescent="0.15">
      <c r="M82" s="27"/>
      <c r="N82" s="9"/>
      <c r="P82" s="9"/>
      <c r="Q82" s="38"/>
      <c r="R82" s="39"/>
      <c r="S82" s="39"/>
      <c r="T82" s="39"/>
      <c r="U82" s="39"/>
      <c r="V82" s="39"/>
    </row>
    <row r="83" spans="13:22" x14ac:dyDescent="0.15">
      <c r="M83" s="27"/>
      <c r="N83" s="9"/>
      <c r="P83" s="9"/>
      <c r="Q83" s="38"/>
      <c r="R83" s="39"/>
      <c r="S83" s="39"/>
      <c r="T83" s="39"/>
      <c r="U83" s="39"/>
      <c r="V83" s="39"/>
    </row>
    <row r="84" spans="13:22" x14ac:dyDescent="0.15">
      <c r="M84" s="27"/>
      <c r="N84" s="9"/>
      <c r="P84" s="9"/>
      <c r="Q84" s="38"/>
      <c r="R84" s="39"/>
      <c r="S84" s="39"/>
      <c r="T84" s="39"/>
      <c r="U84" s="39"/>
      <c r="V84" s="39"/>
    </row>
    <row r="85" spans="13:22" x14ac:dyDescent="0.15">
      <c r="M85" s="27"/>
      <c r="N85" s="9"/>
      <c r="P85" s="9"/>
      <c r="Q85" s="38"/>
      <c r="R85" s="39"/>
      <c r="S85" s="39"/>
      <c r="T85" s="39"/>
      <c r="U85" s="39"/>
      <c r="V85" s="39"/>
    </row>
    <row r="86" spans="13:22" x14ac:dyDescent="0.15">
      <c r="M86" s="27"/>
      <c r="N86" s="9"/>
      <c r="P86" s="9"/>
      <c r="Q86" s="38"/>
      <c r="R86" s="39"/>
      <c r="S86" s="39"/>
      <c r="T86" s="39"/>
      <c r="U86" s="39"/>
      <c r="V86" s="39"/>
    </row>
    <row r="87" spans="13:22" x14ac:dyDescent="0.15">
      <c r="M87" s="27"/>
      <c r="N87" s="9"/>
      <c r="P87" s="9"/>
      <c r="Q87" s="38"/>
      <c r="R87" s="39"/>
      <c r="S87" s="39"/>
      <c r="T87" s="39"/>
      <c r="U87" s="39"/>
      <c r="V87" s="39"/>
    </row>
    <row r="88" spans="13:22" x14ac:dyDescent="0.15">
      <c r="M88" s="27"/>
      <c r="N88" s="9"/>
      <c r="P88" s="9"/>
      <c r="Q88" s="38"/>
      <c r="R88" s="39"/>
      <c r="S88" s="39"/>
      <c r="T88" s="39"/>
      <c r="U88" s="39"/>
      <c r="V88" s="39"/>
    </row>
    <row r="89" spans="13:22" x14ac:dyDescent="0.15">
      <c r="M89" s="27"/>
      <c r="N89" s="9"/>
      <c r="P89" s="9"/>
      <c r="Q89" s="38"/>
      <c r="R89" s="39"/>
      <c r="S89" s="39"/>
      <c r="T89" s="39"/>
      <c r="U89" s="39"/>
      <c r="V89" s="39"/>
    </row>
    <row r="90" spans="13:22" x14ac:dyDescent="0.15">
      <c r="M90" s="27"/>
      <c r="N90" s="9"/>
      <c r="P90" s="9"/>
      <c r="Q90" s="38"/>
      <c r="R90" s="39"/>
      <c r="S90" s="39"/>
      <c r="T90" s="39"/>
      <c r="U90" s="39"/>
      <c r="V90" s="39"/>
    </row>
    <row r="91" spans="13:22" x14ac:dyDescent="0.15">
      <c r="M91" s="27"/>
      <c r="N91" s="9"/>
      <c r="P91" s="9"/>
      <c r="Q91" s="38"/>
      <c r="R91" s="39"/>
      <c r="S91" s="39"/>
      <c r="T91" s="39"/>
      <c r="U91" s="39"/>
      <c r="V91" s="39"/>
    </row>
    <row r="92" spans="13:22" x14ac:dyDescent="0.15">
      <c r="M92" s="27"/>
      <c r="N92" s="9"/>
      <c r="P92" s="9"/>
      <c r="Q92" s="38"/>
      <c r="R92" s="39"/>
      <c r="S92" s="39"/>
      <c r="T92" s="39"/>
      <c r="U92" s="39"/>
      <c r="V92" s="39"/>
    </row>
    <row r="93" spans="13:22" x14ac:dyDescent="0.15">
      <c r="M93" s="27"/>
      <c r="N93" s="9"/>
      <c r="P93" s="9"/>
      <c r="Q93" s="38"/>
      <c r="R93" s="39"/>
      <c r="S93" s="39"/>
      <c r="T93" s="39"/>
      <c r="U93" s="39"/>
      <c r="V93" s="39"/>
    </row>
    <row r="94" spans="13:22" x14ac:dyDescent="0.15">
      <c r="M94" s="27"/>
      <c r="N94" s="9"/>
      <c r="P94" s="9"/>
      <c r="Q94" s="38"/>
      <c r="R94" s="39"/>
      <c r="S94" s="39"/>
      <c r="T94" s="39"/>
      <c r="U94" s="39"/>
      <c r="V94" s="39"/>
    </row>
    <row r="95" spans="13:22" x14ac:dyDescent="0.15">
      <c r="M95" s="27"/>
      <c r="N95" s="9"/>
      <c r="P95" s="9"/>
      <c r="Q95" s="38"/>
      <c r="R95" s="39"/>
      <c r="S95" s="39"/>
      <c r="T95" s="39"/>
      <c r="U95" s="39"/>
      <c r="V95" s="39"/>
    </row>
    <row r="96" spans="13:22" x14ac:dyDescent="0.15">
      <c r="M96" s="27"/>
      <c r="N96" s="9"/>
      <c r="P96" s="9"/>
      <c r="Q96" s="38"/>
      <c r="R96" s="39"/>
      <c r="S96" s="39"/>
      <c r="T96" s="39"/>
      <c r="U96" s="39"/>
      <c r="V96" s="39"/>
    </row>
    <row r="97" spans="13:22" x14ac:dyDescent="0.15">
      <c r="M97" s="27"/>
      <c r="N97" s="9"/>
      <c r="P97" s="9"/>
      <c r="Q97" s="38"/>
      <c r="R97" s="39"/>
      <c r="S97" s="39"/>
      <c r="T97" s="39"/>
      <c r="U97" s="39"/>
      <c r="V97" s="39"/>
    </row>
    <row r="98" spans="13:22" x14ac:dyDescent="0.15">
      <c r="M98" s="27"/>
      <c r="N98" s="9"/>
      <c r="P98" s="9"/>
      <c r="Q98" s="38"/>
      <c r="R98" s="39"/>
      <c r="S98" s="39"/>
      <c r="T98" s="39"/>
      <c r="U98" s="39"/>
      <c r="V98" s="39"/>
    </row>
    <row r="99" spans="13:22" x14ac:dyDescent="0.15">
      <c r="M99" s="27"/>
      <c r="N99" s="9"/>
      <c r="P99" s="9"/>
      <c r="Q99" s="38"/>
      <c r="R99" s="39"/>
      <c r="S99" s="39"/>
      <c r="T99" s="39"/>
      <c r="U99" s="39"/>
      <c r="V99" s="39"/>
    </row>
    <row r="100" spans="13:22" x14ac:dyDescent="0.15">
      <c r="M100" s="27"/>
      <c r="N100" s="9"/>
      <c r="P100" s="9"/>
      <c r="Q100" s="38"/>
      <c r="R100" s="39"/>
      <c r="S100" s="39"/>
      <c r="T100" s="39"/>
      <c r="U100" s="39"/>
      <c r="V100" s="39"/>
    </row>
    <row r="101" spans="13:22" x14ac:dyDescent="0.15">
      <c r="M101" s="27"/>
      <c r="N101" s="9"/>
      <c r="P101" s="9"/>
      <c r="Q101" s="38"/>
      <c r="R101" s="39"/>
      <c r="S101" s="39"/>
      <c r="T101" s="39"/>
      <c r="U101" s="39"/>
      <c r="V101" s="39"/>
    </row>
    <row r="102" spans="13:22" x14ac:dyDescent="0.15">
      <c r="M102" s="27"/>
      <c r="N102" s="9"/>
      <c r="P102" s="9"/>
      <c r="Q102" s="38"/>
      <c r="R102" s="39"/>
      <c r="S102" s="39"/>
      <c r="T102" s="39"/>
      <c r="U102" s="39"/>
      <c r="V102" s="39"/>
    </row>
    <row r="103" spans="13:22" x14ac:dyDescent="0.15">
      <c r="M103" s="27"/>
      <c r="N103" s="9"/>
      <c r="P103" s="9"/>
      <c r="Q103" s="38"/>
      <c r="R103" s="39"/>
      <c r="S103" s="39"/>
      <c r="T103" s="39"/>
      <c r="U103" s="39"/>
      <c r="V103" s="39"/>
    </row>
    <row r="104" spans="13:22" x14ac:dyDescent="0.15">
      <c r="M104" s="27"/>
      <c r="N104" s="9"/>
      <c r="P104" s="9"/>
      <c r="Q104" s="38"/>
      <c r="R104" s="39"/>
      <c r="S104" s="39"/>
      <c r="T104" s="39"/>
      <c r="U104" s="39"/>
      <c r="V104" s="39"/>
    </row>
    <row r="105" spans="13:22" x14ac:dyDescent="0.15">
      <c r="M105" s="27"/>
      <c r="N105" s="9"/>
      <c r="P105" s="9"/>
      <c r="Q105" s="38"/>
      <c r="R105" s="39"/>
      <c r="S105" s="39"/>
      <c r="T105" s="39"/>
      <c r="U105" s="39"/>
      <c r="V105" s="39"/>
    </row>
    <row r="106" spans="13:22" x14ac:dyDescent="0.15">
      <c r="M106" s="27"/>
      <c r="N106" s="9"/>
      <c r="P106" s="9"/>
      <c r="Q106" s="38"/>
      <c r="R106" s="39"/>
      <c r="S106" s="39"/>
      <c r="T106" s="39"/>
      <c r="U106" s="39"/>
      <c r="V106" s="39"/>
    </row>
    <row r="107" spans="13:22" x14ac:dyDescent="0.15">
      <c r="M107" s="27"/>
      <c r="N107" s="9"/>
      <c r="P107" s="9"/>
      <c r="Q107" s="38"/>
      <c r="R107" s="39"/>
      <c r="S107" s="39"/>
      <c r="T107" s="39"/>
      <c r="U107" s="39"/>
      <c r="V107" s="39"/>
    </row>
    <row r="108" spans="13:22" x14ac:dyDescent="0.15">
      <c r="M108" s="27"/>
      <c r="N108" s="9"/>
      <c r="P108" s="9"/>
      <c r="Q108" s="38"/>
      <c r="R108" s="39"/>
      <c r="S108" s="39"/>
      <c r="T108" s="39"/>
      <c r="U108" s="39"/>
      <c r="V108" s="39"/>
    </row>
    <row r="109" spans="13:22" x14ac:dyDescent="0.15">
      <c r="M109" s="27"/>
      <c r="N109" s="9"/>
      <c r="P109" s="9"/>
      <c r="Q109" s="38"/>
      <c r="R109" s="39"/>
      <c r="S109" s="39"/>
      <c r="T109" s="39"/>
      <c r="U109" s="39"/>
      <c r="V109" s="39"/>
    </row>
    <row r="110" spans="13:22" x14ac:dyDescent="0.15">
      <c r="M110" s="27"/>
      <c r="N110" s="9"/>
      <c r="P110" s="9"/>
      <c r="Q110" s="38"/>
      <c r="R110" s="39"/>
      <c r="S110" s="39"/>
      <c r="T110" s="39"/>
      <c r="U110" s="39"/>
      <c r="V110" s="39"/>
    </row>
    <row r="111" spans="13:22" x14ac:dyDescent="0.15">
      <c r="M111" s="27"/>
      <c r="N111" s="9"/>
      <c r="P111" s="9"/>
      <c r="Q111" s="38"/>
      <c r="R111" s="39"/>
      <c r="S111" s="39"/>
      <c r="T111" s="39"/>
      <c r="U111" s="39"/>
      <c r="V111" s="39"/>
    </row>
    <row r="112" spans="13:22" x14ac:dyDescent="0.15">
      <c r="M112" s="27"/>
      <c r="N112" s="9"/>
      <c r="P112" s="9"/>
      <c r="Q112" s="38"/>
      <c r="R112" s="39"/>
      <c r="S112" s="39"/>
      <c r="T112" s="39"/>
      <c r="U112" s="39"/>
      <c r="V112" s="39"/>
    </row>
    <row r="113" spans="13:22" x14ac:dyDescent="0.15">
      <c r="M113" s="27"/>
      <c r="N113" s="9"/>
      <c r="P113" s="9"/>
      <c r="Q113" s="38"/>
      <c r="R113" s="39"/>
      <c r="S113" s="39"/>
      <c r="T113" s="39"/>
      <c r="U113" s="39"/>
      <c r="V113" s="39"/>
    </row>
    <row r="114" spans="13:22" x14ac:dyDescent="0.15">
      <c r="M114" s="27"/>
      <c r="N114" s="9"/>
      <c r="P114" s="9"/>
      <c r="Q114" s="38"/>
      <c r="R114" s="39"/>
      <c r="S114" s="39"/>
      <c r="T114" s="39"/>
      <c r="U114" s="39"/>
      <c r="V114" s="39"/>
    </row>
    <row r="115" spans="13:22" x14ac:dyDescent="0.15">
      <c r="M115" s="27"/>
      <c r="N115" s="9"/>
      <c r="P115" s="9"/>
      <c r="Q115" s="38"/>
      <c r="R115" s="39"/>
      <c r="S115" s="39"/>
      <c r="T115" s="39"/>
      <c r="U115" s="39"/>
      <c r="V115" s="39"/>
    </row>
    <row r="116" spans="13:22" x14ac:dyDescent="0.15">
      <c r="M116" s="27"/>
      <c r="N116" s="9"/>
      <c r="P116" s="9"/>
      <c r="Q116" s="38"/>
      <c r="R116" s="39"/>
      <c r="S116" s="39"/>
      <c r="T116" s="39"/>
      <c r="U116" s="39"/>
      <c r="V116" s="39"/>
    </row>
    <row r="117" spans="13:22" x14ac:dyDescent="0.15">
      <c r="M117" s="27"/>
      <c r="N117" s="9"/>
      <c r="P117" s="9"/>
      <c r="Q117" s="38"/>
      <c r="R117" s="39"/>
      <c r="S117" s="39"/>
      <c r="T117" s="39"/>
      <c r="U117" s="39"/>
      <c r="V117" s="39"/>
    </row>
    <row r="118" spans="13:22" x14ac:dyDescent="0.15">
      <c r="M118" s="27"/>
      <c r="N118" s="9"/>
      <c r="P118" s="9"/>
      <c r="Q118" s="38"/>
      <c r="R118" s="39"/>
      <c r="S118" s="39"/>
      <c r="T118" s="39"/>
      <c r="U118" s="39"/>
      <c r="V118" s="39"/>
    </row>
    <row r="119" spans="13:22" x14ac:dyDescent="0.15">
      <c r="M119" s="27"/>
      <c r="N119" s="9"/>
      <c r="P119" s="9"/>
      <c r="Q119" s="38"/>
      <c r="R119" s="39"/>
      <c r="S119" s="39"/>
      <c r="T119" s="39"/>
      <c r="U119" s="39"/>
      <c r="V119" s="39"/>
    </row>
    <row r="120" spans="13:22" x14ac:dyDescent="0.15">
      <c r="M120" s="27"/>
      <c r="N120" s="9"/>
      <c r="P120" s="9"/>
      <c r="Q120" s="38"/>
      <c r="R120" s="39"/>
      <c r="S120" s="39"/>
      <c r="T120" s="39"/>
      <c r="U120" s="39"/>
      <c r="V120" s="39"/>
    </row>
    <row r="121" spans="13:22" x14ac:dyDescent="0.15">
      <c r="M121" s="27"/>
      <c r="N121" s="9"/>
      <c r="P121" s="9"/>
      <c r="Q121" s="38"/>
      <c r="R121" s="39"/>
      <c r="S121" s="39"/>
      <c r="T121" s="39"/>
      <c r="U121" s="39"/>
      <c r="V121" s="39"/>
    </row>
    <row r="122" spans="13:22" x14ac:dyDescent="0.15">
      <c r="M122" s="27"/>
      <c r="N122" s="9"/>
      <c r="P122" s="9"/>
      <c r="Q122" s="38"/>
      <c r="R122" s="39"/>
      <c r="S122" s="39"/>
      <c r="T122" s="39"/>
      <c r="U122" s="39"/>
      <c r="V122" s="39"/>
    </row>
    <row r="123" spans="13:22" x14ac:dyDescent="0.15">
      <c r="M123" s="27"/>
      <c r="N123" s="9"/>
      <c r="P123" s="9"/>
      <c r="Q123" s="38"/>
      <c r="R123" s="39"/>
      <c r="S123" s="39"/>
      <c r="T123" s="39"/>
      <c r="U123" s="39"/>
      <c r="V123" s="39"/>
    </row>
    <row r="124" spans="13:22" x14ac:dyDescent="0.15">
      <c r="M124" s="27"/>
      <c r="N124" s="9"/>
      <c r="P124" s="9"/>
      <c r="Q124" s="38"/>
      <c r="R124" s="39"/>
      <c r="S124" s="39"/>
      <c r="T124" s="39"/>
      <c r="U124" s="39"/>
      <c r="V124" s="39"/>
    </row>
    <row r="125" spans="13:22" x14ac:dyDescent="0.15">
      <c r="M125" s="27"/>
      <c r="N125" s="9"/>
      <c r="P125" s="9"/>
      <c r="Q125" s="38"/>
      <c r="R125" s="39"/>
      <c r="S125" s="39"/>
      <c r="T125" s="39"/>
      <c r="U125" s="39"/>
      <c r="V125" s="39"/>
    </row>
    <row r="126" spans="13:22" x14ac:dyDescent="0.15">
      <c r="M126" s="27"/>
      <c r="N126" s="9"/>
      <c r="P126" s="9"/>
      <c r="Q126" s="38"/>
      <c r="R126" s="39"/>
      <c r="S126" s="39"/>
      <c r="T126" s="39"/>
      <c r="U126" s="39"/>
      <c r="V126" s="39"/>
    </row>
    <row r="127" spans="13:22" x14ac:dyDescent="0.15">
      <c r="M127" s="27"/>
      <c r="N127" s="9"/>
      <c r="P127" s="9"/>
      <c r="Q127" s="38"/>
      <c r="R127" s="39"/>
      <c r="S127" s="39"/>
      <c r="T127" s="39"/>
      <c r="U127" s="39"/>
      <c r="V127" s="39"/>
    </row>
    <row r="128" spans="13:22" x14ac:dyDescent="0.15">
      <c r="M128" s="27"/>
      <c r="N128" s="9"/>
      <c r="P128" s="9"/>
      <c r="Q128" s="38"/>
      <c r="R128" s="39"/>
      <c r="S128" s="39"/>
      <c r="T128" s="39"/>
      <c r="U128" s="39"/>
      <c r="V128" s="39"/>
    </row>
    <row r="129" spans="13:22" x14ac:dyDescent="0.15">
      <c r="M129" s="27"/>
      <c r="N129" s="9"/>
      <c r="P129" s="9"/>
      <c r="Q129" s="38"/>
      <c r="R129" s="39"/>
      <c r="S129" s="39"/>
      <c r="T129" s="39"/>
      <c r="U129" s="39"/>
      <c r="V129" s="39"/>
    </row>
    <row r="130" spans="13:22" x14ac:dyDescent="0.15">
      <c r="M130" s="27"/>
      <c r="N130" s="9"/>
      <c r="P130" s="9"/>
      <c r="Q130" s="38"/>
      <c r="R130" s="39"/>
      <c r="S130" s="39"/>
      <c r="T130" s="39"/>
      <c r="U130" s="39"/>
      <c r="V130" s="39"/>
    </row>
    <row r="131" spans="13:22" x14ac:dyDescent="0.15">
      <c r="M131" s="27"/>
      <c r="N131" s="9"/>
      <c r="P131" s="9"/>
      <c r="Q131" s="38"/>
      <c r="R131" s="39"/>
      <c r="S131" s="39"/>
      <c r="T131" s="39"/>
      <c r="U131" s="39"/>
      <c r="V131" s="39"/>
    </row>
    <row r="132" spans="13:22" x14ac:dyDescent="0.15">
      <c r="M132" s="27"/>
      <c r="N132" s="9"/>
      <c r="P132" s="9"/>
      <c r="Q132" s="38"/>
      <c r="R132" s="39"/>
      <c r="S132" s="39"/>
      <c r="T132" s="39"/>
      <c r="U132" s="39"/>
      <c r="V132" s="39"/>
    </row>
    <row r="133" spans="13:22" x14ac:dyDescent="0.15">
      <c r="M133" s="27"/>
      <c r="N133" s="9"/>
      <c r="P133" s="9"/>
      <c r="Q133" s="38"/>
      <c r="R133" s="39"/>
      <c r="S133" s="39"/>
      <c r="T133" s="39"/>
      <c r="U133" s="39"/>
      <c r="V133" s="39"/>
    </row>
    <row r="134" spans="13:22" x14ac:dyDescent="0.15">
      <c r="M134" s="27"/>
      <c r="N134" s="9"/>
      <c r="P134" s="9"/>
      <c r="Q134" s="38"/>
      <c r="R134" s="39"/>
      <c r="S134" s="39"/>
      <c r="T134" s="39"/>
      <c r="U134" s="39"/>
      <c r="V134" s="39"/>
    </row>
    <row r="135" spans="13:22" x14ac:dyDescent="0.15">
      <c r="M135" s="27"/>
      <c r="N135" s="9"/>
      <c r="P135" s="9"/>
      <c r="Q135" s="38"/>
      <c r="R135" s="39"/>
      <c r="S135" s="39"/>
      <c r="T135" s="39"/>
      <c r="U135" s="39"/>
      <c r="V135" s="39"/>
    </row>
    <row r="136" spans="13:22" x14ac:dyDescent="0.15">
      <c r="M136" s="27"/>
      <c r="N136" s="9"/>
      <c r="P136" s="9"/>
      <c r="Q136" s="38"/>
      <c r="R136" s="39"/>
      <c r="S136" s="39"/>
      <c r="T136" s="39"/>
      <c r="U136" s="39"/>
      <c r="V136" s="39"/>
    </row>
    <row r="137" spans="13:22" x14ac:dyDescent="0.15">
      <c r="M137" s="27"/>
      <c r="N137" s="9"/>
      <c r="P137" s="9"/>
      <c r="Q137" s="38"/>
      <c r="R137" s="39"/>
      <c r="S137" s="39"/>
      <c r="T137" s="39"/>
      <c r="U137" s="39"/>
      <c r="V137" s="39"/>
    </row>
    <row r="138" spans="13:22" x14ac:dyDescent="0.15">
      <c r="M138" s="27"/>
      <c r="N138" s="9"/>
      <c r="P138" s="9"/>
      <c r="Q138" s="38"/>
      <c r="R138" s="39"/>
      <c r="S138" s="39"/>
      <c r="T138" s="39"/>
      <c r="U138" s="39"/>
      <c r="V138" s="39"/>
    </row>
    <row r="139" spans="13:22" x14ac:dyDescent="0.15">
      <c r="M139" s="27"/>
      <c r="N139" s="9"/>
      <c r="P139" s="9"/>
      <c r="Q139" s="38"/>
      <c r="R139" s="39"/>
      <c r="S139" s="39"/>
      <c r="T139" s="39"/>
      <c r="U139" s="39"/>
      <c r="V139" s="39"/>
    </row>
    <row r="140" spans="13:22" x14ac:dyDescent="0.15">
      <c r="M140" s="27"/>
      <c r="N140" s="9"/>
      <c r="P140" s="9"/>
      <c r="Q140" s="38"/>
      <c r="R140" s="39"/>
      <c r="S140" s="39"/>
      <c r="T140" s="39"/>
      <c r="U140" s="39"/>
      <c r="V140" s="39"/>
    </row>
    <row r="141" spans="13:22" x14ac:dyDescent="0.15">
      <c r="M141" s="27"/>
      <c r="N141" s="9"/>
      <c r="P141" s="9"/>
      <c r="Q141" s="38"/>
      <c r="R141" s="39"/>
      <c r="S141" s="39"/>
      <c r="T141" s="39"/>
      <c r="U141" s="39"/>
      <c r="V141" s="39"/>
    </row>
    <row r="142" spans="13:22" x14ac:dyDescent="0.15">
      <c r="M142" s="27"/>
      <c r="N142" s="9"/>
      <c r="P142" s="9"/>
      <c r="Q142" s="38"/>
      <c r="R142" s="39"/>
      <c r="S142" s="39"/>
      <c r="T142" s="39"/>
      <c r="U142" s="39"/>
      <c r="V142" s="39"/>
    </row>
    <row r="143" spans="13:22" x14ac:dyDescent="0.15">
      <c r="M143" s="27"/>
      <c r="N143" s="9"/>
      <c r="P143" s="9"/>
      <c r="Q143" s="38"/>
      <c r="R143" s="39"/>
      <c r="S143" s="39"/>
      <c r="T143" s="39"/>
      <c r="U143" s="39"/>
      <c r="V143" s="39"/>
    </row>
    <row r="144" spans="13:22" x14ac:dyDescent="0.15">
      <c r="M144" s="27"/>
      <c r="N144" s="9"/>
      <c r="P144" s="9"/>
      <c r="Q144" s="38"/>
      <c r="R144" s="39"/>
      <c r="S144" s="39"/>
      <c r="T144" s="39"/>
      <c r="U144" s="39"/>
      <c r="V144" s="39"/>
    </row>
    <row r="145" spans="13:22" x14ac:dyDescent="0.15">
      <c r="M145" s="27"/>
      <c r="N145" s="9"/>
      <c r="P145" s="9"/>
      <c r="Q145" s="38"/>
      <c r="R145" s="39"/>
      <c r="S145" s="39"/>
      <c r="T145" s="39"/>
      <c r="U145" s="39"/>
      <c r="V145" s="39"/>
    </row>
    <row r="146" spans="13:22" x14ac:dyDescent="0.15">
      <c r="M146" s="27"/>
      <c r="N146" s="9"/>
      <c r="P146" s="9"/>
      <c r="Q146" s="38"/>
      <c r="R146" s="39"/>
      <c r="S146" s="39"/>
      <c r="T146" s="39"/>
      <c r="U146" s="39"/>
      <c r="V146" s="39"/>
    </row>
    <row r="147" spans="13:22" x14ac:dyDescent="0.15">
      <c r="M147" s="27"/>
      <c r="N147" s="9"/>
      <c r="P147" s="9"/>
      <c r="Q147" s="38"/>
      <c r="R147" s="39"/>
      <c r="S147" s="39"/>
      <c r="T147" s="39"/>
      <c r="U147" s="39"/>
      <c r="V147" s="39"/>
    </row>
    <row r="148" spans="13:22" x14ac:dyDescent="0.15">
      <c r="M148" s="27"/>
      <c r="N148" s="9"/>
      <c r="P148" s="9"/>
      <c r="Q148" s="38"/>
      <c r="R148" s="39"/>
      <c r="S148" s="39"/>
      <c r="T148" s="39"/>
      <c r="U148" s="39"/>
      <c r="V148" s="39"/>
    </row>
    <row r="149" spans="13:22" x14ac:dyDescent="0.15">
      <c r="M149" s="27"/>
      <c r="N149" s="9"/>
      <c r="P149" s="9"/>
      <c r="Q149" s="38"/>
      <c r="R149" s="39"/>
      <c r="S149" s="39"/>
      <c r="T149" s="39"/>
      <c r="U149" s="39"/>
      <c r="V149" s="39"/>
    </row>
    <row r="150" spans="13:22" x14ac:dyDescent="0.15">
      <c r="M150" s="27"/>
      <c r="N150" s="9"/>
      <c r="P150" s="9"/>
      <c r="Q150" s="38"/>
      <c r="R150" s="39"/>
      <c r="S150" s="39"/>
      <c r="T150" s="39"/>
      <c r="U150" s="39"/>
      <c r="V150" s="39"/>
    </row>
    <row r="151" spans="13:22" x14ac:dyDescent="0.15">
      <c r="M151" s="27"/>
      <c r="N151" s="9"/>
      <c r="P151" s="9"/>
      <c r="Q151" s="38"/>
      <c r="R151" s="39"/>
      <c r="S151" s="39"/>
      <c r="T151" s="39"/>
      <c r="U151" s="39"/>
      <c r="V151" s="39"/>
    </row>
    <row r="152" spans="13:22" x14ac:dyDescent="0.15">
      <c r="M152" s="27"/>
      <c r="N152" s="9"/>
      <c r="P152" s="9"/>
      <c r="Q152" s="38"/>
      <c r="R152" s="39"/>
      <c r="S152" s="39"/>
      <c r="T152" s="39"/>
      <c r="U152" s="39"/>
      <c r="V152" s="39"/>
    </row>
    <row r="153" spans="13:22" x14ac:dyDescent="0.15">
      <c r="M153" s="27"/>
      <c r="N153" s="9"/>
      <c r="P153" s="9"/>
      <c r="Q153" s="38"/>
      <c r="R153" s="39"/>
      <c r="S153" s="39"/>
      <c r="T153" s="39"/>
      <c r="U153" s="39"/>
      <c r="V153" s="39"/>
    </row>
    <row r="154" spans="13:22" x14ac:dyDescent="0.15">
      <c r="M154" s="27"/>
      <c r="N154" s="9"/>
      <c r="P154" s="9"/>
      <c r="Q154" s="38"/>
      <c r="R154" s="39"/>
      <c r="S154" s="39"/>
      <c r="T154" s="39"/>
      <c r="U154" s="39"/>
      <c r="V154" s="39"/>
    </row>
    <row r="155" spans="13:22" x14ac:dyDescent="0.15">
      <c r="M155" s="27"/>
      <c r="N155" s="9"/>
      <c r="P155" s="9"/>
      <c r="Q155" s="38"/>
      <c r="R155" s="39"/>
      <c r="S155" s="39"/>
      <c r="T155" s="39"/>
      <c r="U155" s="39"/>
      <c r="V155" s="39"/>
    </row>
    <row r="156" spans="13:22" x14ac:dyDescent="0.15">
      <c r="M156" s="27"/>
      <c r="N156" s="9"/>
      <c r="P156" s="9"/>
      <c r="Q156" s="38"/>
      <c r="R156" s="39"/>
      <c r="S156" s="39"/>
      <c r="T156" s="39"/>
      <c r="U156" s="39"/>
      <c r="V156" s="39"/>
    </row>
    <row r="157" spans="13:22" x14ac:dyDescent="0.15">
      <c r="M157" s="27"/>
      <c r="N157" s="9"/>
      <c r="P157" s="9"/>
      <c r="Q157" s="38"/>
      <c r="R157" s="39"/>
      <c r="S157" s="39"/>
      <c r="T157" s="39"/>
      <c r="U157" s="39"/>
      <c r="V157" s="39"/>
    </row>
    <row r="158" spans="13:22" x14ac:dyDescent="0.15">
      <c r="M158" s="27"/>
      <c r="N158" s="9"/>
      <c r="P158" s="9"/>
      <c r="Q158" s="38"/>
      <c r="R158" s="39"/>
      <c r="S158" s="39"/>
      <c r="T158" s="39"/>
      <c r="U158" s="39"/>
      <c r="V158" s="39"/>
    </row>
    <row r="159" spans="13:22" x14ac:dyDescent="0.15">
      <c r="M159" s="27"/>
      <c r="N159" s="9"/>
      <c r="P159" s="9"/>
      <c r="Q159" s="38"/>
      <c r="R159" s="39"/>
      <c r="S159" s="39"/>
      <c r="T159" s="39"/>
      <c r="U159" s="39"/>
      <c r="V159" s="39"/>
    </row>
    <row r="160" spans="13:22" x14ac:dyDescent="0.15">
      <c r="M160" s="27"/>
      <c r="N160" s="9"/>
      <c r="P160" s="9"/>
      <c r="Q160" s="38"/>
      <c r="R160" s="39"/>
      <c r="S160" s="39"/>
      <c r="T160" s="39"/>
      <c r="U160" s="39"/>
      <c r="V160" s="39"/>
    </row>
    <row r="161" spans="13:22" x14ac:dyDescent="0.15">
      <c r="M161" s="27"/>
      <c r="N161" s="9"/>
      <c r="P161" s="9"/>
      <c r="Q161" s="38"/>
      <c r="R161" s="39"/>
      <c r="S161" s="39"/>
      <c r="T161" s="39"/>
      <c r="U161" s="39"/>
      <c r="V161" s="39"/>
    </row>
    <row r="162" spans="13:22" x14ac:dyDescent="0.15">
      <c r="M162" s="27"/>
      <c r="N162" s="9"/>
      <c r="P162" s="9"/>
      <c r="Q162" s="38"/>
      <c r="R162" s="39"/>
      <c r="S162" s="39"/>
      <c r="T162" s="39"/>
      <c r="U162" s="39"/>
      <c r="V162" s="39"/>
    </row>
    <row r="163" spans="13:22" x14ac:dyDescent="0.15">
      <c r="M163" s="27"/>
      <c r="N163" s="9"/>
      <c r="P163" s="9"/>
      <c r="Q163" s="38"/>
      <c r="R163" s="39"/>
      <c r="S163" s="39"/>
      <c r="T163" s="39"/>
      <c r="U163" s="39"/>
      <c r="V163" s="39"/>
    </row>
    <row r="164" spans="13:22" x14ac:dyDescent="0.15">
      <c r="M164" s="27"/>
      <c r="N164" s="9"/>
      <c r="P164" s="9"/>
      <c r="Q164" s="38"/>
      <c r="R164" s="39"/>
      <c r="S164" s="39"/>
      <c r="T164" s="39"/>
      <c r="U164" s="39"/>
      <c r="V164" s="39"/>
    </row>
    <row r="165" spans="13:22" x14ac:dyDescent="0.15">
      <c r="M165" s="27"/>
      <c r="N165" s="9"/>
      <c r="P165" s="9"/>
      <c r="Q165" s="38"/>
      <c r="R165" s="39"/>
      <c r="S165" s="39"/>
      <c r="T165" s="39"/>
      <c r="U165" s="39"/>
      <c r="V165" s="39"/>
    </row>
    <row r="166" spans="13:22" x14ac:dyDescent="0.15">
      <c r="M166" s="27"/>
      <c r="N166" s="9"/>
      <c r="P166" s="9"/>
      <c r="Q166" s="38"/>
      <c r="R166" s="39"/>
      <c r="S166" s="39"/>
      <c r="T166" s="39"/>
      <c r="U166" s="39"/>
      <c r="V166" s="39"/>
    </row>
    <row r="167" spans="13:22" x14ac:dyDescent="0.15">
      <c r="M167" s="27"/>
      <c r="N167" s="9"/>
      <c r="P167" s="9"/>
      <c r="Q167" s="38"/>
      <c r="R167" s="39"/>
      <c r="S167" s="39"/>
      <c r="T167" s="39"/>
      <c r="U167" s="39"/>
      <c r="V167" s="39"/>
    </row>
    <row r="168" spans="13:22" x14ac:dyDescent="0.15">
      <c r="M168" s="27"/>
      <c r="N168" s="9"/>
      <c r="P168" s="9"/>
      <c r="Q168" s="38"/>
      <c r="R168" s="39"/>
      <c r="S168" s="39"/>
      <c r="T168" s="39"/>
      <c r="U168" s="39"/>
      <c r="V168" s="39"/>
    </row>
    <row r="169" spans="13:22" x14ac:dyDescent="0.15">
      <c r="M169" s="27"/>
      <c r="N169" s="9"/>
      <c r="P169" s="9"/>
      <c r="Q169" s="38"/>
      <c r="R169" s="39"/>
      <c r="S169" s="39"/>
      <c r="T169" s="39"/>
      <c r="U169" s="39"/>
      <c r="V169" s="39"/>
    </row>
    <row r="170" spans="13:22" x14ac:dyDescent="0.15">
      <c r="M170" s="27"/>
      <c r="N170" s="9"/>
      <c r="P170" s="9"/>
      <c r="Q170" s="38"/>
      <c r="R170" s="39"/>
      <c r="S170" s="39"/>
      <c r="T170" s="39"/>
      <c r="U170" s="39"/>
      <c r="V170" s="39"/>
    </row>
    <row r="171" spans="13:22" x14ac:dyDescent="0.15">
      <c r="M171" s="27"/>
      <c r="N171" s="9"/>
      <c r="P171" s="9"/>
      <c r="Q171" s="38"/>
      <c r="R171" s="39"/>
      <c r="S171" s="39"/>
      <c r="T171" s="39"/>
      <c r="U171" s="39"/>
      <c r="V171" s="39"/>
    </row>
    <row r="172" spans="13:22" x14ac:dyDescent="0.15">
      <c r="M172" s="27"/>
      <c r="N172" s="9"/>
      <c r="P172" s="9"/>
      <c r="Q172" s="38"/>
      <c r="R172" s="39"/>
      <c r="S172" s="39"/>
      <c r="T172" s="39"/>
      <c r="U172" s="39"/>
      <c r="V172" s="39"/>
    </row>
    <row r="173" spans="13:22" x14ac:dyDescent="0.15">
      <c r="M173" s="27"/>
      <c r="N173" s="9"/>
      <c r="P173" s="9"/>
      <c r="Q173" s="38"/>
      <c r="R173" s="39"/>
      <c r="S173" s="39"/>
      <c r="T173" s="39"/>
      <c r="U173" s="39"/>
      <c r="V173" s="39"/>
    </row>
    <row r="174" spans="13:22" x14ac:dyDescent="0.15">
      <c r="M174" s="27"/>
      <c r="N174" s="9"/>
      <c r="P174" s="9"/>
      <c r="Q174" s="38"/>
      <c r="R174" s="39"/>
      <c r="S174" s="39"/>
      <c r="T174" s="39"/>
      <c r="U174" s="39"/>
      <c r="V174" s="39"/>
    </row>
    <row r="175" spans="13:22" x14ac:dyDescent="0.15">
      <c r="M175" s="27"/>
      <c r="N175" s="9"/>
      <c r="P175" s="9"/>
      <c r="Q175" s="38"/>
      <c r="R175" s="39"/>
      <c r="S175" s="39"/>
      <c r="T175" s="39"/>
      <c r="U175" s="39"/>
      <c r="V175" s="39"/>
    </row>
    <row r="176" spans="13:22" x14ac:dyDescent="0.15">
      <c r="M176" s="27"/>
      <c r="N176" s="9"/>
      <c r="P176" s="9"/>
      <c r="Q176" s="38"/>
      <c r="R176" s="39"/>
      <c r="S176" s="39"/>
      <c r="T176" s="39"/>
      <c r="U176" s="39"/>
      <c r="V176" s="39"/>
    </row>
    <row r="177" spans="13:22" x14ac:dyDescent="0.15">
      <c r="M177" s="27"/>
      <c r="N177" s="9"/>
      <c r="P177" s="9"/>
      <c r="Q177" s="38"/>
      <c r="R177" s="39"/>
      <c r="S177" s="39"/>
      <c r="T177" s="39"/>
      <c r="U177" s="39"/>
      <c r="V177" s="39"/>
    </row>
    <row r="178" spans="13:22" x14ac:dyDescent="0.15">
      <c r="M178" s="27"/>
      <c r="N178" s="9"/>
      <c r="P178" s="9"/>
      <c r="Q178" s="38"/>
      <c r="R178" s="39"/>
      <c r="S178" s="39"/>
      <c r="T178" s="39"/>
      <c r="U178" s="39"/>
      <c r="V178" s="39"/>
    </row>
    <row r="179" spans="13:22" x14ac:dyDescent="0.15">
      <c r="M179" s="27"/>
      <c r="N179" s="9"/>
      <c r="P179" s="9"/>
      <c r="Q179" s="38"/>
      <c r="R179" s="39"/>
      <c r="S179" s="39"/>
      <c r="T179" s="39"/>
      <c r="U179" s="39"/>
      <c r="V179" s="39"/>
    </row>
    <row r="180" spans="13:22" x14ac:dyDescent="0.15">
      <c r="M180" s="27"/>
      <c r="N180" s="9"/>
      <c r="P180" s="9"/>
      <c r="Q180" s="38"/>
      <c r="R180" s="39"/>
      <c r="S180" s="39"/>
      <c r="T180" s="39"/>
      <c r="U180" s="39"/>
      <c r="V180" s="39"/>
    </row>
    <row r="181" spans="13:22" x14ac:dyDescent="0.15">
      <c r="M181" s="27"/>
      <c r="N181" s="9"/>
      <c r="P181" s="9"/>
      <c r="Q181" s="38"/>
      <c r="R181" s="39"/>
      <c r="S181" s="39"/>
      <c r="T181" s="39"/>
      <c r="U181" s="39"/>
      <c r="V181" s="39"/>
    </row>
    <row r="182" spans="13:22" x14ac:dyDescent="0.15">
      <c r="M182" s="27"/>
      <c r="N182" s="9"/>
      <c r="P182" s="9"/>
      <c r="Q182" s="38"/>
      <c r="R182" s="39"/>
      <c r="S182" s="39"/>
      <c r="T182" s="39"/>
      <c r="U182" s="39"/>
      <c r="V182" s="39"/>
    </row>
    <row r="183" spans="13:22" x14ac:dyDescent="0.15">
      <c r="M183" s="27"/>
      <c r="N183" s="9"/>
      <c r="P183" s="9"/>
      <c r="Q183" s="38"/>
      <c r="R183" s="39"/>
      <c r="S183" s="39"/>
      <c r="T183" s="39"/>
      <c r="U183" s="39"/>
      <c r="V183" s="39"/>
    </row>
    <row r="184" spans="13:22" x14ac:dyDescent="0.15">
      <c r="M184" s="27"/>
      <c r="N184" s="9"/>
      <c r="P184" s="9"/>
      <c r="Q184" s="38"/>
      <c r="R184" s="39"/>
      <c r="S184" s="39"/>
      <c r="T184" s="39"/>
      <c r="U184" s="39"/>
      <c r="V184" s="39"/>
    </row>
    <row r="185" spans="13:22" x14ac:dyDescent="0.15">
      <c r="M185" s="27"/>
      <c r="N185" s="9"/>
      <c r="P185" s="9"/>
      <c r="Q185" s="38"/>
      <c r="R185" s="39"/>
      <c r="S185" s="39"/>
      <c r="T185" s="39"/>
      <c r="U185" s="39"/>
      <c r="V185" s="39"/>
    </row>
    <row r="186" spans="13:22" x14ac:dyDescent="0.15">
      <c r="M186" s="27"/>
      <c r="N186" s="9"/>
      <c r="P186" s="9"/>
      <c r="Q186" s="38"/>
      <c r="R186" s="39"/>
      <c r="S186" s="39"/>
      <c r="T186" s="39"/>
      <c r="U186" s="39"/>
      <c r="V186" s="39"/>
    </row>
    <row r="187" spans="13:22" x14ac:dyDescent="0.15">
      <c r="M187" s="27"/>
      <c r="N187" s="9"/>
      <c r="P187" s="9"/>
      <c r="Q187" s="38"/>
      <c r="R187" s="39"/>
      <c r="S187" s="39"/>
      <c r="T187" s="39"/>
      <c r="U187" s="39"/>
      <c r="V187" s="39"/>
    </row>
    <row r="188" spans="13:22" x14ac:dyDescent="0.15">
      <c r="M188" s="27"/>
      <c r="N188" s="9"/>
      <c r="P188" s="9"/>
      <c r="Q188" s="38"/>
      <c r="R188" s="39"/>
      <c r="S188" s="39"/>
      <c r="T188" s="39"/>
      <c r="U188" s="39"/>
      <c r="V188" s="39"/>
    </row>
    <row r="189" spans="13:22" x14ac:dyDescent="0.15">
      <c r="M189" s="27"/>
      <c r="N189" s="9"/>
      <c r="P189" s="9"/>
      <c r="Q189" s="38"/>
      <c r="R189" s="39"/>
      <c r="S189" s="39"/>
      <c r="T189" s="39"/>
      <c r="U189" s="39"/>
      <c r="V189" s="39"/>
    </row>
    <row r="190" spans="13:22" x14ac:dyDescent="0.15">
      <c r="M190" s="27"/>
      <c r="N190" s="9"/>
      <c r="P190" s="9"/>
      <c r="Q190" s="38"/>
      <c r="R190" s="39"/>
      <c r="S190" s="39"/>
      <c r="T190" s="39"/>
      <c r="U190" s="39"/>
      <c r="V190" s="39"/>
    </row>
    <row r="191" spans="13:22" x14ac:dyDescent="0.15">
      <c r="M191" s="27"/>
      <c r="N191" s="9"/>
      <c r="P191" s="9"/>
      <c r="Q191" s="38"/>
      <c r="R191" s="39"/>
      <c r="S191" s="39"/>
      <c r="T191" s="39"/>
      <c r="U191" s="39"/>
      <c r="V191" s="39"/>
    </row>
    <row r="192" spans="13:22" x14ac:dyDescent="0.15">
      <c r="M192" s="27"/>
      <c r="N192" s="9"/>
      <c r="P192" s="9"/>
      <c r="Q192" s="38"/>
      <c r="R192" s="39"/>
      <c r="S192" s="39"/>
      <c r="T192" s="39"/>
      <c r="U192" s="39"/>
      <c r="V192" s="39"/>
    </row>
    <row r="193" spans="13:22" x14ac:dyDescent="0.15">
      <c r="M193" s="27"/>
      <c r="N193" s="9"/>
      <c r="P193" s="9"/>
      <c r="Q193" s="38"/>
      <c r="R193" s="39"/>
      <c r="S193" s="39"/>
      <c r="T193" s="39"/>
      <c r="U193" s="39"/>
      <c r="V193" s="39"/>
    </row>
    <row r="194" spans="13:22" x14ac:dyDescent="0.15">
      <c r="M194" s="27"/>
      <c r="N194" s="9"/>
      <c r="P194" s="9"/>
      <c r="Q194" s="38"/>
      <c r="R194" s="39"/>
      <c r="S194" s="39"/>
      <c r="T194" s="39"/>
      <c r="U194" s="39"/>
      <c r="V194" s="39"/>
    </row>
    <row r="195" spans="13:22" x14ac:dyDescent="0.15">
      <c r="M195" s="27"/>
      <c r="N195" s="9"/>
      <c r="P195" s="9"/>
      <c r="Q195" s="38"/>
      <c r="R195" s="39"/>
      <c r="S195" s="39"/>
      <c r="T195" s="39"/>
      <c r="U195" s="39"/>
      <c r="V195" s="39"/>
    </row>
    <row r="196" spans="13:22" x14ac:dyDescent="0.15">
      <c r="M196" s="27"/>
      <c r="N196" s="9"/>
      <c r="P196" s="9"/>
      <c r="Q196" s="38"/>
      <c r="R196" s="39"/>
      <c r="S196" s="39"/>
      <c r="T196" s="39"/>
      <c r="U196" s="39"/>
      <c r="V196" s="39"/>
    </row>
    <row r="197" spans="13:22" x14ac:dyDescent="0.15">
      <c r="M197" s="27"/>
      <c r="N197" s="9"/>
      <c r="P197" s="9"/>
      <c r="Q197" s="38"/>
      <c r="R197" s="39"/>
      <c r="S197" s="39"/>
      <c r="T197" s="39"/>
      <c r="U197" s="39"/>
      <c r="V197" s="39"/>
    </row>
    <row r="198" spans="13:22" x14ac:dyDescent="0.15">
      <c r="M198" s="27"/>
      <c r="N198" s="9"/>
      <c r="P198" s="9"/>
      <c r="Q198" s="38"/>
      <c r="R198" s="39"/>
      <c r="S198" s="39"/>
      <c r="T198" s="39"/>
      <c r="U198" s="39"/>
      <c r="V198" s="39"/>
    </row>
    <row r="199" spans="13:22" x14ac:dyDescent="0.15">
      <c r="M199" s="27"/>
      <c r="N199" s="9"/>
      <c r="P199" s="9"/>
      <c r="Q199" s="38"/>
      <c r="R199" s="39"/>
      <c r="S199" s="39"/>
      <c r="T199" s="39"/>
      <c r="U199" s="39"/>
      <c r="V199" s="39"/>
    </row>
    <row r="200" spans="13:22" x14ac:dyDescent="0.15">
      <c r="M200" s="27"/>
      <c r="N200" s="9"/>
      <c r="P200" s="9"/>
      <c r="Q200" s="38"/>
      <c r="R200" s="39"/>
      <c r="S200" s="39"/>
      <c r="T200" s="39"/>
      <c r="U200" s="39"/>
      <c r="V200" s="39"/>
    </row>
    <row r="201" spans="13:22" x14ac:dyDescent="0.15">
      <c r="M201" s="27"/>
      <c r="N201" s="9"/>
      <c r="P201" s="9"/>
      <c r="Q201" s="38"/>
      <c r="R201" s="39"/>
      <c r="S201" s="39"/>
      <c r="T201" s="39"/>
      <c r="U201" s="39"/>
      <c r="V201" s="39"/>
    </row>
    <row r="202" spans="13:22" x14ac:dyDescent="0.15">
      <c r="M202" s="27"/>
      <c r="N202" s="9"/>
      <c r="P202" s="9"/>
      <c r="Q202" s="38"/>
      <c r="R202" s="39"/>
      <c r="S202" s="39"/>
      <c r="T202" s="39"/>
      <c r="U202" s="39"/>
      <c r="V202" s="39"/>
    </row>
    <row r="203" spans="13:22" x14ac:dyDescent="0.15">
      <c r="M203" s="27"/>
      <c r="N203" s="9"/>
      <c r="P203" s="9"/>
      <c r="Q203" s="38"/>
      <c r="R203" s="39"/>
      <c r="S203" s="39"/>
      <c r="T203" s="39"/>
      <c r="U203" s="39"/>
      <c r="V203" s="39"/>
    </row>
    <row r="204" spans="13:22" x14ac:dyDescent="0.15">
      <c r="M204" s="27"/>
      <c r="N204" s="9"/>
      <c r="P204" s="9"/>
      <c r="Q204" s="38"/>
      <c r="R204" s="39"/>
      <c r="S204" s="39"/>
      <c r="T204" s="39"/>
      <c r="U204" s="39"/>
      <c r="V204" s="39"/>
    </row>
    <row r="205" spans="13:22" x14ac:dyDescent="0.15">
      <c r="M205" s="27"/>
      <c r="N205" s="9"/>
      <c r="P205" s="9"/>
      <c r="Q205" s="38"/>
      <c r="R205" s="39"/>
      <c r="S205" s="39"/>
      <c r="T205" s="39"/>
      <c r="U205" s="39"/>
      <c r="V205" s="39"/>
    </row>
    <row r="206" spans="13:22" x14ac:dyDescent="0.15">
      <c r="M206" s="27"/>
      <c r="N206" s="9"/>
      <c r="P206" s="9"/>
      <c r="Q206" s="38"/>
      <c r="R206" s="39"/>
      <c r="S206" s="39"/>
      <c r="T206" s="39"/>
      <c r="U206" s="39"/>
      <c r="V206" s="39"/>
    </row>
    <row r="207" spans="13:22" x14ac:dyDescent="0.15">
      <c r="M207" s="27"/>
      <c r="N207" s="9"/>
      <c r="P207" s="9"/>
      <c r="Q207" s="38"/>
      <c r="R207" s="39"/>
      <c r="S207" s="39"/>
      <c r="T207" s="39"/>
      <c r="U207" s="39"/>
      <c r="V207" s="39"/>
    </row>
    <row r="208" spans="13:22" x14ac:dyDescent="0.15">
      <c r="M208" s="27"/>
      <c r="N208" s="9"/>
      <c r="P208" s="9"/>
      <c r="Q208" s="38"/>
      <c r="R208" s="39"/>
      <c r="S208" s="39"/>
      <c r="T208" s="39"/>
      <c r="U208" s="39"/>
      <c r="V208" s="39"/>
    </row>
    <row r="209" spans="13:22" x14ac:dyDescent="0.15">
      <c r="M209" s="27"/>
      <c r="N209" s="9"/>
      <c r="P209" s="9"/>
      <c r="Q209" s="38"/>
      <c r="R209" s="39"/>
      <c r="S209" s="39"/>
      <c r="T209" s="39"/>
      <c r="U209" s="39"/>
      <c r="V209" s="39"/>
    </row>
    <row r="210" spans="13:22" x14ac:dyDescent="0.15">
      <c r="M210" s="27"/>
      <c r="N210" s="9"/>
      <c r="P210" s="9"/>
      <c r="Q210" s="38"/>
      <c r="R210" s="39"/>
      <c r="S210" s="39"/>
      <c r="T210" s="39"/>
      <c r="U210" s="39"/>
      <c r="V210" s="39"/>
    </row>
    <row r="211" spans="13:22" x14ac:dyDescent="0.15">
      <c r="M211" s="27"/>
      <c r="N211" s="9"/>
      <c r="P211" s="9"/>
      <c r="Q211" s="38"/>
      <c r="R211" s="39"/>
      <c r="S211" s="39"/>
      <c r="T211" s="39"/>
      <c r="U211" s="39"/>
      <c r="V211" s="39"/>
    </row>
    <row r="212" spans="13:22" x14ac:dyDescent="0.15">
      <c r="M212" s="27"/>
      <c r="N212" s="9"/>
      <c r="P212" s="9"/>
      <c r="Q212" s="38"/>
      <c r="R212" s="39"/>
      <c r="S212" s="39"/>
      <c r="T212" s="39"/>
      <c r="U212" s="39"/>
      <c r="V212" s="39"/>
    </row>
    <row r="213" spans="13:22" x14ac:dyDescent="0.15">
      <c r="M213" s="27"/>
      <c r="N213" s="9"/>
      <c r="P213" s="9"/>
      <c r="Q213" s="38"/>
      <c r="R213" s="39"/>
      <c r="S213" s="39"/>
      <c r="T213" s="39"/>
      <c r="U213" s="39"/>
      <c r="V213" s="39"/>
    </row>
    <row r="214" spans="13:22" x14ac:dyDescent="0.15">
      <c r="M214" s="27"/>
      <c r="N214" s="9"/>
      <c r="P214" s="9"/>
      <c r="Q214" s="38"/>
      <c r="R214" s="39"/>
      <c r="S214" s="39"/>
      <c r="T214" s="39"/>
      <c r="U214" s="39"/>
      <c r="V214" s="39"/>
    </row>
    <row r="215" spans="13:22" x14ac:dyDescent="0.15">
      <c r="M215" s="27"/>
      <c r="N215" s="9"/>
      <c r="P215" s="9"/>
      <c r="Q215" s="38"/>
      <c r="R215" s="39"/>
      <c r="S215" s="39"/>
      <c r="T215" s="39"/>
      <c r="U215" s="39"/>
      <c r="V215" s="39"/>
    </row>
    <row r="216" spans="13:22" x14ac:dyDescent="0.15">
      <c r="M216" s="27"/>
      <c r="N216" s="9"/>
      <c r="P216" s="9"/>
      <c r="Q216" s="38"/>
      <c r="R216" s="39"/>
      <c r="S216" s="39"/>
      <c r="T216" s="39"/>
      <c r="U216" s="39"/>
      <c r="V216" s="39"/>
    </row>
    <row r="217" spans="13:22" x14ac:dyDescent="0.15">
      <c r="M217" s="27"/>
      <c r="N217" s="9"/>
      <c r="P217" s="9"/>
      <c r="Q217" s="38"/>
      <c r="R217" s="39"/>
      <c r="S217" s="39"/>
      <c r="T217" s="39"/>
      <c r="U217" s="39"/>
      <c r="V217" s="39"/>
    </row>
    <row r="218" spans="13:22" x14ac:dyDescent="0.15">
      <c r="M218" s="27"/>
      <c r="N218" s="9"/>
      <c r="P218" s="9"/>
      <c r="Q218" s="38"/>
      <c r="R218" s="39"/>
      <c r="S218" s="39"/>
      <c r="T218" s="39"/>
      <c r="U218" s="39"/>
      <c r="V218" s="39"/>
    </row>
    <row r="219" spans="13:22" x14ac:dyDescent="0.15">
      <c r="M219" s="27"/>
      <c r="N219" s="9"/>
      <c r="P219" s="9"/>
      <c r="Q219" s="38"/>
      <c r="R219" s="39"/>
      <c r="S219" s="39"/>
      <c r="T219" s="39"/>
      <c r="U219" s="39"/>
      <c r="V219" s="39"/>
    </row>
    <row r="220" spans="13:22" x14ac:dyDescent="0.15">
      <c r="M220" s="27"/>
      <c r="N220" s="9"/>
      <c r="P220" s="9"/>
      <c r="Q220" s="38"/>
      <c r="R220" s="39"/>
      <c r="S220" s="39"/>
      <c r="T220" s="39"/>
      <c r="U220" s="39"/>
      <c r="V220" s="39"/>
    </row>
    <row r="221" spans="13:22" x14ac:dyDescent="0.15">
      <c r="M221" s="27"/>
      <c r="N221" s="9"/>
      <c r="P221" s="9"/>
      <c r="Q221" s="38"/>
      <c r="R221" s="39"/>
      <c r="S221" s="39"/>
      <c r="T221" s="39"/>
      <c r="U221" s="39"/>
      <c r="V221" s="39"/>
    </row>
    <row r="222" spans="13:22" x14ac:dyDescent="0.15">
      <c r="M222" s="27"/>
      <c r="N222" s="9"/>
      <c r="P222" s="9"/>
      <c r="Q222" s="38"/>
      <c r="R222" s="39"/>
      <c r="S222" s="39"/>
      <c r="T222" s="39"/>
      <c r="U222" s="39"/>
      <c r="V222" s="39"/>
    </row>
    <row r="223" spans="13:22" x14ac:dyDescent="0.15">
      <c r="M223" s="27"/>
      <c r="N223" s="9"/>
      <c r="P223" s="9"/>
      <c r="Q223" s="38"/>
      <c r="R223" s="39"/>
      <c r="S223" s="39"/>
      <c r="T223" s="39"/>
      <c r="U223" s="39"/>
      <c r="V223" s="39"/>
    </row>
    <row r="224" spans="13:22" x14ac:dyDescent="0.15">
      <c r="M224" s="27"/>
      <c r="N224" s="9"/>
      <c r="P224" s="9"/>
      <c r="Q224" s="38"/>
      <c r="R224" s="39"/>
      <c r="S224" s="39"/>
      <c r="T224" s="39"/>
      <c r="U224" s="39"/>
      <c r="V224" s="39"/>
    </row>
    <row r="225" spans="13:22" x14ac:dyDescent="0.15">
      <c r="M225" s="27"/>
      <c r="N225" s="9"/>
      <c r="P225" s="9"/>
      <c r="Q225" s="38"/>
      <c r="R225" s="39"/>
      <c r="S225" s="39"/>
      <c r="T225" s="39"/>
      <c r="U225" s="39"/>
      <c r="V225" s="39"/>
    </row>
    <row r="226" spans="13:22" x14ac:dyDescent="0.15">
      <c r="M226" s="27"/>
      <c r="N226" s="9"/>
      <c r="P226" s="9"/>
      <c r="Q226" s="38"/>
      <c r="R226" s="39"/>
      <c r="S226" s="39"/>
      <c r="T226" s="39"/>
      <c r="U226" s="39"/>
      <c r="V226" s="39"/>
    </row>
    <row r="227" spans="13:22" x14ac:dyDescent="0.15">
      <c r="M227" s="27"/>
      <c r="N227" s="9"/>
      <c r="P227" s="9"/>
      <c r="Q227" s="38"/>
      <c r="R227" s="39"/>
      <c r="S227" s="39"/>
      <c r="T227" s="39"/>
      <c r="U227" s="39"/>
      <c r="V227" s="39"/>
    </row>
    <row r="228" spans="13:22" x14ac:dyDescent="0.15">
      <c r="M228" s="27"/>
      <c r="N228" s="9"/>
      <c r="P228" s="9"/>
      <c r="Q228" s="38"/>
      <c r="R228" s="39"/>
      <c r="S228" s="39"/>
      <c r="T228" s="39"/>
      <c r="U228" s="39"/>
      <c r="V228" s="39"/>
    </row>
    <row r="229" spans="13:22" x14ac:dyDescent="0.15">
      <c r="M229" s="27"/>
      <c r="N229" s="9"/>
      <c r="P229" s="9"/>
      <c r="Q229" s="38"/>
      <c r="R229" s="39"/>
      <c r="S229" s="39"/>
      <c r="T229" s="39"/>
      <c r="U229" s="39"/>
      <c r="V229" s="39"/>
    </row>
    <row r="230" spans="13:22" x14ac:dyDescent="0.15">
      <c r="M230" s="27"/>
      <c r="N230" s="9"/>
      <c r="P230" s="9"/>
      <c r="Q230" s="38"/>
      <c r="R230" s="39"/>
      <c r="S230" s="39"/>
      <c r="T230" s="39"/>
      <c r="U230" s="39"/>
      <c r="V230" s="39"/>
    </row>
    <row r="231" spans="13:22" x14ac:dyDescent="0.15">
      <c r="M231" s="27"/>
      <c r="N231" s="9"/>
      <c r="P231" s="9"/>
      <c r="Q231" s="38"/>
      <c r="R231" s="39"/>
      <c r="S231" s="39"/>
      <c r="T231" s="39"/>
      <c r="U231" s="39"/>
      <c r="V231" s="39"/>
    </row>
    <row r="232" spans="13:22" x14ac:dyDescent="0.15">
      <c r="M232" s="27"/>
      <c r="N232" s="9"/>
      <c r="P232" s="9"/>
      <c r="Q232" s="38"/>
      <c r="R232" s="39"/>
      <c r="S232" s="39"/>
      <c r="T232" s="39"/>
      <c r="U232" s="39"/>
      <c r="V232" s="39"/>
    </row>
    <row r="233" spans="13:22" x14ac:dyDescent="0.15">
      <c r="M233" s="27"/>
      <c r="N233" s="9"/>
      <c r="P233" s="9"/>
      <c r="Q233" s="38"/>
      <c r="R233" s="39"/>
      <c r="S233" s="39"/>
      <c r="T233" s="39"/>
      <c r="U233" s="39"/>
      <c r="V233" s="39"/>
    </row>
    <row r="234" spans="13:22" x14ac:dyDescent="0.15">
      <c r="M234" s="27"/>
      <c r="N234" s="9"/>
      <c r="P234" s="9"/>
      <c r="Q234" s="38"/>
      <c r="R234" s="39"/>
      <c r="S234" s="39"/>
      <c r="T234" s="39"/>
      <c r="U234" s="39"/>
      <c r="V234" s="39"/>
    </row>
    <row r="235" spans="13:22" x14ac:dyDescent="0.15">
      <c r="M235" s="27"/>
      <c r="N235" s="9"/>
      <c r="P235" s="9"/>
      <c r="Q235" s="38"/>
      <c r="R235" s="39"/>
      <c r="S235" s="39"/>
      <c r="T235" s="39"/>
      <c r="U235" s="39"/>
      <c r="V235" s="39"/>
    </row>
    <row r="236" spans="13:22" x14ac:dyDescent="0.15">
      <c r="M236" s="27"/>
      <c r="N236" s="9"/>
      <c r="P236" s="9"/>
      <c r="Q236" s="38"/>
      <c r="R236" s="39"/>
      <c r="S236" s="39"/>
      <c r="T236" s="39"/>
      <c r="U236" s="39"/>
      <c r="V236" s="39"/>
    </row>
    <row r="237" spans="13:22" x14ac:dyDescent="0.15">
      <c r="M237" s="27"/>
      <c r="N237" s="9"/>
      <c r="P237" s="9"/>
      <c r="Q237" s="38"/>
      <c r="R237" s="39"/>
      <c r="S237" s="39"/>
      <c r="T237" s="39"/>
      <c r="U237" s="39"/>
      <c r="V237" s="39"/>
    </row>
    <row r="238" spans="13:22" x14ac:dyDescent="0.15">
      <c r="M238" s="27"/>
      <c r="N238" s="9"/>
      <c r="P238" s="9"/>
      <c r="Q238" s="38"/>
      <c r="R238" s="39"/>
      <c r="S238" s="39"/>
      <c r="T238" s="39"/>
      <c r="U238" s="39"/>
      <c r="V238" s="39"/>
    </row>
    <row r="239" spans="13:22" x14ac:dyDescent="0.15">
      <c r="M239" s="27"/>
      <c r="N239" s="9"/>
      <c r="P239" s="9"/>
      <c r="Q239" s="38"/>
      <c r="R239" s="39"/>
      <c r="S239" s="39"/>
      <c r="T239" s="39"/>
      <c r="U239" s="39"/>
      <c r="V239" s="39"/>
    </row>
    <row r="240" spans="13:22" x14ac:dyDescent="0.15">
      <c r="M240" s="27"/>
      <c r="N240" s="9"/>
      <c r="P240" s="9"/>
      <c r="Q240" s="38"/>
      <c r="R240" s="39"/>
      <c r="S240" s="39"/>
      <c r="T240" s="39"/>
      <c r="U240" s="39"/>
      <c r="V240" s="39"/>
    </row>
    <row r="241" spans="13:22" x14ac:dyDescent="0.15">
      <c r="M241" s="27"/>
      <c r="N241" s="9"/>
      <c r="P241" s="9"/>
      <c r="Q241" s="38"/>
      <c r="R241" s="39"/>
      <c r="S241" s="39"/>
      <c r="T241" s="39"/>
      <c r="U241" s="39"/>
      <c r="V241" s="39"/>
    </row>
    <row r="242" spans="13:22" x14ac:dyDescent="0.15">
      <c r="M242" s="27"/>
      <c r="N242" s="9"/>
      <c r="P242" s="9"/>
      <c r="Q242" s="38"/>
      <c r="R242" s="39"/>
      <c r="S242" s="39"/>
      <c r="T242" s="39"/>
      <c r="U242" s="39"/>
      <c r="V242" s="39"/>
    </row>
    <row r="243" spans="13:22" x14ac:dyDescent="0.15">
      <c r="M243" s="27"/>
      <c r="N243" s="9"/>
      <c r="P243" s="9"/>
      <c r="Q243" s="38"/>
      <c r="R243" s="39"/>
      <c r="S243" s="39"/>
      <c r="T243" s="39"/>
      <c r="U243" s="39"/>
      <c r="V243" s="39"/>
    </row>
    <row r="244" spans="13:22" x14ac:dyDescent="0.15">
      <c r="M244" s="27"/>
      <c r="N244" s="9"/>
      <c r="P244" s="9"/>
      <c r="Q244" s="38"/>
      <c r="R244" s="39"/>
      <c r="S244" s="39"/>
      <c r="T244" s="39"/>
      <c r="U244" s="39"/>
      <c r="V244" s="39"/>
    </row>
    <row r="245" spans="13:22" x14ac:dyDescent="0.15">
      <c r="M245" s="27"/>
      <c r="N245" s="9"/>
      <c r="P245" s="9"/>
      <c r="Q245" s="38"/>
      <c r="R245" s="39"/>
      <c r="S245" s="39"/>
      <c r="T245" s="39"/>
      <c r="U245" s="39"/>
      <c r="V245" s="39"/>
    </row>
    <row r="246" spans="13:22" x14ac:dyDescent="0.15">
      <c r="M246" s="27"/>
      <c r="N246" s="9"/>
      <c r="P246" s="9"/>
      <c r="Q246" s="38"/>
      <c r="R246" s="39"/>
      <c r="S246" s="39"/>
      <c r="T246" s="39"/>
      <c r="U246" s="39"/>
      <c r="V246" s="39"/>
    </row>
    <row r="247" spans="13:22" x14ac:dyDescent="0.15">
      <c r="M247" s="27"/>
      <c r="N247" s="9"/>
      <c r="P247" s="9"/>
      <c r="Q247" s="38"/>
      <c r="R247" s="39"/>
      <c r="S247" s="39"/>
      <c r="T247" s="39"/>
      <c r="U247" s="39"/>
      <c r="V247" s="39"/>
    </row>
    <row r="248" spans="13:22" x14ac:dyDescent="0.15">
      <c r="M248" s="27"/>
      <c r="N248" s="9"/>
      <c r="P248" s="9"/>
      <c r="Q248" s="38"/>
      <c r="R248" s="39"/>
      <c r="S248" s="39"/>
      <c r="T248" s="39"/>
      <c r="U248" s="39"/>
      <c r="V248" s="39"/>
    </row>
    <row r="249" spans="13:22" x14ac:dyDescent="0.15">
      <c r="M249" s="27"/>
      <c r="N249" s="9"/>
      <c r="P249" s="9"/>
      <c r="Q249" s="38"/>
      <c r="R249" s="39"/>
      <c r="S249" s="39"/>
      <c r="T249" s="39"/>
      <c r="U249" s="39"/>
      <c r="V249" s="39"/>
    </row>
    <row r="250" spans="13:22" x14ac:dyDescent="0.15">
      <c r="M250" s="27"/>
      <c r="N250" s="9"/>
      <c r="P250" s="9"/>
      <c r="Q250" s="38"/>
      <c r="R250" s="39"/>
      <c r="S250" s="39"/>
      <c r="T250" s="39"/>
      <c r="U250" s="39"/>
      <c r="V250" s="39"/>
    </row>
    <row r="251" spans="13:22" x14ac:dyDescent="0.15">
      <c r="M251" s="27"/>
      <c r="N251" s="9"/>
      <c r="P251" s="9"/>
      <c r="Q251" s="38"/>
      <c r="R251" s="39"/>
      <c r="S251" s="39"/>
      <c r="T251" s="39"/>
      <c r="U251" s="39"/>
      <c r="V251" s="39"/>
    </row>
    <row r="252" spans="13:22" x14ac:dyDescent="0.15">
      <c r="M252" s="27"/>
      <c r="N252" s="9"/>
      <c r="P252" s="9"/>
      <c r="Q252" s="38"/>
      <c r="R252" s="39"/>
      <c r="S252" s="39"/>
      <c r="T252" s="39"/>
      <c r="U252" s="39"/>
      <c r="V252" s="39"/>
    </row>
    <row r="253" spans="13:22" x14ac:dyDescent="0.15">
      <c r="M253" s="27"/>
      <c r="N253" s="9"/>
      <c r="P253" s="9"/>
      <c r="Q253" s="38"/>
      <c r="R253" s="39"/>
      <c r="S253" s="39"/>
      <c r="T253" s="39"/>
      <c r="U253" s="39"/>
      <c r="V253" s="39"/>
    </row>
    <row r="254" spans="13:22" x14ac:dyDescent="0.15">
      <c r="M254" s="27"/>
      <c r="N254" s="9"/>
      <c r="P254" s="9"/>
      <c r="Q254" s="38"/>
      <c r="R254" s="39"/>
      <c r="S254" s="39"/>
      <c r="T254" s="39"/>
      <c r="U254" s="39"/>
      <c r="V254" s="39"/>
    </row>
    <row r="255" spans="13:22" x14ac:dyDescent="0.15">
      <c r="M255" s="27"/>
      <c r="N255" s="9"/>
      <c r="P255" s="9"/>
      <c r="Q255" s="38"/>
      <c r="R255" s="39"/>
      <c r="S255" s="39"/>
      <c r="T255" s="39"/>
      <c r="U255" s="39"/>
      <c r="V255" s="39"/>
    </row>
    <row r="256" spans="13:22" x14ac:dyDescent="0.15">
      <c r="M256" s="27"/>
      <c r="N256" s="9"/>
      <c r="P256" s="9"/>
      <c r="Q256" s="38"/>
      <c r="R256" s="39"/>
      <c r="S256" s="39"/>
      <c r="T256" s="39"/>
      <c r="U256" s="39"/>
      <c r="V256" s="39"/>
    </row>
    <row r="257" spans="13:22" x14ac:dyDescent="0.15">
      <c r="M257" s="27"/>
      <c r="N257" s="9"/>
      <c r="P257" s="9"/>
      <c r="Q257" s="38"/>
      <c r="R257" s="39"/>
      <c r="S257" s="39"/>
      <c r="T257" s="39"/>
      <c r="U257" s="39"/>
      <c r="V257" s="39"/>
    </row>
    <row r="258" spans="13:22" x14ac:dyDescent="0.15">
      <c r="M258" s="27"/>
      <c r="N258" s="9"/>
      <c r="P258" s="9"/>
      <c r="Q258" s="38"/>
      <c r="R258" s="39"/>
      <c r="S258" s="39"/>
      <c r="T258" s="39"/>
      <c r="U258" s="39"/>
      <c r="V258" s="39"/>
    </row>
    <row r="259" spans="13:22" x14ac:dyDescent="0.15">
      <c r="M259" s="27"/>
      <c r="N259" s="9"/>
      <c r="P259" s="9"/>
      <c r="Q259" s="38"/>
      <c r="R259" s="39"/>
      <c r="S259" s="39"/>
      <c r="T259" s="39"/>
      <c r="U259" s="39"/>
      <c r="V259" s="39"/>
    </row>
    <row r="260" spans="13:22" x14ac:dyDescent="0.15">
      <c r="M260" s="27"/>
      <c r="N260" s="9"/>
      <c r="P260" s="9"/>
      <c r="Q260" s="38"/>
      <c r="R260" s="39"/>
      <c r="S260" s="39"/>
      <c r="T260" s="39"/>
      <c r="U260" s="39"/>
      <c r="V260" s="39"/>
    </row>
    <row r="261" spans="13:22" x14ac:dyDescent="0.15">
      <c r="M261" s="27"/>
      <c r="N261" s="9"/>
      <c r="P261" s="9"/>
      <c r="Q261" s="38"/>
      <c r="R261" s="39"/>
      <c r="S261" s="39"/>
      <c r="T261" s="39"/>
      <c r="U261" s="39"/>
      <c r="V261" s="39"/>
    </row>
    <row r="262" spans="13:22" x14ac:dyDescent="0.15">
      <c r="M262" s="27"/>
      <c r="N262" s="9"/>
      <c r="P262" s="9"/>
      <c r="Q262" s="38"/>
      <c r="R262" s="39"/>
      <c r="S262" s="39"/>
      <c r="T262" s="39"/>
      <c r="U262" s="39"/>
      <c r="V262" s="39"/>
    </row>
    <row r="263" spans="13:22" x14ac:dyDescent="0.15">
      <c r="M263" s="27"/>
      <c r="N263" s="9"/>
      <c r="P263" s="9"/>
      <c r="Q263" s="38"/>
      <c r="R263" s="39"/>
      <c r="S263" s="39"/>
      <c r="T263" s="39"/>
      <c r="U263" s="39"/>
      <c r="V263" s="39"/>
    </row>
    <row r="264" spans="13:22" x14ac:dyDescent="0.15">
      <c r="M264" s="27"/>
      <c r="N264" s="9"/>
      <c r="P264" s="9"/>
      <c r="Q264" s="38"/>
      <c r="R264" s="39"/>
      <c r="S264" s="39"/>
      <c r="T264" s="39"/>
      <c r="U264" s="39"/>
      <c r="V264" s="39"/>
    </row>
    <row r="265" spans="13:22" x14ac:dyDescent="0.15">
      <c r="M265" s="27"/>
      <c r="N265" s="9"/>
      <c r="P265" s="9"/>
      <c r="Q265" s="38"/>
      <c r="R265" s="39"/>
      <c r="S265" s="39"/>
      <c r="T265" s="39"/>
      <c r="U265" s="39"/>
      <c r="V265" s="39"/>
    </row>
    <row r="266" spans="13:22" x14ac:dyDescent="0.15">
      <c r="M266" s="27"/>
      <c r="N266" s="9"/>
      <c r="P266" s="9"/>
      <c r="Q266" s="38"/>
      <c r="R266" s="39"/>
      <c r="S266" s="39"/>
      <c r="T266" s="39"/>
      <c r="U266" s="39"/>
      <c r="V266" s="39"/>
    </row>
    <row r="267" spans="13:22" x14ac:dyDescent="0.15">
      <c r="M267" s="27"/>
      <c r="N267" s="9"/>
      <c r="P267" s="9"/>
      <c r="Q267" s="38"/>
      <c r="R267" s="39"/>
      <c r="S267" s="39"/>
      <c r="T267" s="39"/>
      <c r="U267" s="39"/>
      <c r="V267" s="39"/>
    </row>
    <row r="268" spans="13:22" x14ac:dyDescent="0.15">
      <c r="M268" s="27"/>
      <c r="N268" s="9"/>
      <c r="P268" s="9"/>
      <c r="Q268" s="38"/>
      <c r="R268" s="39"/>
      <c r="S268" s="39"/>
      <c r="T268" s="39"/>
      <c r="U268" s="39"/>
      <c r="V268" s="39"/>
    </row>
    <row r="269" spans="13:22" x14ac:dyDescent="0.15">
      <c r="M269" s="27"/>
      <c r="N269" s="9"/>
      <c r="P269" s="9"/>
      <c r="Q269" s="38"/>
      <c r="R269" s="39"/>
      <c r="S269" s="39"/>
      <c r="T269" s="39"/>
      <c r="U269" s="39"/>
      <c r="V269" s="39"/>
    </row>
    <row r="270" spans="13:22" x14ac:dyDescent="0.15">
      <c r="M270" s="27"/>
      <c r="N270" s="9"/>
      <c r="P270" s="9"/>
      <c r="Q270" s="38"/>
      <c r="R270" s="39"/>
      <c r="S270" s="39"/>
      <c r="T270" s="39"/>
      <c r="U270" s="39"/>
      <c r="V270" s="39"/>
    </row>
    <row r="271" spans="13:22" x14ac:dyDescent="0.15">
      <c r="M271" s="27"/>
      <c r="N271" s="9"/>
      <c r="P271" s="9"/>
      <c r="Q271" s="38"/>
      <c r="R271" s="39"/>
      <c r="S271" s="39"/>
      <c r="T271" s="39"/>
      <c r="U271" s="39"/>
      <c r="V271" s="39"/>
    </row>
    <row r="272" spans="13:22" x14ac:dyDescent="0.15">
      <c r="M272" s="27"/>
      <c r="N272" s="9"/>
      <c r="P272" s="9"/>
      <c r="Q272" s="38"/>
      <c r="R272" s="39"/>
      <c r="S272" s="39"/>
      <c r="T272" s="39"/>
      <c r="U272" s="39"/>
      <c r="V272" s="39"/>
    </row>
    <row r="273" spans="13:22" x14ac:dyDescent="0.15">
      <c r="M273" s="27"/>
      <c r="N273" s="9"/>
      <c r="P273" s="9"/>
      <c r="Q273" s="38"/>
      <c r="R273" s="39"/>
      <c r="S273" s="39"/>
      <c r="T273" s="39"/>
      <c r="U273" s="39"/>
      <c r="V273" s="39"/>
    </row>
    <row r="274" spans="13:22" x14ac:dyDescent="0.15">
      <c r="M274" s="27"/>
      <c r="N274" s="9"/>
      <c r="P274" s="9"/>
      <c r="Q274" s="38"/>
      <c r="R274" s="39"/>
      <c r="S274" s="39"/>
      <c r="T274" s="39"/>
      <c r="U274" s="39"/>
      <c r="V274" s="39"/>
    </row>
    <row r="275" spans="13:22" x14ac:dyDescent="0.15">
      <c r="M275" s="27"/>
      <c r="N275" s="9"/>
      <c r="P275" s="9"/>
      <c r="Q275" s="38"/>
      <c r="R275" s="39"/>
      <c r="S275" s="39"/>
      <c r="T275" s="39"/>
      <c r="U275" s="39"/>
      <c r="V275" s="39"/>
    </row>
    <row r="276" spans="13:22" x14ac:dyDescent="0.15">
      <c r="M276" s="27"/>
      <c r="N276" s="9"/>
      <c r="P276" s="9"/>
      <c r="Q276" s="38"/>
      <c r="R276" s="39"/>
      <c r="S276" s="39"/>
      <c r="T276" s="39"/>
      <c r="U276" s="39"/>
      <c r="V276" s="39"/>
    </row>
    <row r="277" spans="13:22" x14ac:dyDescent="0.15">
      <c r="M277" s="27"/>
      <c r="N277" s="9"/>
      <c r="P277" s="9"/>
      <c r="Q277" s="38"/>
      <c r="R277" s="39"/>
      <c r="S277" s="39"/>
      <c r="T277" s="39"/>
      <c r="U277" s="39"/>
      <c r="V277" s="39"/>
    </row>
    <row r="278" spans="13:22" x14ac:dyDescent="0.15">
      <c r="M278" s="27"/>
      <c r="N278" s="9"/>
      <c r="P278" s="9"/>
      <c r="Q278" s="38"/>
      <c r="R278" s="39"/>
      <c r="S278" s="39"/>
      <c r="T278" s="39"/>
      <c r="U278" s="39"/>
      <c r="V278" s="39"/>
    </row>
    <row r="279" spans="13:22" x14ac:dyDescent="0.15">
      <c r="M279" s="27"/>
      <c r="N279" s="9"/>
      <c r="P279" s="9"/>
      <c r="Q279" s="38"/>
      <c r="R279" s="39"/>
      <c r="S279" s="39"/>
      <c r="T279" s="39"/>
      <c r="U279" s="39"/>
      <c r="V279" s="39"/>
    </row>
    <row r="280" spans="13:22" x14ac:dyDescent="0.15">
      <c r="M280" s="27"/>
      <c r="N280" s="9"/>
      <c r="P280" s="9"/>
      <c r="Q280" s="38"/>
      <c r="R280" s="39"/>
      <c r="S280" s="39"/>
      <c r="T280" s="39"/>
      <c r="U280" s="39"/>
      <c r="V280" s="39"/>
    </row>
    <row r="281" spans="13:22" x14ac:dyDescent="0.15">
      <c r="M281" s="27"/>
      <c r="N281" s="9"/>
      <c r="P281" s="9"/>
      <c r="Q281" s="38"/>
      <c r="R281" s="39"/>
      <c r="S281" s="39"/>
      <c r="T281" s="39"/>
      <c r="U281" s="39"/>
      <c r="V281" s="39"/>
    </row>
    <row r="282" spans="13:22" x14ac:dyDescent="0.15">
      <c r="M282" s="27"/>
      <c r="N282" s="9"/>
      <c r="P282" s="9"/>
      <c r="Q282" s="38"/>
      <c r="R282" s="39"/>
      <c r="S282" s="39"/>
      <c r="T282" s="39"/>
      <c r="U282" s="39"/>
      <c r="V282" s="39"/>
    </row>
    <row r="283" spans="13:22" x14ac:dyDescent="0.15">
      <c r="M283" s="27"/>
      <c r="N283" s="9"/>
      <c r="P283" s="9"/>
      <c r="Q283" s="38"/>
      <c r="R283" s="39"/>
      <c r="S283" s="39"/>
      <c r="T283" s="39"/>
      <c r="U283" s="39"/>
      <c r="V283" s="39"/>
    </row>
    <row r="284" spans="13:22" x14ac:dyDescent="0.15">
      <c r="M284" s="27"/>
      <c r="N284" s="9"/>
      <c r="P284" s="9"/>
      <c r="Q284" s="38"/>
      <c r="R284" s="39"/>
      <c r="S284" s="39"/>
      <c r="T284" s="39"/>
      <c r="U284" s="39"/>
      <c r="V284" s="39"/>
    </row>
    <row r="285" spans="13:22" x14ac:dyDescent="0.15">
      <c r="M285" s="27"/>
      <c r="N285" s="9"/>
      <c r="P285" s="9"/>
      <c r="Q285" s="38"/>
      <c r="R285" s="39"/>
      <c r="S285" s="39"/>
      <c r="T285" s="39"/>
      <c r="U285" s="39"/>
      <c r="V285" s="39"/>
    </row>
    <row r="286" spans="13:22" x14ac:dyDescent="0.15">
      <c r="M286" s="27"/>
      <c r="N286" s="9"/>
      <c r="P286" s="9"/>
      <c r="Q286" s="38"/>
      <c r="R286" s="39"/>
      <c r="S286" s="39"/>
      <c r="T286" s="39"/>
      <c r="U286" s="39"/>
      <c r="V286" s="39"/>
    </row>
    <row r="287" spans="13:22" x14ac:dyDescent="0.15">
      <c r="M287" s="27"/>
      <c r="N287" s="9"/>
      <c r="P287" s="9"/>
      <c r="Q287" s="38"/>
      <c r="R287" s="39"/>
      <c r="S287" s="39"/>
      <c r="T287" s="39"/>
      <c r="U287" s="39"/>
      <c r="V287" s="39"/>
    </row>
    <row r="288" spans="13:22" x14ac:dyDescent="0.15">
      <c r="M288" s="27"/>
      <c r="N288" s="9"/>
      <c r="P288" s="9"/>
      <c r="Q288" s="38"/>
      <c r="R288" s="39"/>
      <c r="S288" s="39"/>
      <c r="T288" s="39"/>
      <c r="U288" s="39"/>
      <c r="V288" s="39"/>
    </row>
    <row r="289" spans="13:22" x14ac:dyDescent="0.15">
      <c r="M289" s="27"/>
      <c r="N289" s="9"/>
      <c r="P289" s="9"/>
      <c r="Q289" s="38"/>
      <c r="R289" s="39"/>
      <c r="S289" s="39"/>
      <c r="T289" s="39"/>
      <c r="U289" s="39"/>
      <c r="V289" s="39"/>
    </row>
    <row r="290" spans="13:22" x14ac:dyDescent="0.15">
      <c r="M290" s="27"/>
      <c r="N290" s="9"/>
      <c r="P290" s="9"/>
      <c r="Q290" s="38"/>
      <c r="R290" s="39"/>
      <c r="S290" s="39"/>
      <c r="T290" s="39"/>
      <c r="U290" s="39"/>
      <c r="V290" s="39"/>
    </row>
    <row r="291" spans="13:22" x14ac:dyDescent="0.15">
      <c r="M291" s="27"/>
      <c r="N291" s="9"/>
      <c r="P291" s="9"/>
      <c r="Q291" s="38"/>
      <c r="R291" s="39"/>
      <c r="S291" s="39"/>
      <c r="T291" s="39"/>
      <c r="U291" s="39"/>
      <c r="V291" s="39"/>
    </row>
    <row r="292" spans="13:22" x14ac:dyDescent="0.15">
      <c r="M292" s="27"/>
      <c r="N292" s="9"/>
      <c r="P292" s="9"/>
      <c r="Q292" s="38"/>
      <c r="R292" s="39"/>
      <c r="S292" s="39"/>
      <c r="T292" s="39"/>
      <c r="U292" s="39"/>
      <c r="V292" s="39"/>
    </row>
    <row r="293" spans="13:22" x14ac:dyDescent="0.15">
      <c r="M293" s="27"/>
      <c r="N293" s="9"/>
      <c r="P293" s="9"/>
      <c r="Q293" s="38"/>
      <c r="R293" s="39"/>
      <c r="S293" s="39"/>
      <c r="T293" s="39"/>
      <c r="U293" s="39"/>
      <c r="V293" s="39"/>
    </row>
    <row r="294" spans="13:22" x14ac:dyDescent="0.15">
      <c r="M294" s="27"/>
      <c r="N294" s="9"/>
      <c r="P294" s="9"/>
      <c r="Q294" s="38"/>
      <c r="R294" s="39"/>
      <c r="S294" s="39"/>
      <c r="T294" s="39"/>
      <c r="U294" s="39"/>
      <c r="V294" s="39"/>
    </row>
    <row r="295" spans="13:22" x14ac:dyDescent="0.15">
      <c r="M295" s="27"/>
      <c r="N295" s="9"/>
      <c r="P295" s="9"/>
      <c r="Q295" s="38"/>
      <c r="R295" s="39"/>
      <c r="S295" s="39"/>
      <c r="T295" s="39"/>
      <c r="U295" s="39"/>
      <c r="V295" s="39"/>
    </row>
    <row r="296" spans="13:22" x14ac:dyDescent="0.15">
      <c r="M296" s="27"/>
      <c r="N296" s="9"/>
      <c r="P296" s="9"/>
      <c r="Q296" s="38"/>
      <c r="R296" s="39"/>
      <c r="S296" s="39"/>
      <c r="T296" s="39"/>
      <c r="U296" s="39"/>
      <c r="V296" s="39"/>
    </row>
    <row r="297" spans="13:22" x14ac:dyDescent="0.15">
      <c r="M297" s="27"/>
      <c r="N297" s="9"/>
      <c r="P297" s="9"/>
      <c r="Q297" s="38"/>
      <c r="R297" s="39"/>
      <c r="S297" s="39"/>
      <c r="T297" s="39"/>
      <c r="U297" s="39"/>
      <c r="V297" s="39"/>
    </row>
    <row r="298" spans="13:22" x14ac:dyDescent="0.15">
      <c r="M298" s="27"/>
      <c r="N298" s="9"/>
      <c r="P298" s="9"/>
      <c r="Q298" s="38"/>
      <c r="R298" s="39"/>
      <c r="S298" s="39"/>
      <c r="T298" s="39"/>
      <c r="U298" s="39"/>
      <c r="V298" s="39"/>
    </row>
    <row r="299" spans="13:22" x14ac:dyDescent="0.15">
      <c r="M299" s="27"/>
      <c r="N299" s="9"/>
      <c r="P299" s="9"/>
      <c r="Q299" s="38"/>
      <c r="R299" s="39"/>
      <c r="S299" s="39"/>
      <c r="T299" s="39"/>
      <c r="U299" s="39"/>
      <c r="V299" s="39"/>
    </row>
    <row r="300" spans="13:22" x14ac:dyDescent="0.15">
      <c r="M300" s="27"/>
      <c r="N300" s="9"/>
      <c r="P300" s="9"/>
      <c r="Q300" s="38"/>
      <c r="R300" s="39"/>
      <c r="S300" s="39"/>
      <c r="T300" s="39"/>
      <c r="U300" s="39"/>
      <c r="V300" s="39"/>
    </row>
    <row r="301" spans="13:22" x14ac:dyDescent="0.15">
      <c r="M301" s="27"/>
      <c r="N301" s="9"/>
      <c r="P301" s="9"/>
      <c r="Q301" s="38"/>
      <c r="R301" s="39"/>
      <c r="S301" s="39"/>
      <c r="T301" s="39"/>
      <c r="U301" s="39"/>
      <c r="V301" s="39"/>
    </row>
    <row r="302" spans="13:22" x14ac:dyDescent="0.15">
      <c r="M302" s="27"/>
      <c r="N302" s="9"/>
      <c r="P302" s="9"/>
      <c r="Q302" s="38"/>
      <c r="R302" s="39"/>
      <c r="S302" s="39"/>
      <c r="T302" s="39"/>
      <c r="U302" s="39"/>
      <c r="V302" s="39"/>
    </row>
    <row r="303" spans="13:22" x14ac:dyDescent="0.15">
      <c r="M303" s="27"/>
      <c r="N303" s="9"/>
      <c r="P303" s="9"/>
      <c r="Q303" s="38"/>
      <c r="R303" s="39"/>
      <c r="S303" s="39"/>
      <c r="T303" s="39"/>
      <c r="U303" s="39"/>
      <c r="V303" s="39"/>
    </row>
    <row r="304" spans="13:22" x14ac:dyDescent="0.15">
      <c r="M304" s="27"/>
      <c r="N304" s="9"/>
      <c r="P304" s="9"/>
      <c r="Q304" s="38"/>
      <c r="R304" s="39"/>
      <c r="S304" s="39"/>
      <c r="T304" s="39"/>
      <c r="U304" s="39"/>
      <c r="V304" s="39"/>
    </row>
    <row r="305" spans="13:22" x14ac:dyDescent="0.15">
      <c r="M305" s="27"/>
      <c r="N305" s="9"/>
      <c r="P305" s="9"/>
      <c r="Q305" s="38"/>
      <c r="R305" s="39"/>
      <c r="S305" s="39"/>
      <c r="T305" s="39"/>
      <c r="U305" s="39"/>
      <c r="V305" s="39"/>
    </row>
    <row r="306" spans="13:22" x14ac:dyDescent="0.15">
      <c r="M306" s="27"/>
      <c r="N306" s="9"/>
      <c r="P306" s="9"/>
      <c r="Q306" s="38"/>
      <c r="R306" s="39"/>
      <c r="S306" s="39"/>
      <c r="T306" s="39"/>
      <c r="U306" s="39"/>
      <c r="V306" s="39"/>
    </row>
    <row r="307" spans="13:22" x14ac:dyDescent="0.15">
      <c r="M307" s="27"/>
      <c r="N307" s="9"/>
      <c r="P307" s="9"/>
      <c r="Q307" s="38"/>
      <c r="R307" s="39"/>
      <c r="S307" s="39"/>
      <c r="T307" s="39"/>
      <c r="U307" s="39"/>
      <c r="V307" s="39"/>
    </row>
    <row r="308" spans="13:22" x14ac:dyDescent="0.15">
      <c r="M308" s="27"/>
      <c r="N308" s="9"/>
      <c r="P308" s="9"/>
      <c r="Q308" s="38"/>
      <c r="R308" s="39"/>
      <c r="S308" s="39"/>
      <c r="T308" s="39"/>
      <c r="U308" s="39"/>
      <c r="V308" s="39"/>
    </row>
    <row r="309" spans="13:22" x14ac:dyDescent="0.15">
      <c r="M309" s="27"/>
      <c r="N309" s="9"/>
      <c r="P309" s="9"/>
      <c r="Q309" s="38"/>
      <c r="R309" s="39"/>
      <c r="S309" s="39"/>
      <c r="T309" s="39"/>
      <c r="U309" s="39"/>
      <c r="V309" s="39"/>
    </row>
    <row r="310" spans="13:22" x14ac:dyDescent="0.15">
      <c r="M310" s="27"/>
      <c r="N310" s="9"/>
      <c r="P310" s="9"/>
      <c r="Q310" s="38"/>
      <c r="R310" s="39"/>
      <c r="S310" s="39"/>
      <c r="T310" s="39"/>
      <c r="U310" s="39"/>
      <c r="V310" s="39"/>
    </row>
    <row r="311" spans="13:22" x14ac:dyDescent="0.15">
      <c r="M311" s="27"/>
      <c r="N311" s="9"/>
      <c r="P311" s="9"/>
      <c r="Q311" s="38"/>
      <c r="R311" s="39"/>
      <c r="S311" s="39"/>
      <c r="T311" s="39"/>
      <c r="U311" s="39"/>
      <c r="V311" s="39"/>
    </row>
    <row r="312" spans="13:22" x14ac:dyDescent="0.15">
      <c r="M312" s="27"/>
      <c r="N312" s="9"/>
      <c r="P312" s="9"/>
      <c r="Q312" s="38"/>
      <c r="R312" s="39"/>
      <c r="S312" s="39"/>
      <c r="T312" s="39"/>
      <c r="U312" s="39"/>
      <c r="V312" s="39"/>
    </row>
    <row r="313" spans="13:22" x14ac:dyDescent="0.15">
      <c r="M313" s="27"/>
      <c r="N313" s="9"/>
      <c r="P313" s="9"/>
      <c r="Q313" s="38"/>
      <c r="R313" s="39"/>
      <c r="S313" s="39"/>
      <c r="T313" s="39"/>
      <c r="U313" s="39"/>
      <c r="V313" s="39"/>
    </row>
    <row r="314" spans="13:22" x14ac:dyDescent="0.15">
      <c r="M314" s="27"/>
      <c r="N314" s="9"/>
      <c r="P314" s="9"/>
      <c r="Q314" s="38"/>
      <c r="R314" s="39"/>
      <c r="S314" s="39"/>
      <c r="T314" s="39"/>
      <c r="U314" s="39"/>
      <c r="V314" s="39"/>
    </row>
    <row r="315" spans="13:22" x14ac:dyDescent="0.15">
      <c r="M315" s="27"/>
      <c r="N315" s="9"/>
      <c r="P315" s="9"/>
      <c r="Q315" s="38"/>
      <c r="R315" s="39"/>
      <c r="S315" s="39"/>
      <c r="T315" s="39"/>
      <c r="U315" s="39"/>
      <c r="V315" s="39"/>
    </row>
    <row r="316" spans="13:22" x14ac:dyDescent="0.15">
      <c r="M316" s="27"/>
      <c r="N316" s="9"/>
      <c r="P316" s="9"/>
      <c r="Q316" s="38"/>
      <c r="R316" s="39"/>
      <c r="S316" s="39"/>
      <c r="T316" s="39"/>
      <c r="U316" s="39"/>
      <c r="V316" s="39"/>
    </row>
    <row r="317" spans="13:22" x14ac:dyDescent="0.15">
      <c r="M317" s="27"/>
      <c r="N317" s="9"/>
      <c r="P317" s="9"/>
      <c r="Q317" s="38"/>
      <c r="R317" s="39"/>
      <c r="S317" s="39"/>
      <c r="T317" s="39"/>
      <c r="U317" s="39"/>
      <c r="V317" s="39"/>
    </row>
    <row r="318" spans="13:22" x14ac:dyDescent="0.15">
      <c r="M318" s="27"/>
      <c r="N318" s="9"/>
      <c r="P318" s="9"/>
      <c r="Q318" s="38"/>
      <c r="R318" s="39"/>
      <c r="S318" s="39"/>
      <c r="T318" s="39"/>
      <c r="U318" s="39"/>
      <c r="V318" s="39"/>
    </row>
    <row r="319" spans="13:22" x14ac:dyDescent="0.15">
      <c r="M319" s="27"/>
      <c r="N319" s="9"/>
      <c r="P319" s="9"/>
      <c r="Q319" s="38"/>
      <c r="R319" s="39"/>
      <c r="S319" s="39"/>
      <c r="T319" s="39"/>
      <c r="U319" s="39"/>
      <c r="V319" s="39"/>
    </row>
    <row r="320" spans="13:22" x14ac:dyDescent="0.15">
      <c r="M320" s="27"/>
      <c r="N320" s="9"/>
      <c r="P320" s="9"/>
      <c r="Q320" s="38"/>
      <c r="R320" s="39"/>
      <c r="S320" s="39"/>
      <c r="T320" s="39"/>
      <c r="U320" s="39"/>
      <c r="V320" s="39"/>
    </row>
    <row r="321" spans="13:22" x14ac:dyDescent="0.15">
      <c r="M321" s="27"/>
      <c r="N321" s="9"/>
      <c r="P321" s="9"/>
      <c r="Q321" s="38"/>
      <c r="R321" s="39"/>
      <c r="S321" s="39"/>
      <c r="T321" s="39"/>
      <c r="U321" s="39"/>
      <c r="V321" s="39"/>
    </row>
    <row r="322" spans="13:22" x14ac:dyDescent="0.15">
      <c r="M322" s="27"/>
      <c r="N322" s="9"/>
      <c r="P322" s="9"/>
      <c r="Q322" s="38"/>
      <c r="R322" s="39"/>
      <c r="S322" s="39"/>
      <c r="T322" s="39"/>
      <c r="U322" s="39"/>
      <c r="V322" s="39"/>
    </row>
    <row r="323" spans="13:22" x14ac:dyDescent="0.15">
      <c r="M323" s="27"/>
      <c r="N323" s="9"/>
      <c r="P323" s="9"/>
      <c r="Q323" s="38"/>
      <c r="R323" s="39"/>
      <c r="S323" s="39"/>
      <c r="T323" s="39"/>
      <c r="U323" s="39"/>
      <c r="V323" s="39"/>
    </row>
    <row r="324" spans="13:22" x14ac:dyDescent="0.15">
      <c r="M324" s="27"/>
      <c r="N324" s="9"/>
      <c r="P324" s="9"/>
      <c r="Q324" s="38"/>
      <c r="R324" s="39"/>
      <c r="S324" s="39"/>
      <c r="T324" s="39"/>
      <c r="U324" s="39"/>
      <c r="V324" s="39"/>
    </row>
    <row r="325" spans="13:22" x14ac:dyDescent="0.15">
      <c r="M325" s="27"/>
      <c r="N325" s="9"/>
      <c r="P325" s="9"/>
      <c r="Q325" s="38"/>
      <c r="R325" s="39"/>
      <c r="S325" s="39"/>
      <c r="T325" s="39"/>
      <c r="U325" s="39"/>
      <c r="V325" s="39"/>
    </row>
    <row r="326" spans="13:22" x14ac:dyDescent="0.15">
      <c r="M326" s="27"/>
      <c r="N326" s="9"/>
      <c r="P326" s="9"/>
      <c r="Q326" s="38"/>
      <c r="R326" s="39"/>
      <c r="S326" s="39"/>
      <c r="T326" s="39"/>
      <c r="U326" s="39"/>
      <c r="V326" s="39"/>
    </row>
    <row r="327" spans="13:22" x14ac:dyDescent="0.15">
      <c r="M327" s="27"/>
      <c r="N327" s="9"/>
      <c r="P327" s="9"/>
      <c r="Q327" s="38"/>
      <c r="R327" s="39"/>
      <c r="S327" s="39"/>
      <c r="T327" s="39"/>
      <c r="U327" s="39"/>
      <c r="V327" s="39"/>
    </row>
    <row r="328" spans="13:22" x14ac:dyDescent="0.15">
      <c r="M328" s="27"/>
      <c r="N328" s="9"/>
      <c r="P328" s="9"/>
      <c r="Q328" s="38"/>
      <c r="R328" s="39"/>
      <c r="S328" s="39"/>
      <c r="T328" s="39"/>
      <c r="U328" s="39"/>
      <c r="V328" s="39"/>
    </row>
    <row r="329" spans="13:22" x14ac:dyDescent="0.15">
      <c r="M329" s="27"/>
      <c r="N329" s="9"/>
      <c r="P329" s="9"/>
      <c r="Q329" s="38"/>
      <c r="R329" s="39"/>
      <c r="S329" s="39"/>
      <c r="T329" s="39"/>
      <c r="U329" s="39"/>
      <c r="V329" s="39"/>
    </row>
    <row r="330" spans="13:22" x14ac:dyDescent="0.15">
      <c r="M330" s="27"/>
      <c r="N330" s="9"/>
      <c r="P330" s="9"/>
      <c r="Q330" s="38"/>
      <c r="R330" s="39"/>
      <c r="S330" s="39"/>
      <c r="T330" s="39"/>
      <c r="U330" s="39"/>
      <c r="V330" s="39"/>
    </row>
    <row r="331" spans="13:22" x14ac:dyDescent="0.15">
      <c r="M331" s="27"/>
      <c r="N331" s="9"/>
      <c r="P331" s="9"/>
      <c r="Q331" s="38"/>
      <c r="R331" s="39"/>
      <c r="S331" s="39"/>
      <c r="T331" s="39"/>
      <c r="U331" s="39"/>
      <c r="V331" s="39"/>
    </row>
    <row r="332" spans="13:22" x14ac:dyDescent="0.15">
      <c r="M332" s="27"/>
      <c r="N332" s="9"/>
      <c r="P332" s="9"/>
      <c r="Q332" s="38"/>
      <c r="R332" s="39"/>
      <c r="S332" s="39"/>
      <c r="T332" s="39"/>
      <c r="U332" s="39"/>
      <c r="V332" s="39"/>
    </row>
    <row r="333" spans="13:22" x14ac:dyDescent="0.15">
      <c r="M333" s="27"/>
      <c r="N333" s="9"/>
      <c r="P333" s="9"/>
      <c r="Q333" s="38"/>
      <c r="R333" s="39"/>
      <c r="S333" s="39"/>
      <c r="T333" s="39"/>
      <c r="U333" s="39"/>
      <c r="V333" s="39"/>
    </row>
    <row r="334" spans="13:22" x14ac:dyDescent="0.15">
      <c r="M334" s="27"/>
      <c r="N334" s="9"/>
      <c r="P334" s="9"/>
      <c r="Q334" s="38"/>
      <c r="R334" s="39"/>
      <c r="S334" s="39"/>
      <c r="T334" s="39"/>
      <c r="U334" s="39"/>
      <c r="V334" s="39"/>
    </row>
    <row r="335" spans="13:22" x14ac:dyDescent="0.15">
      <c r="M335" s="27"/>
      <c r="N335" s="9"/>
      <c r="P335" s="9"/>
      <c r="Q335" s="38"/>
      <c r="R335" s="39"/>
      <c r="S335" s="39"/>
      <c r="T335" s="39"/>
      <c r="U335" s="39"/>
      <c r="V335" s="39"/>
    </row>
    <row r="336" spans="13:22" x14ac:dyDescent="0.15">
      <c r="M336" s="27"/>
      <c r="N336" s="9"/>
      <c r="P336" s="9"/>
      <c r="Q336" s="38"/>
      <c r="R336" s="39"/>
      <c r="S336" s="39"/>
      <c r="T336" s="39"/>
      <c r="U336" s="39"/>
      <c r="V336" s="39"/>
    </row>
    <row r="337" spans="13:22" x14ac:dyDescent="0.15">
      <c r="M337" s="27"/>
      <c r="N337" s="9"/>
      <c r="P337" s="9"/>
      <c r="Q337" s="38"/>
      <c r="R337" s="39"/>
      <c r="S337" s="39"/>
      <c r="T337" s="39"/>
      <c r="U337" s="39"/>
      <c r="V337" s="39"/>
    </row>
    <row r="338" spans="13:22" x14ac:dyDescent="0.15">
      <c r="M338" s="27"/>
      <c r="N338" s="9"/>
      <c r="P338" s="9"/>
      <c r="Q338" s="38"/>
      <c r="R338" s="39"/>
      <c r="S338" s="39"/>
      <c r="T338" s="39"/>
      <c r="U338" s="39"/>
      <c r="V338" s="39"/>
    </row>
    <row r="339" spans="13:22" x14ac:dyDescent="0.15">
      <c r="M339" s="27"/>
      <c r="N339" s="9"/>
      <c r="P339" s="9"/>
      <c r="Q339" s="38"/>
      <c r="R339" s="39"/>
      <c r="S339" s="39"/>
      <c r="T339" s="39"/>
      <c r="U339" s="39"/>
      <c r="V339" s="39"/>
    </row>
    <row r="340" spans="13:22" x14ac:dyDescent="0.15">
      <c r="M340" s="27"/>
      <c r="N340" s="9"/>
      <c r="P340" s="9"/>
      <c r="Q340" s="38"/>
      <c r="R340" s="39"/>
      <c r="S340" s="39"/>
      <c r="T340" s="39"/>
      <c r="U340" s="39"/>
      <c r="V340" s="39"/>
    </row>
    <row r="341" spans="13:22" x14ac:dyDescent="0.15">
      <c r="M341" s="27"/>
      <c r="N341" s="9"/>
      <c r="P341" s="9"/>
      <c r="Q341" s="38"/>
      <c r="R341" s="39"/>
      <c r="S341" s="39"/>
      <c r="T341" s="39"/>
      <c r="U341" s="39"/>
      <c r="V341" s="39"/>
    </row>
    <row r="342" spans="13:22" x14ac:dyDescent="0.15">
      <c r="M342" s="27"/>
      <c r="N342" s="9"/>
      <c r="P342" s="9"/>
      <c r="Q342" s="38"/>
      <c r="R342" s="39"/>
      <c r="S342" s="39"/>
      <c r="T342" s="39"/>
      <c r="U342" s="39"/>
      <c r="V342" s="39"/>
    </row>
    <row r="343" spans="13:22" x14ac:dyDescent="0.15">
      <c r="M343" s="27"/>
      <c r="N343" s="9"/>
      <c r="P343" s="9"/>
      <c r="Q343" s="38"/>
      <c r="R343" s="39"/>
      <c r="S343" s="39"/>
      <c r="T343" s="39"/>
      <c r="U343" s="39"/>
      <c r="V343" s="39"/>
    </row>
    <row r="344" spans="13:22" x14ac:dyDescent="0.15">
      <c r="M344" s="27"/>
      <c r="N344" s="9"/>
      <c r="P344" s="9"/>
      <c r="Q344" s="38"/>
      <c r="R344" s="39"/>
      <c r="S344" s="39"/>
      <c r="T344" s="39"/>
      <c r="U344" s="39"/>
      <c r="V344" s="39"/>
    </row>
    <row r="345" spans="13:22" x14ac:dyDescent="0.15">
      <c r="M345" s="27"/>
      <c r="N345" s="9"/>
      <c r="P345" s="9"/>
      <c r="Q345" s="38"/>
      <c r="R345" s="39"/>
      <c r="S345" s="39"/>
      <c r="T345" s="39"/>
      <c r="U345" s="39"/>
      <c r="V345" s="39"/>
    </row>
    <row r="346" spans="13:22" x14ac:dyDescent="0.15">
      <c r="M346" s="27"/>
      <c r="N346" s="9"/>
      <c r="P346" s="9"/>
      <c r="Q346" s="38"/>
      <c r="R346" s="39"/>
      <c r="S346" s="39"/>
      <c r="T346" s="39"/>
      <c r="U346" s="39"/>
      <c r="V346" s="39"/>
    </row>
    <row r="347" spans="13:22" x14ac:dyDescent="0.15">
      <c r="M347" s="27"/>
      <c r="N347" s="9"/>
      <c r="P347" s="9"/>
      <c r="Q347" s="38"/>
      <c r="R347" s="39"/>
      <c r="S347" s="39"/>
      <c r="T347" s="39"/>
      <c r="U347" s="39"/>
      <c r="V347" s="39"/>
    </row>
    <row r="348" spans="13:22" x14ac:dyDescent="0.15">
      <c r="M348" s="27"/>
      <c r="N348" s="9"/>
      <c r="P348" s="9"/>
      <c r="Q348" s="38"/>
      <c r="R348" s="39"/>
      <c r="S348" s="39"/>
      <c r="T348" s="39"/>
      <c r="U348" s="39"/>
      <c r="V348" s="39"/>
    </row>
    <row r="349" spans="13:22" x14ac:dyDescent="0.15">
      <c r="M349" s="27"/>
      <c r="N349" s="9"/>
      <c r="P349" s="9"/>
      <c r="Q349" s="38"/>
      <c r="R349" s="39"/>
      <c r="S349" s="39"/>
      <c r="T349" s="39"/>
      <c r="U349" s="39"/>
      <c r="V349" s="39"/>
    </row>
    <row r="350" spans="13:22" x14ac:dyDescent="0.15">
      <c r="M350" s="27"/>
      <c r="N350" s="9"/>
      <c r="P350" s="9"/>
      <c r="Q350" s="38"/>
      <c r="R350" s="39"/>
      <c r="S350" s="39"/>
      <c r="T350" s="39"/>
      <c r="U350" s="39"/>
      <c r="V350" s="39"/>
    </row>
    <row r="351" spans="13:22" x14ac:dyDescent="0.15">
      <c r="M351" s="27"/>
      <c r="N351" s="9"/>
      <c r="P351" s="9"/>
      <c r="Q351" s="38"/>
      <c r="R351" s="39"/>
      <c r="S351" s="39"/>
      <c r="T351" s="39"/>
      <c r="U351" s="39"/>
      <c r="V351" s="39"/>
    </row>
    <row r="352" spans="13:22" x14ac:dyDescent="0.15">
      <c r="M352" s="27"/>
      <c r="N352" s="9"/>
      <c r="P352" s="9"/>
      <c r="Q352" s="38"/>
      <c r="R352" s="39"/>
      <c r="S352" s="39"/>
      <c r="T352" s="39"/>
      <c r="U352" s="39"/>
      <c r="V352" s="39"/>
    </row>
    <row r="353" spans="13:22" x14ac:dyDescent="0.15">
      <c r="M353" s="27"/>
      <c r="N353" s="9"/>
      <c r="P353" s="9"/>
      <c r="Q353" s="38"/>
      <c r="R353" s="39"/>
      <c r="S353" s="39"/>
      <c r="T353" s="39"/>
      <c r="U353" s="39"/>
      <c r="V353" s="39"/>
    </row>
    <row r="354" spans="13:22" x14ac:dyDescent="0.15">
      <c r="M354" s="27"/>
      <c r="N354" s="9"/>
      <c r="P354" s="9"/>
      <c r="Q354" s="38"/>
      <c r="R354" s="39"/>
      <c r="S354" s="39"/>
      <c r="T354" s="39"/>
      <c r="U354" s="39"/>
      <c r="V354" s="39"/>
    </row>
    <row r="355" spans="13:22" x14ac:dyDescent="0.15">
      <c r="M355" s="27"/>
      <c r="N355" s="9"/>
      <c r="P355" s="9"/>
      <c r="Q355" s="38"/>
      <c r="R355" s="39"/>
      <c r="S355" s="39"/>
      <c r="T355" s="39"/>
      <c r="U355" s="39"/>
      <c r="V355" s="39"/>
    </row>
    <row r="356" spans="13:22" x14ac:dyDescent="0.15">
      <c r="M356" s="27"/>
      <c r="N356" s="9"/>
      <c r="P356" s="9"/>
      <c r="Q356" s="38"/>
      <c r="R356" s="39"/>
      <c r="S356" s="39"/>
      <c r="T356" s="39"/>
      <c r="U356" s="39"/>
      <c r="V356" s="39"/>
    </row>
    <row r="357" spans="13:22" x14ac:dyDescent="0.15">
      <c r="M357" s="27"/>
      <c r="N357" s="9"/>
      <c r="P357" s="9"/>
      <c r="Q357" s="38"/>
      <c r="R357" s="39"/>
      <c r="S357" s="39"/>
      <c r="T357" s="39"/>
      <c r="U357" s="39"/>
      <c r="V357" s="39"/>
    </row>
    <row r="358" spans="13:22" x14ac:dyDescent="0.15">
      <c r="M358" s="27"/>
      <c r="N358" s="9"/>
      <c r="P358" s="9"/>
      <c r="Q358" s="38"/>
      <c r="R358" s="39"/>
      <c r="S358" s="39"/>
      <c r="T358" s="39"/>
      <c r="U358" s="39"/>
      <c r="V358" s="39"/>
    </row>
    <row r="359" spans="13:22" x14ac:dyDescent="0.15">
      <c r="M359" s="27"/>
      <c r="N359" s="9"/>
      <c r="P359" s="9"/>
      <c r="Q359" s="38"/>
      <c r="R359" s="39"/>
      <c r="S359" s="39"/>
      <c r="T359" s="39"/>
      <c r="U359" s="39"/>
      <c r="V359" s="39"/>
    </row>
    <row r="360" spans="13:22" x14ac:dyDescent="0.15">
      <c r="M360" s="27"/>
      <c r="N360" s="9"/>
      <c r="P360" s="9"/>
      <c r="Q360" s="38"/>
      <c r="R360" s="39"/>
      <c r="S360" s="39"/>
      <c r="T360" s="39"/>
      <c r="U360" s="39"/>
      <c r="V360" s="39"/>
    </row>
    <row r="361" spans="13:22" x14ac:dyDescent="0.15">
      <c r="M361" s="27"/>
      <c r="N361" s="9"/>
      <c r="P361" s="9"/>
      <c r="Q361" s="38"/>
      <c r="R361" s="39"/>
      <c r="S361" s="39"/>
      <c r="T361" s="39"/>
      <c r="U361" s="39"/>
      <c r="V361" s="39"/>
    </row>
    <row r="362" spans="13:22" x14ac:dyDescent="0.15">
      <c r="M362" s="27"/>
      <c r="N362" s="9"/>
      <c r="P362" s="9"/>
      <c r="Q362" s="38"/>
      <c r="R362" s="39"/>
      <c r="S362" s="39"/>
      <c r="T362" s="39"/>
      <c r="U362" s="39"/>
      <c r="V362" s="39"/>
    </row>
    <row r="363" spans="13:22" x14ac:dyDescent="0.15">
      <c r="M363" s="27"/>
      <c r="N363" s="9"/>
      <c r="P363" s="9"/>
      <c r="Q363" s="38"/>
      <c r="R363" s="39"/>
      <c r="S363" s="39"/>
      <c r="T363" s="39"/>
      <c r="U363" s="39"/>
      <c r="V363" s="39"/>
    </row>
    <row r="364" spans="13:22" x14ac:dyDescent="0.15">
      <c r="M364" s="27"/>
      <c r="N364" s="9"/>
      <c r="P364" s="9"/>
      <c r="Q364" s="38"/>
      <c r="R364" s="39"/>
      <c r="S364" s="39"/>
      <c r="T364" s="39"/>
      <c r="U364" s="39"/>
      <c r="V364" s="39"/>
    </row>
    <row r="365" spans="13:22" x14ac:dyDescent="0.15">
      <c r="M365" s="27"/>
      <c r="N365" s="9"/>
      <c r="P365" s="9"/>
      <c r="Q365" s="38"/>
      <c r="R365" s="39"/>
      <c r="S365" s="39"/>
      <c r="T365" s="39"/>
      <c r="U365" s="39"/>
      <c r="V365" s="39"/>
    </row>
    <row r="366" spans="13:22" x14ac:dyDescent="0.15">
      <c r="M366" s="27"/>
      <c r="N366" s="9"/>
      <c r="P366" s="9"/>
      <c r="Q366" s="38"/>
      <c r="R366" s="39"/>
      <c r="S366" s="39"/>
      <c r="T366" s="39"/>
      <c r="U366" s="39"/>
      <c r="V366" s="39"/>
    </row>
    <row r="367" spans="13:22" x14ac:dyDescent="0.15">
      <c r="M367" s="27"/>
      <c r="N367" s="9"/>
      <c r="P367" s="9"/>
      <c r="Q367" s="38"/>
      <c r="R367" s="39"/>
      <c r="S367" s="39"/>
      <c r="T367" s="39"/>
      <c r="U367" s="39"/>
      <c r="V367" s="39"/>
    </row>
    <row r="368" spans="13:22" x14ac:dyDescent="0.15">
      <c r="M368" s="27"/>
      <c r="N368" s="9"/>
      <c r="P368" s="9"/>
      <c r="Q368" s="38"/>
      <c r="R368" s="39"/>
      <c r="S368" s="39"/>
      <c r="T368" s="39"/>
      <c r="U368" s="39"/>
      <c r="V368" s="39"/>
    </row>
    <row r="369" spans="13:22" x14ac:dyDescent="0.15">
      <c r="M369" s="27"/>
      <c r="N369" s="9"/>
      <c r="P369" s="9"/>
      <c r="Q369" s="38"/>
      <c r="R369" s="39"/>
      <c r="S369" s="39"/>
      <c r="T369" s="39"/>
      <c r="U369" s="39"/>
      <c r="V369" s="39"/>
    </row>
    <row r="370" spans="13:22" x14ac:dyDescent="0.15">
      <c r="M370" s="27"/>
      <c r="N370" s="9"/>
      <c r="P370" s="9"/>
      <c r="Q370" s="38"/>
      <c r="R370" s="39"/>
      <c r="S370" s="39"/>
      <c r="T370" s="39"/>
      <c r="U370" s="39"/>
      <c r="V370" s="39"/>
    </row>
    <row r="371" spans="13:22" x14ac:dyDescent="0.15">
      <c r="M371" s="27"/>
      <c r="N371" s="9"/>
      <c r="P371" s="9"/>
      <c r="Q371" s="38"/>
      <c r="R371" s="39"/>
      <c r="S371" s="39"/>
      <c r="T371" s="39"/>
      <c r="U371" s="39"/>
      <c r="V371" s="39"/>
    </row>
    <row r="372" spans="13:22" x14ac:dyDescent="0.15">
      <c r="M372" s="27"/>
      <c r="N372" s="9"/>
      <c r="P372" s="9"/>
      <c r="Q372" s="38"/>
      <c r="R372" s="39"/>
      <c r="S372" s="39"/>
      <c r="T372" s="39"/>
      <c r="U372" s="39"/>
      <c r="V372" s="39"/>
    </row>
    <row r="373" spans="13:22" x14ac:dyDescent="0.15">
      <c r="M373" s="27"/>
      <c r="N373" s="9"/>
      <c r="P373" s="9"/>
      <c r="Q373" s="38"/>
      <c r="R373" s="39"/>
      <c r="S373" s="39"/>
      <c r="T373" s="39"/>
      <c r="U373" s="39"/>
      <c r="V373" s="39"/>
    </row>
    <row r="374" spans="13:22" x14ac:dyDescent="0.15">
      <c r="M374" s="27"/>
      <c r="N374" s="9"/>
      <c r="P374" s="9"/>
      <c r="Q374" s="38"/>
      <c r="R374" s="39"/>
      <c r="S374" s="39"/>
      <c r="T374" s="39"/>
      <c r="U374" s="39"/>
      <c r="V374" s="39"/>
    </row>
    <row r="375" spans="13:22" x14ac:dyDescent="0.15">
      <c r="M375" s="27"/>
      <c r="N375" s="9"/>
      <c r="P375" s="9"/>
      <c r="Q375" s="38"/>
      <c r="R375" s="39"/>
      <c r="S375" s="39"/>
      <c r="T375" s="39"/>
      <c r="U375" s="39"/>
      <c r="V375" s="39"/>
    </row>
    <row r="376" spans="13:22" x14ac:dyDescent="0.15">
      <c r="M376" s="27"/>
      <c r="N376" s="9"/>
      <c r="P376" s="9"/>
      <c r="Q376" s="38"/>
      <c r="R376" s="39"/>
      <c r="S376" s="39"/>
      <c r="T376" s="39"/>
      <c r="U376" s="39"/>
      <c r="V376" s="39"/>
    </row>
    <row r="377" spans="13:22" x14ac:dyDescent="0.15">
      <c r="M377" s="27"/>
      <c r="N377" s="9"/>
      <c r="P377" s="9"/>
      <c r="Q377" s="38"/>
      <c r="R377" s="39"/>
      <c r="S377" s="39"/>
      <c r="T377" s="39"/>
      <c r="U377" s="39"/>
      <c r="V377" s="39"/>
    </row>
    <row r="378" spans="13:22" x14ac:dyDescent="0.15">
      <c r="M378" s="27"/>
      <c r="N378" s="9"/>
      <c r="P378" s="9"/>
      <c r="Q378" s="38"/>
      <c r="R378" s="39"/>
      <c r="S378" s="39"/>
      <c r="T378" s="39"/>
      <c r="U378" s="39"/>
      <c r="V378" s="39"/>
    </row>
    <row r="379" spans="13:22" x14ac:dyDescent="0.15">
      <c r="M379" s="27"/>
      <c r="N379" s="9"/>
      <c r="P379" s="9"/>
      <c r="Q379" s="38"/>
      <c r="R379" s="39"/>
      <c r="S379" s="39"/>
      <c r="T379" s="39"/>
      <c r="U379" s="39"/>
      <c r="V379" s="39"/>
    </row>
    <row r="380" spans="13:22" x14ac:dyDescent="0.15">
      <c r="M380" s="27"/>
      <c r="N380" s="9"/>
      <c r="P380" s="9"/>
      <c r="Q380" s="38"/>
      <c r="R380" s="39"/>
      <c r="S380" s="39"/>
      <c r="T380" s="39"/>
      <c r="U380" s="39"/>
      <c r="V380" s="39"/>
    </row>
    <row r="381" spans="13:22" x14ac:dyDescent="0.15">
      <c r="M381" s="27"/>
      <c r="N381" s="9"/>
      <c r="P381" s="9"/>
      <c r="Q381" s="38"/>
      <c r="R381" s="39"/>
      <c r="S381" s="39"/>
      <c r="T381" s="39"/>
      <c r="U381" s="39"/>
      <c r="V381" s="39"/>
    </row>
    <row r="382" spans="13:22" x14ac:dyDescent="0.15">
      <c r="M382" s="27"/>
      <c r="N382" s="9"/>
      <c r="P382" s="9"/>
      <c r="Q382" s="38"/>
      <c r="R382" s="39"/>
      <c r="S382" s="39"/>
      <c r="T382" s="39"/>
      <c r="U382" s="39"/>
      <c r="V382" s="39"/>
    </row>
    <row r="383" spans="13:22" x14ac:dyDescent="0.15">
      <c r="M383" s="27"/>
      <c r="N383" s="9"/>
      <c r="P383" s="9"/>
      <c r="Q383" s="38"/>
      <c r="R383" s="39"/>
      <c r="S383" s="39"/>
      <c r="T383" s="39"/>
      <c r="U383" s="39"/>
      <c r="V383" s="39"/>
    </row>
    <row r="384" spans="13:22" x14ac:dyDescent="0.15">
      <c r="M384" s="27"/>
      <c r="N384" s="9"/>
      <c r="P384" s="9"/>
      <c r="Q384" s="38"/>
      <c r="R384" s="39"/>
      <c r="S384" s="39"/>
      <c r="T384" s="39"/>
      <c r="U384" s="39"/>
      <c r="V384" s="39"/>
    </row>
    <row r="385" spans="13:22" x14ac:dyDescent="0.15">
      <c r="M385" s="27"/>
      <c r="N385" s="9"/>
      <c r="P385" s="9"/>
      <c r="Q385" s="38"/>
      <c r="R385" s="39"/>
      <c r="S385" s="39"/>
      <c r="T385" s="39"/>
      <c r="U385" s="39"/>
      <c r="V385" s="39"/>
    </row>
    <row r="386" spans="13:22" x14ac:dyDescent="0.15">
      <c r="M386" s="27"/>
      <c r="N386" s="9"/>
      <c r="P386" s="9"/>
      <c r="Q386" s="38"/>
      <c r="R386" s="39"/>
      <c r="S386" s="39"/>
      <c r="T386" s="39"/>
      <c r="U386" s="39"/>
      <c r="V386" s="39"/>
    </row>
    <row r="387" spans="13:22" x14ac:dyDescent="0.15">
      <c r="M387" s="27"/>
      <c r="N387" s="9"/>
      <c r="P387" s="9"/>
      <c r="Q387" s="38"/>
      <c r="R387" s="39"/>
      <c r="S387" s="39"/>
      <c r="T387" s="39"/>
      <c r="U387" s="39"/>
      <c r="V387" s="39"/>
    </row>
    <row r="388" spans="13:22" x14ac:dyDescent="0.15">
      <c r="M388" s="27"/>
      <c r="N388" s="9"/>
      <c r="P388" s="9"/>
      <c r="Q388" s="38"/>
      <c r="R388" s="39"/>
      <c r="S388" s="39"/>
      <c r="T388" s="39"/>
      <c r="U388" s="39"/>
      <c r="V388" s="39"/>
    </row>
    <row r="389" spans="13:22" x14ac:dyDescent="0.15">
      <c r="M389" s="27"/>
      <c r="N389" s="9"/>
      <c r="P389" s="9"/>
      <c r="Q389" s="38"/>
      <c r="R389" s="39"/>
      <c r="S389" s="39"/>
      <c r="T389" s="39"/>
      <c r="U389" s="39"/>
      <c r="V389" s="39"/>
    </row>
    <row r="390" spans="13:22" x14ac:dyDescent="0.15">
      <c r="M390" s="27"/>
      <c r="N390" s="9"/>
      <c r="P390" s="9"/>
      <c r="Q390" s="38"/>
      <c r="R390" s="39"/>
      <c r="S390" s="39"/>
      <c r="T390" s="39"/>
      <c r="U390" s="39"/>
      <c r="V390" s="39"/>
    </row>
    <row r="391" spans="13:22" x14ac:dyDescent="0.15">
      <c r="M391" s="27"/>
      <c r="N391" s="9"/>
      <c r="P391" s="9"/>
      <c r="Q391" s="38"/>
      <c r="R391" s="39"/>
      <c r="S391" s="39"/>
      <c r="T391" s="39"/>
      <c r="U391" s="39"/>
      <c r="V391" s="39"/>
    </row>
    <row r="392" spans="13:22" x14ac:dyDescent="0.15">
      <c r="M392" s="27"/>
      <c r="N392" s="9"/>
      <c r="P392" s="9"/>
      <c r="Q392" s="38"/>
      <c r="R392" s="39"/>
      <c r="S392" s="39"/>
      <c r="T392" s="39"/>
      <c r="U392" s="39"/>
      <c r="V392" s="39"/>
    </row>
    <row r="393" spans="13:22" x14ac:dyDescent="0.15">
      <c r="M393" s="27"/>
      <c r="N393" s="9"/>
      <c r="P393" s="9"/>
      <c r="Q393" s="38"/>
      <c r="R393" s="39"/>
      <c r="S393" s="39"/>
      <c r="T393" s="39"/>
      <c r="U393" s="39"/>
      <c r="V393" s="39"/>
    </row>
    <row r="394" spans="13:22" x14ac:dyDescent="0.15">
      <c r="M394" s="27"/>
      <c r="N394" s="9"/>
      <c r="P394" s="9"/>
      <c r="Q394" s="38"/>
      <c r="R394" s="39"/>
      <c r="S394" s="39"/>
      <c r="T394" s="39"/>
      <c r="U394" s="39"/>
      <c r="V394" s="39"/>
    </row>
    <row r="395" spans="13:22" x14ac:dyDescent="0.15">
      <c r="M395" s="27"/>
      <c r="N395" s="9"/>
      <c r="P395" s="9"/>
      <c r="Q395" s="38"/>
      <c r="R395" s="39"/>
      <c r="S395" s="39"/>
      <c r="T395" s="39"/>
      <c r="U395" s="39"/>
      <c r="V395" s="39"/>
    </row>
    <row r="396" spans="13:22" x14ac:dyDescent="0.15">
      <c r="M396" s="27"/>
      <c r="N396" s="9"/>
      <c r="P396" s="9"/>
      <c r="Q396" s="38"/>
      <c r="R396" s="39"/>
      <c r="S396" s="39"/>
      <c r="T396" s="39"/>
      <c r="U396" s="39"/>
      <c r="V396" s="39"/>
    </row>
    <row r="397" spans="13:22" x14ac:dyDescent="0.15">
      <c r="M397" s="27"/>
      <c r="N397" s="9"/>
      <c r="P397" s="9"/>
      <c r="Q397" s="38"/>
      <c r="R397" s="39"/>
      <c r="S397" s="39"/>
      <c r="T397" s="39"/>
      <c r="U397" s="39"/>
      <c r="V397" s="39"/>
    </row>
    <row r="398" spans="13:22" x14ac:dyDescent="0.15">
      <c r="M398" s="27"/>
      <c r="N398" s="9"/>
      <c r="P398" s="9"/>
      <c r="Q398" s="38"/>
      <c r="R398" s="39"/>
      <c r="S398" s="39"/>
      <c r="T398" s="39"/>
      <c r="U398" s="39"/>
      <c r="V398" s="39"/>
    </row>
    <row r="399" spans="13:22" x14ac:dyDescent="0.15">
      <c r="M399" s="27"/>
      <c r="N399" s="9"/>
      <c r="P399" s="9"/>
      <c r="Q399" s="38"/>
      <c r="R399" s="39"/>
      <c r="S399" s="39"/>
      <c r="T399" s="39"/>
      <c r="U399" s="39"/>
      <c r="V399" s="39"/>
    </row>
    <row r="400" spans="13:22" x14ac:dyDescent="0.15">
      <c r="M400" s="27"/>
      <c r="N400" s="9"/>
      <c r="P400" s="9"/>
      <c r="Q400" s="38"/>
      <c r="R400" s="39"/>
      <c r="S400" s="39"/>
      <c r="T400" s="39"/>
      <c r="U400" s="39"/>
      <c r="V400" s="39"/>
    </row>
    <row r="401" spans="13:22" x14ac:dyDescent="0.15">
      <c r="M401" s="27"/>
      <c r="N401" s="9"/>
      <c r="P401" s="9"/>
      <c r="Q401" s="38"/>
      <c r="R401" s="39"/>
      <c r="S401" s="39"/>
      <c r="T401" s="39"/>
      <c r="U401" s="39"/>
      <c r="V401" s="39"/>
    </row>
    <row r="402" spans="13:22" x14ac:dyDescent="0.15">
      <c r="M402" s="27"/>
      <c r="N402" s="9"/>
      <c r="P402" s="9"/>
      <c r="Q402" s="38"/>
      <c r="R402" s="39"/>
      <c r="S402" s="39"/>
      <c r="T402" s="39"/>
      <c r="U402" s="39"/>
      <c r="V402" s="39"/>
    </row>
    <row r="403" spans="13:22" x14ac:dyDescent="0.15">
      <c r="M403" s="27"/>
      <c r="N403" s="9"/>
      <c r="P403" s="9"/>
      <c r="Q403" s="38"/>
      <c r="R403" s="39"/>
      <c r="S403" s="39"/>
      <c r="T403" s="39"/>
      <c r="U403" s="39"/>
      <c r="V403" s="39"/>
    </row>
    <row r="404" spans="13:22" x14ac:dyDescent="0.15">
      <c r="M404" s="27"/>
      <c r="N404" s="9"/>
      <c r="P404" s="9"/>
      <c r="Q404" s="38"/>
      <c r="R404" s="39"/>
      <c r="S404" s="39"/>
      <c r="T404" s="39"/>
      <c r="U404" s="39"/>
      <c r="V404" s="39"/>
    </row>
    <row r="405" spans="13:22" x14ac:dyDescent="0.15">
      <c r="M405" s="27"/>
      <c r="N405" s="9"/>
      <c r="P405" s="9"/>
      <c r="Q405" s="38"/>
      <c r="R405" s="39"/>
      <c r="S405" s="39"/>
      <c r="T405" s="39"/>
      <c r="U405" s="39"/>
      <c r="V405" s="39"/>
    </row>
    <row r="406" spans="13:22" x14ac:dyDescent="0.15">
      <c r="M406" s="27"/>
      <c r="N406" s="9"/>
      <c r="P406" s="9"/>
      <c r="Q406" s="38"/>
      <c r="R406" s="39"/>
      <c r="S406" s="39"/>
      <c r="T406" s="39"/>
      <c r="U406" s="39"/>
      <c r="V406" s="39"/>
    </row>
    <row r="407" spans="13:22" x14ac:dyDescent="0.15">
      <c r="M407" s="27"/>
      <c r="N407" s="9"/>
      <c r="P407" s="9"/>
      <c r="Q407" s="38"/>
      <c r="R407" s="39"/>
      <c r="S407" s="39"/>
      <c r="T407" s="39"/>
      <c r="U407" s="39"/>
      <c r="V407" s="39"/>
    </row>
    <row r="408" spans="13:22" x14ac:dyDescent="0.15">
      <c r="M408" s="27"/>
      <c r="N408" s="9"/>
      <c r="P408" s="9"/>
      <c r="Q408" s="38"/>
      <c r="R408" s="39"/>
      <c r="S408" s="39"/>
      <c r="T408" s="39"/>
      <c r="U408" s="39"/>
      <c r="V408" s="39"/>
    </row>
    <row r="409" spans="13:22" x14ac:dyDescent="0.15">
      <c r="M409" s="27"/>
      <c r="N409" s="9"/>
      <c r="P409" s="9"/>
      <c r="Q409" s="38"/>
      <c r="R409" s="39"/>
      <c r="S409" s="39"/>
      <c r="T409" s="39"/>
      <c r="U409" s="39"/>
      <c r="V409" s="39"/>
    </row>
    <row r="410" spans="13:22" x14ac:dyDescent="0.15">
      <c r="M410" s="27"/>
      <c r="N410" s="9"/>
      <c r="P410" s="9"/>
      <c r="Q410" s="38"/>
      <c r="R410" s="39"/>
      <c r="S410" s="39"/>
      <c r="T410" s="39"/>
      <c r="U410" s="39"/>
      <c r="V410" s="39"/>
    </row>
    <row r="411" spans="13:22" x14ac:dyDescent="0.15">
      <c r="M411" s="27"/>
      <c r="N411" s="9"/>
      <c r="P411" s="9"/>
      <c r="Q411" s="38"/>
      <c r="R411" s="39"/>
      <c r="S411" s="39"/>
      <c r="T411" s="39"/>
      <c r="U411" s="39"/>
      <c r="V411" s="39"/>
    </row>
    <row r="412" spans="13:22" x14ac:dyDescent="0.15">
      <c r="M412" s="27"/>
      <c r="N412" s="9"/>
      <c r="P412" s="9"/>
      <c r="Q412" s="38"/>
      <c r="R412" s="39"/>
      <c r="S412" s="39"/>
      <c r="T412" s="39"/>
      <c r="U412" s="39"/>
      <c r="V412" s="39"/>
    </row>
    <row r="413" spans="13:22" x14ac:dyDescent="0.15">
      <c r="M413" s="27"/>
      <c r="N413" s="9"/>
      <c r="P413" s="9"/>
      <c r="Q413" s="38"/>
      <c r="R413" s="39"/>
      <c r="S413" s="39"/>
      <c r="T413" s="39"/>
      <c r="U413" s="39"/>
      <c r="V413" s="39"/>
    </row>
    <row r="414" spans="13:22" x14ac:dyDescent="0.15">
      <c r="M414" s="27"/>
      <c r="N414" s="9"/>
      <c r="P414" s="9"/>
      <c r="Q414" s="38"/>
      <c r="R414" s="39"/>
      <c r="S414" s="39"/>
      <c r="T414" s="39"/>
      <c r="U414" s="39"/>
      <c r="V414" s="39"/>
    </row>
    <row r="415" spans="13:22" x14ac:dyDescent="0.15">
      <c r="M415" s="27"/>
      <c r="N415" s="9"/>
      <c r="P415" s="9"/>
      <c r="Q415" s="38"/>
      <c r="R415" s="39"/>
      <c r="S415" s="39"/>
      <c r="T415" s="39"/>
      <c r="U415" s="39"/>
      <c r="V415" s="39"/>
    </row>
    <row r="416" spans="13:22" x14ac:dyDescent="0.15">
      <c r="M416" s="27"/>
      <c r="N416" s="9"/>
      <c r="P416" s="9"/>
      <c r="Q416" s="38"/>
      <c r="R416" s="39"/>
      <c r="S416" s="39"/>
      <c r="T416" s="39"/>
      <c r="U416" s="39"/>
      <c r="V416" s="39"/>
    </row>
    <row r="417" spans="13:22" x14ac:dyDescent="0.15">
      <c r="M417" s="27"/>
      <c r="N417" s="9"/>
      <c r="P417" s="9"/>
      <c r="Q417" s="38"/>
      <c r="R417" s="39"/>
      <c r="S417" s="39"/>
      <c r="T417" s="39"/>
      <c r="U417" s="39"/>
      <c r="V417" s="39"/>
    </row>
    <row r="418" spans="13:22" x14ac:dyDescent="0.15">
      <c r="M418" s="27"/>
      <c r="N418" s="9"/>
      <c r="P418" s="9"/>
      <c r="Q418" s="38"/>
      <c r="R418" s="39"/>
      <c r="S418" s="39"/>
      <c r="T418" s="39"/>
      <c r="U418" s="39"/>
      <c r="V418" s="39"/>
    </row>
    <row r="419" spans="13:22" x14ac:dyDescent="0.15">
      <c r="M419" s="27"/>
      <c r="N419" s="9"/>
      <c r="P419" s="9"/>
      <c r="Q419" s="38"/>
      <c r="R419" s="39"/>
      <c r="S419" s="39"/>
      <c r="T419" s="39"/>
      <c r="U419" s="39"/>
      <c r="V419" s="39"/>
    </row>
    <row r="420" spans="13:22" x14ac:dyDescent="0.15">
      <c r="M420" s="27"/>
      <c r="N420" s="9"/>
      <c r="P420" s="9"/>
      <c r="Q420" s="38"/>
      <c r="R420" s="39"/>
      <c r="S420" s="39"/>
      <c r="T420" s="39"/>
      <c r="U420" s="39"/>
      <c r="V420" s="39"/>
    </row>
    <row r="421" spans="13:22" x14ac:dyDescent="0.15">
      <c r="M421" s="27"/>
      <c r="N421" s="9"/>
      <c r="P421" s="9"/>
      <c r="Q421" s="38"/>
      <c r="R421" s="39"/>
      <c r="S421" s="39"/>
      <c r="T421" s="39"/>
      <c r="U421" s="39"/>
      <c r="V421" s="39"/>
    </row>
    <row r="422" spans="13:22" x14ac:dyDescent="0.15">
      <c r="M422" s="27"/>
      <c r="N422" s="9"/>
      <c r="P422" s="9"/>
      <c r="Q422" s="38"/>
      <c r="R422" s="39"/>
      <c r="S422" s="39"/>
      <c r="T422" s="39"/>
      <c r="U422" s="39"/>
      <c r="V422" s="39"/>
    </row>
    <row r="423" spans="13:22" x14ac:dyDescent="0.15">
      <c r="M423" s="27"/>
      <c r="N423" s="9"/>
      <c r="P423" s="9"/>
      <c r="Q423" s="38"/>
      <c r="R423" s="39"/>
      <c r="S423" s="39"/>
      <c r="T423" s="39"/>
      <c r="U423" s="39"/>
      <c r="V423" s="39"/>
    </row>
    <row r="424" spans="13:22" x14ac:dyDescent="0.15">
      <c r="M424" s="27"/>
      <c r="N424" s="9"/>
      <c r="P424" s="9"/>
      <c r="Q424" s="38"/>
      <c r="R424" s="39"/>
      <c r="S424" s="39"/>
      <c r="T424" s="39"/>
      <c r="U424" s="39"/>
      <c r="V424" s="39"/>
    </row>
    <row r="425" spans="13:22" x14ac:dyDescent="0.15">
      <c r="M425" s="27"/>
      <c r="N425" s="9"/>
      <c r="P425" s="9"/>
      <c r="Q425" s="38"/>
      <c r="R425" s="39"/>
      <c r="S425" s="39"/>
      <c r="T425" s="39"/>
      <c r="U425" s="39"/>
      <c r="V425" s="39"/>
    </row>
    <row r="426" spans="13:22" x14ac:dyDescent="0.15">
      <c r="M426" s="27"/>
      <c r="N426" s="9"/>
      <c r="P426" s="9"/>
      <c r="Q426" s="38"/>
      <c r="R426" s="39"/>
      <c r="S426" s="39"/>
      <c r="T426" s="39"/>
      <c r="U426" s="39"/>
      <c r="V426" s="39"/>
    </row>
    <row r="427" spans="13:22" x14ac:dyDescent="0.15">
      <c r="M427" s="27"/>
      <c r="N427" s="9"/>
      <c r="P427" s="9"/>
      <c r="Q427" s="38"/>
      <c r="R427" s="39"/>
      <c r="S427" s="39"/>
      <c r="T427" s="39"/>
      <c r="U427" s="39"/>
      <c r="V427" s="39"/>
    </row>
    <row r="428" spans="13:22" x14ac:dyDescent="0.15">
      <c r="M428" s="27"/>
      <c r="N428" s="9"/>
      <c r="P428" s="9"/>
      <c r="Q428" s="38"/>
      <c r="R428" s="39"/>
      <c r="S428" s="39"/>
      <c r="T428" s="39"/>
      <c r="U428" s="39"/>
      <c r="V428" s="39"/>
    </row>
    <row r="429" spans="13:22" x14ac:dyDescent="0.15">
      <c r="M429" s="27"/>
      <c r="N429" s="9"/>
      <c r="P429" s="9"/>
      <c r="Q429" s="38"/>
      <c r="R429" s="39"/>
      <c r="S429" s="39"/>
      <c r="T429" s="39"/>
      <c r="U429" s="39"/>
      <c r="V429" s="39"/>
    </row>
    <row r="430" spans="13:22" x14ac:dyDescent="0.15">
      <c r="M430" s="27"/>
      <c r="N430" s="9"/>
      <c r="P430" s="9"/>
      <c r="Q430" s="38"/>
      <c r="R430" s="39"/>
      <c r="S430" s="39"/>
      <c r="T430" s="39"/>
      <c r="U430" s="39"/>
      <c r="V430" s="39"/>
    </row>
    <row r="431" spans="13:22" x14ac:dyDescent="0.15">
      <c r="M431" s="27"/>
      <c r="N431" s="9"/>
      <c r="P431" s="9"/>
      <c r="Q431" s="38"/>
      <c r="R431" s="39"/>
      <c r="S431" s="39"/>
      <c r="T431" s="39"/>
      <c r="U431" s="39"/>
      <c r="V431" s="39"/>
    </row>
    <row r="432" spans="13:22" x14ac:dyDescent="0.15">
      <c r="M432" s="27"/>
      <c r="N432" s="9"/>
      <c r="P432" s="9"/>
      <c r="Q432" s="38"/>
      <c r="R432" s="39"/>
      <c r="S432" s="39"/>
      <c r="T432" s="39"/>
      <c r="U432" s="39"/>
      <c r="V432" s="39"/>
    </row>
    <row r="433" spans="13:22" x14ac:dyDescent="0.15">
      <c r="M433" s="27"/>
      <c r="N433" s="9"/>
      <c r="P433" s="9"/>
      <c r="Q433" s="38"/>
      <c r="R433" s="39"/>
      <c r="S433" s="39"/>
      <c r="T433" s="39"/>
      <c r="U433" s="39"/>
      <c r="V433" s="39"/>
    </row>
    <row r="434" spans="13:22" x14ac:dyDescent="0.15">
      <c r="M434" s="27"/>
      <c r="N434" s="9"/>
      <c r="P434" s="9"/>
      <c r="Q434" s="38"/>
      <c r="R434" s="39"/>
      <c r="S434" s="39"/>
      <c r="T434" s="39"/>
      <c r="U434" s="39"/>
      <c r="V434" s="39"/>
    </row>
    <row r="435" spans="13:22" x14ac:dyDescent="0.15">
      <c r="M435" s="27"/>
      <c r="N435" s="9"/>
      <c r="P435" s="9"/>
      <c r="Q435" s="38"/>
      <c r="R435" s="39"/>
      <c r="S435" s="39"/>
      <c r="T435" s="39"/>
      <c r="U435" s="39"/>
      <c r="V435" s="39"/>
    </row>
    <row r="436" spans="13:22" x14ac:dyDescent="0.15">
      <c r="M436" s="27"/>
      <c r="N436" s="9"/>
      <c r="P436" s="9"/>
      <c r="Q436" s="38"/>
      <c r="R436" s="39"/>
      <c r="S436" s="39"/>
      <c r="T436" s="39"/>
      <c r="U436" s="39"/>
      <c r="V436" s="39"/>
    </row>
    <row r="437" spans="13:22" x14ac:dyDescent="0.15">
      <c r="M437" s="27"/>
      <c r="N437" s="9"/>
      <c r="P437" s="9"/>
      <c r="Q437" s="38"/>
      <c r="R437" s="39"/>
      <c r="S437" s="39"/>
      <c r="T437" s="39"/>
      <c r="U437" s="39"/>
      <c r="V437" s="39"/>
    </row>
    <row r="438" spans="13:22" x14ac:dyDescent="0.15">
      <c r="M438" s="27"/>
      <c r="N438" s="9"/>
      <c r="P438" s="9"/>
      <c r="Q438" s="38"/>
      <c r="R438" s="39"/>
      <c r="S438" s="39"/>
      <c r="T438" s="39"/>
      <c r="U438" s="39"/>
      <c r="V438" s="39"/>
    </row>
    <row r="439" spans="13:22" x14ac:dyDescent="0.15">
      <c r="M439" s="27"/>
      <c r="N439" s="9"/>
      <c r="P439" s="9"/>
      <c r="Q439" s="38"/>
      <c r="R439" s="39"/>
      <c r="S439" s="39"/>
      <c r="T439" s="39"/>
      <c r="U439" s="39"/>
      <c r="V439" s="39"/>
    </row>
    <row r="440" spans="13:22" x14ac:dyDescent="0.15">
      <c r="M440" s="27"/>
      <c r="N440" s="9"/>
      <c r="P440" s="9"/>
      <c r="Q440" s="38"/>
      <c r="R440" s="39"/>
      <c r="S440" s="39"/>
      <c r="T440" s="39"/>
      <c r="U440" s="39"/>
      <c r="V440" s="39"/>
    </row>
    <row r="441" spans="13:22" x14ac:dyDescent="0.15">
      <c r="M441" s="27"/>
      <c r="N441" s="9"/>
      <c r="P441" s="9"/>
      <c r="Q441" s="38"/>
      <c r="R441" s="39"/>
      <c r="S441" s="39"/>
      <c r="T441" s="39"/>
      <c r="U441" s="39"/>
      <c r="V441" s="39"/>
    </row>
    <row r="442" spans="13:22" x14ac:dyDescent="0.15">
      <c r="M442" s="27"/>
      <c r="N442" s="9"/>
      <c r="P442" s="9"/>
      <c r="Q442" s="38"/>
      <c r="R442" s="39"/>
      <c r="S442" s="39"/>
      <c r="T442" s="39"/>
      <c r="U442" s="39"/>
      <c r="V442" s="39"/>
    </row>
    <row r="443" spans="13:22" x14ac:dyDescent="0.15">
      <c r="M443" s="27"/>
      <c r="N443" s="9"/>
      <c r="P443" s="9"/>
      <c r="Q443" s="38"/>
      <c r="R443" s="39"/>
      <c r="S443" s="39"/>
      <c r="T443" s="39"/>
      <c r="U443" s="39"/>
      <c r="V443" s="39"/>
    </row>
    <row r="444" spans="13:22" x14ac:dyDescent="0.15">
      <c r="M444" s="27"/>
      <c r="N444" s="9"/>
      <c r="P444" s="9"/>
      <c r="Q444" s="38"/>
      <c r="R444" s="39"/>
      <c r="S444" s="39"/>
      <c r="T444" s="39"/>
      <c r="U444" s="39"/>
      <c r="V444" s="39"/>
    </row>
    <row r="445" spans="13:22" x14ac:dyDescent="0.15">
      <c r="M445" s="27"/>
      <c r="N445" s="9"/>
      <c r="P445" s="9"/>
      <c r="Q445" s="38"/>
      <c r="R445" s="39"/>
      <c r="S445" s="39"/>
      <c r="T445" s="39"/>
      <c r="U445" s="39"/>
      <c r="V445" s="39"/>
    </row>
    <row r="446" spans="13:22" x14ac:dyDescent="0.15">
      <c r="M446" s="27"/>
      <c r="N446" s="9"/>
      <c r="P446" s="9"/>
      <c r="Q446" s="38"/>
      <c r="R446" s="39"/>
      <c r="S446" s="39"/>
      <c r="T446" s="39"/>
      <c r="U446" s="39"/>
      <c r="V446" s="39"/>
    </row>
    <row r="447" spans="13:22" x14ac:dyDescent="0.15">
      <c r="M447" s="27"/>
      <c r="N447" s="9"/>
      <c r="P447" s="9"/>
      <c r="Q447" s="38"/>
      <c r="R447" s="39"/>
      <c r="S447" s="39"/>
      <c r="T447" s="39"/>
      <c r="U447" s="39"/>
      <c r="V447" s="39"/>
    </row>
    <row r="448" spans="13:22" x14ac:dyDescent="0.15">
      <c r="M448" s="27"/>
      <c r="N448" s="9"/>
      <c r="P448" s="9"/>
      <c r="Q448" s="38"/>
      <c r="R448" s="39"/>
      <c r="S448" s="39"/>
      <c r="T448" s="39"/>
      <c r="U448" s="39"/>
      <c r="V448" s="39"/>
    </row>
    <row r="449" spans="13:22" x14ac:dyDescent="0.15">
      <c r="M449" s="27"/>
      <c r="N449" s="9"/>
      <c r="P449" s="9"/>
      <c r="Q449" s="38"/>
      <c r="R449" s="39"/>
      <c r="S449" s="39"/>
      <c r="T449" s="39"/>
      <c r="U449" s="39"/>
      <c r="V449" s="39"/>
    </row>
    <row r="450" spans="13:22" x14ac:dyDescent="0.15">
      <c r="M450" s="27"/>
      <c r="N450" s="9"/>
      <c r="P450" s="9"/>
      <c r="Q450" s="38"/>
      <c r="R450" s="39"/>
      <c r="S450" s="39"/>
      <c r="T450" s="39"/>
      <c r="U450" s="39"/>
      <c r="V450" s="39"/>
    </row>
    <row r="451" spans="13:22" x14ac:dyDescent="0.15">
      <c r="M451" s="27"/>
      <c r="N451" s="9"/>
      <c r="P451" s="9"/>
      <c r="Q451" s="38"/>
      <c r="R451" s="39"/>
      <c r="S451" s="39"/>
      <c r="T451" s="39"/>
      <c r="U451" s="39"/>
      <c r="V451" s="39"/>
    </row>
    <row r="452" spans="13:22" x14ac:dyDescent="0.15">
      <c r="M452" s="27"/>
      <c r="N452" s="9"/>
      <c r="P452" s="9"/>
      <c r="Q452" s="38"/>
      <c r="R452" s="39"/>
      <c r="S452" s="39"/>
      <c r="T452" s="39"/>
      <c r="U452" s="39"/>
      <c r="V452" s="39"/>
    </row>
    <row r="453" spans="13:22" x14ac:dyDescent="0.15">
      <c r="M453" s="27"/>
      <c r="N453" s="9"/>
      <c r="P453" s="9"/>
      <c r="Q453" s="38"/>
      <c r="R453" s="39"/>
      <c r="S453" s="39"/>
      <c r="T453" s="39"/>
      <c r="U453" s="39"/>
      <c r="V453" s="39"/>
    </row>
    <row r="454" spans="13:22" x14ac:dyDescent="0.15">
      <c r="M454" s="27"/>
      <c r="N454" s="9"/>
      <c r="P454" s="9"/>
      <c r="Q454" s="38"/>
      <c r="R454" s="39"/>
      <c r="S454" s="39"/>
      <c r="T454" s="39"/>
      <c r="U454" s="39"/>
      <c r="V454" s="39"/>
    </row>
    <row r="455" spans="13:22" x14ac:dyDescent="0.15">
      <c r="M455" s="27"/>
      <c r="N455" s="9"/>
      <c r="P455" s="9"/>
      <c r="Q455" s="38"/>
      <c r="R455" s="39"/>
      <c r="S455" s="39"/>
      <c r="T455" s="39"/>
      <c r="U455" s="39"/>
      <c r="V455" s="39"/>
    </row>
    <row r="456" spans="13:22" x14ac:dyDescent="0.15">
      <c r="M456" s="27"/>
      <c r="N456" s="9"/>
      <c r="P456" s="9"/>
      <c r="Q456" s="38"/>
      <c r="R456" s="39"/>
      <c r="S456" s="39"/>
      <c r="T456" s="39"/>
      <c r="U456" s="39"/>
      <c r="V456" s="39"/>
    </row>
    <row r="457" spans="13:22" x14ac:dyDescent="0.15">
      <c r="M457" s="27"/>
      <c r="N457" s="9"/>
      <c r="P457" s="9"/>
      <c r="Q457" s="38"/>
      <c r="R457" s="39"/>
      <c r="S457" s="39"/>
      <c r="T457" s="39"/>
      <c r="U457" s="39"/>
      <c r="V457" s="39"/>
    </row>
    <row r="458" spans="13:22" x14ac:dyDescent="0.15">
      <c r="M458" s="27"/>
      <c r="N458" s="9"/>
      <c r="P458" s="9"/>
      <c r="Q458" s="38"/>
      <c r="R458" s="39"/>
      <c r="S458" s="39"/>
      <c r="T458" s="39"/>
      <c r="U458" s="39"/>
      <c r="V458" s="39"/>
    </row>
    <row r="459" spans="13:22" x14ac:dyDescent="0.15">
      <c r="M459" s="27"/>
      <c r="N459" s="9"/>
      <c r="P459" s="9"/>
      <c r="Q459" s="38"/>
      <c r="R459" s="39"/>
      <c r="S459" s="39"/>
      <c r="T459" s="39"/>
      <c r="U459" s="39"/>
      <c r="V459" s="39"/>
    </row>
    <row r="460" spans="13:22" x14ac:dyDescent="0.15">
      <c r="M460" s="27"/>
      <c r="N460" s="9"/>
      <c r="P460" s="9"/>
      <c r="Q460" s="38"/>
      <c r="R460" s="39"/>
      <c r="S460" s="39"/>
      <c r="T460" s="39"/>
      <c r="U460" s="39"/>
      <c r="V460" s="39"/>
    </row>
    <row r="461" spans="13:22" x14ac:dyDescent="0.15">
      <c r="M461" s="27"/>
      <c r="N461" s="9"/>
      <c r="P461" s="9"/>
      <c r="Q461" s="38"/>
      <c r="R461" s="39"/>
      <c r="S461" s="39"/>
      <c r="T461" s="39"/>
      <c r="U461" s="39"/>
      <c r="V461" s="39"/>
    </row>
    <row r="462" spans="13:22" x14ac:dyDescent="0.15">
      <c r="M462" s="27"/>
      <c r="N462" s="9"/>
      <c r="P462" s="9"/>
      <c r="Q462" s="38"/>
      <c r="R462" s="39"/>
      <c r="S462" s="39"/>
      <c r="T462" s="39"/>
      <c r="U462" s="39"/>
      <c r="V462" s="39"/>
    </row>
    <row r="463" spans="13:22" x14ac:dyDescent="0.15">
      <c r="M463" s="27"/>
      <c r="N463" s="9"/>
      <c r="P463" s="9"/>
      <c r="Q463" s="38"/>
      <c r="R463" s="39"/>
      <c r="S463" s="39"/>
      <c r="T463" s="39"/>
      <c r="U463" s="39"/>
      <c r="V463" s="39"/>
    </row>
    <row r="464" spans="13:22" x14ac:dyDescent="0.15">
      <c r="M464" s="27"/>
      <c r="N464" s="9"/>
      <c r="P464" s="9"/>
      <c r="Q464" s="38"/>
      <c r="R464" s="39"/>
      <c r="S464" s="39"/>
      <c r="T464" s="39"/>
      <c r="U464" s="39"/>
      <c r="V464" s="39"/>
    </row>
    <row r="465" spans="13:22" x14ac:dyDescent="0.15">
      <c r="M465" s="27"/>
      <c r="N465" s="9"/>
      <c r="P465" s="9"/>
      <c r="Q465" s="38"/>
      <c r="R465" s="39"/>
      <c r="S465" s="39"/>
      <c r="T465" s="39"/>
      <c r="U465" s="39"/>
      <c r="V465" s="39"/>
    </row>
    <row r="466" spans="13:22" x14ac:dyDescent="0.15">
      <c r="M466" s="27"/>
      <c r="N466" s="9"/>
      <c r="P466" s="9"/>
      <c r="Q466" s="38"/>
      <c r="R466" s="39"/>
      <c r="S466" s="39"/>
      <c r="T466" s="39"/>
      <c r="U466" s="39"/>
      <c r="V466" s="39"/>
    </row>
    <row r="467" spans="13:22" x14ac:dyDescent="0.15">
      <c r="M467" s="27"/>
      <c r="N467" s="9"/>
      <c r="P467" s="9"/>
      <c r="Q467" s="38"/>
      <c r="R467" s="39"/>
      <c r="S467" s="39"/>
      <c r="T467" s="39"/>
      <c r="U467" s="39"/>
      <c r="V467" s="39"/>
    </row>
    <row r="468" spans="13:22" x14ac:dyDescent="0.15">
      <c r="M468" s="27"/>
      <c r="N468" s="9"/>
      <c r="P468" s="9"/>
      <c r="Q468" s="38"/>
      <c r="R468" s="39"/>
      <c r="S468" s="39"/>
      <c r="T468" s="39"/>
      <c r="U468" s="39"/>
      <c r="V468" s="39"/>
    </row>
    <row r="469" spans="13:22" x14ac:dyDescent="0.15">
      <c r="M469" s="27"/>
      <c r="N469" s="9"/>
      <c r="P469" s="9"/>
      <c r="Q469" s="38"/>
      <c r="R469" s="39"/>
      <c r="S469" s="39"/>
      <c r="T469" s="39"/>
      <c r="U469" s="39"/>
      <c r="V469" s="39"/>
    </row>
    <row r="470" spans="13:22" x14ac:dyDescent="0.15">
      <c r="M470" s="27"/>
      <c r="N470" s="9"/>
      <c r="P470" s="9"/>
      <c r="Q470" s="38"/>
      <c r="R470" s="39"/>
      <c r="S470" s="39"/>
      <c r="T470" s="39"/>
      <c r="U470" s="39"/>
      <c r="V470" s="39"/>
    </row>
    <row r="471" spans="13:22" x14ac:dyDescent="0.15">
      <c r="M471" s="27"/>
      <c r="N471" s="9"/>
      <c r="P471" s="9"/>
      <c r="Q471" s="38"/>
      <c r="R471" s="39"/>
      <c r="S471" s="39"/>
      <c r="T471" s="39"/>
      <c r="U471" s="39"/>
      <c r="V471" s="39"/>
    </row>
    <row r="472" spans="13:22" x14ac:dyDescent="0.15">
      <c r="M472" s="27"/>
      <c r="N472" s="9"/>
      <c r="P472" s="9"/>
      <c r="Q472" s="38"/>
      <c r="R472" s="39"/>
      <c r="S472" s="39"/>
      <c r="T472" s="39"/>
      <c r="U472" s="39"/>
      <c r="V472" s="39"/>
    </row>
    <row r="473" spans="13:22" x14ac:dyDescent="0.15">
      <c r="M473" s="27"/>
      <c r="N473" s="9"/>
      <c r="P473" s="9"/>
      <c r="Q473" s="38"/>
      <c r="R473" s="39"/>
      <c r="S473" s="39"/>
      <c r="T473" s="39"/>
      <c r="U473" s="39"/>
      <c r="V473" s="39"/>
    </row>
    <row r="474" spans="13:22" x14ac:dyDescent="0.15">
      <c r="M474" s="27"/>
      <c r="N474" s="9"/>
      <c r="P474" s="9"/>
      <c r="Q474" s="38"/>
      <c r="R474" s="39"/>
      <c r="S474" s="39"/>
      <c r="T474" s="39"/>
      <c r="U474" s="39"/>
      <c r="V474" s="39"/>
    </row>
    <row r="475" spans="13:22" x14ac:dyDescent="0.15">
      <c r="M475" s="27"/>
      <c r="N475" s="9"/>
      <c r="P475" s="9"/>
      <c r="Q475" s="38"/>
      <c r="R475" s="39"/>
      <c r="S475" s="39"/>
      <c r="T475" s="39"/>
      <c r="U475" s="39"/>
      <c r="V475" s="39"/>
    </row>
    <row r="476" spans="13:22" x14ac:dyDescent="0.15">
      <c r="M476" s="27"/>
      <c r="N476" s="9"/>
      <c r="P476" s="9"/>
      <c r="Q476" s="38"/>
      <c r="R476" s="39"/>
      <c r="S476" s="39"/>
      <c r="T476" s="39"/>
      <c r="U476" s="39"/>
      <c r="V476" s="39"/>
    </row>
    <row r="477" spans="13:22" x14ac:dyDescent="0.15">
      <c r="M477" s="27"/>
      <c r="N477" s="9"/>
      <c r="P477" s="9"/>
      <c r="Q477" s="38"/>
      <c r="R477" s="39"/>
      <c r="S477" s="39"/>
      <c r="T477" s="39"/>
      <c r="U477" s="39"/>
      <c r="V477" s="39"/>
    </row>
    <row r="478" spans="13:22" x14ac:dyDescent="0.15">
      <c r="M478" s="27"/>
      <c r="N478" s="9"/>
      <c r="P478" s="9"/>
      <c r="Q478" s="38"/>
      <c r="R478" s="39"/>
      <c r="S478" s="39"/>
      <c r="T478" s="39"/>
      <c r="U478" s="39"/>
      <c r="V478" s="39"/>
    </row>
    <row r="479" spans="13:22" x14ac:dyDescent="0.15">
      <c r="M479" s="27"/>
      <c r="N479" s="9"/>
      <c r="P479" s="9"/>
      <c r="Q479" s="38"/>
      <c r="R479" s="39"/>
      <c r="S479" s="39"/>
      <c r="T479" s="39"/>
      <c r="U479" s="39"/>
      <c r="V479" s="39"/>
    </row>
    <row r="480" spans="13:22" x14ac:dyDescent="0.15">
      <c r="M480" s="27"/>
      <c r="N480" s="9"/>
      <c r="P480" s="9"/>
      <c r="Q480" s="38"/>
      <c r="R480" s="39"/>
      <c r="S480" s="39"/>
      <c r="T480" s="39"/>
      <c r="U480" s="39"/>
      <c r="V480" s="39"/>
    </row>
    <row r="481" spans="13:22" x14ac:dyDescent="0.15">
      <c r="M481" s="27"/>
      <c r="N481" s="9"/>
      <c r="P481" s="9"/>
      <c r="Q481" s="38"/>
      <c r="R481" s="39"/>
      <c r="S481" s="39"/>
      <c r="T481" s="39"/>
      <c r="U481" s="39"/>
      <c r="V481" s="39"/>
    </row>
    <row r="482" spans="13:22" x14ac:dyDescent="0.15">
      <c r="M482" s="27"/>
      <c r="N482" s="9"/>
      <c r="P482" s="9"/>
      <c r="Q482" s="38"/>
      <c r="R482" s="39"/>
      <c r="S482" s="39"/>
      <c r="T482" s="39"/>
      <c r="U482" s="39"/>
      <c r="V482" s="39"/>
    </row>
    <row r="483" spans="13:22" x14ac:dyDescent="0.15">
      <c r="M483" s="27"/>
      <c r="N483" s="9"/>
      <c r="P483" s="9"/>
      <c r="Q483" s="38"/>
      <c r="R483" s="39"/>
      <c r="S483" s="39"/>
      <c r="T483" s="39"/>
      <c r="U483" s="39"/>
      <c r="V483" s="39"/>
    </row>
    <row r="484" spans="13:22" x14ac:dyDescent="0.15">
      <c r="M484" s="27"/>
      <c r="N484" s="9"/>
      <c r="P484" s="9"/>
      <c r="Q484" s="38"/>
      <c r="R484" s="39"/>
      <c r="S484" s="39"/>
      <c r="T484" s="39"/>
      <c r="U484" s="39"/>
      <c r="V484" s="39"/>
    </row>
    <row r="485" spans="13:22" x14ac:dyDescent="0.15">
      <c r="M485" s="27"/>
      <c r="N485" s="9"/>
      <c r="P485" s="9"/>
      <c r="Q485" s="38"/>
      <c r="R485" s="39"/>
      <c r="S485" s="39"/>
      <c r="T485" s="39"/>
      <c r="U485" s="39"/>
      <c r="V485" s="39"/>
    </row>
    <row r="486" spans="13:22" x14ac:dyDescent="0.15">
      <c r="M486" s="27"/>
      <c r="N486" s="9"/>
      <c r="P486" s="9"/>
      <c r="Q486" s="38"/>
      <c r="R486" s="39"/>
      <c r="S486" s="39"/>
      <c r="T486" s="39"/>
      <c r="U486" s="39"/>
      <c r="V486" s="39"/>
    </row>
    <row r="487" spans="13:22" x14ac:dyDescent="0.15">
      <c r="M487" s="27"/>
      <c r="N487" s="9"/>
      <c r="P487" s="9"/>
      <c r="Q487" s="38"/>
      <c r="R487" s="39"/>
      <c r="S487" s="39"/>
      <c r="T487" s="39"/>
      <c r="U487" s="39"/>
      <c r="V487" s="39"/>
    </row>
    <row r="488" spans="13:22" x14ac:dyDescent="0.15">
      <c r="M488" s="27"/>
      <c r="N488" s="9"/>
      <c r="P488" s="9"/>
      <c r="Q488" s="38"/>
      <c r="R488" s="39"/>
      <c r="S488" s="39"/>
      <c r="T488" s="39"/>
      <c r="U488" s="39"/>
      <c r="V488" s="39"/>
    </row>
    <row r="489" spans="13:22" x14ac:dyDescent="0.15">
      <c r="M489" s="27"/>
      <c r="N489" s="9"/>
      <c r="P489" s="9"/>
      <c r="Q489" s="38"/>
      <c r="R489" s="39"/>
      <c r="S489" s="39"/>
      <c r="T489" s="39"/>
      <c r="U489" s="39"/>
      <c r="V489" s="39"/>
    </row>
    <row r="490" spans="13:22" x14ac:dyDescent="0.15">
      <c r="M490" s="27"/>
      <c r="N490" s="9"/>
      <c r="P490" s="9"/>
      <c r="Q490" s="38"/>
      <c r="R490" s="39"/>
      <c r="S490" s="39"/>
      <c r="T490" s="39"/>
      <c r="U490" s="39"/>
      <c r="V490" s="39"/>
    </row>
    <row r="491" spans="13:22" x14ac:dyDescent="0.15">
      <c r="M491" s="27"/>
      <c r="N491" s="9"/>
      <c r="P491" s="9"/>
      <c r="Q491" s="38"/>
      <c r="R491" s="39"/>
      <c r="S491" s="39"/>
      <c r="T491" s="39"/>
      <c r="U491" s="39"/>
      <c r="V491" s="39"/>
    </row>
    <row r="492" spans="13:22" x14ac:dyDescent="0.15">
      <c r="M492" s="27"/>
      <c r="N492" s="9"/>
      <c r="P492" s="9"/>
      <c r="Q492" s="38"/>
      <c r="R492" s="39"/>
      <c r="S492" s="39"/>
      <c r="T492" s="39"/>
      <c r="U492" s="39"/>
      <c r="V492" s="39"/>
    </row>
    <row r="493" spans="13:22" x14ac:dyDescent="0.15">
      <c r="M493" s="27"/>
      <c r="N493" s="9"/>
      <c r="P493" s="9"/>
      <c r="Q493" s="38"/>
      <c r="R493" s="39"/>
      <c r="S493" s="39"/>
      <c r="T493" s="39"/>
      <c r="U493" s="39"/>
      <c r="V493" s="39"/>
    </row>
    <row r="494" spans="13:22" x14ac:dyDescent="0.15">
      <c r="M494" s="27"/>
      <c r="N494" s="9"/>
      <c r="P494" s="9"/>
      <c r="Q494" s="38"/>
      <c r="R494" s="39"/>
      <c r="S494" s="39"/>
      <c r="T494" s="39"/>
      <c r="U494" s="39"/>
      <c r="V494" s="39"/>
    </row>
    <row r="495" spans="13:22" x14ac:dyDescent="0.15">
      <c r="M495" s="27"/>
      <c r="N495" s="9"/>
      <c r="P495" s="9"/>
      <c r="Q495" s="38"/>
      <c r="R495" s="39"/>
      <c r="S495" s="39"/>
      <c r="T495" s="39"/>
      <c r="U495" s="39"/>
      <c r="V495" s="39"/>
    </row>
    <row r="496" spans="13:22" x14ac:dyDescent="0.15">
      <c r="M496" s="27"/>
      <c r="N496" s="9"/>
      <c r="P496" s="9"/>
      <c r="Q496" s="38"/>
      <c r="R496" s="39"/>
      <c r="S496" s="39"/>
      <c r="T496" s="39"/>
      <c r="U496" s="39"/>
      <c r="V496" s="39"/>
    </row>
    <row r="497" spans="13:22" x14ac:dyDescent="0.15">
      <c r="M497" s="27"/>
      <c r="N497" s="9"/>
      <c r="P497" s="9"/>
      <c r="Q497" s="38"/>
      <c r="R497" s="39"/>
      <c r="S497" s="39"/>
      <c r="T497" s="39"/>
      <c r="U497" s="39"/>
      <c r="V497" s="39"/>
    </row>
    <row r="498" spans="13:22" x14ac:dyDescent="0.15">
      <c r="M498" s="27"/>
      <c r="N498" s="9"/>
      <c r="P498" s="9"/>
      <c r="Q498" s="38"/>
      <c r="R498" s="39"/>
      <c r="S498" s="39"/>
      <c r="T498" s="39"/>
      <c r="U498" s="39"/>
      <c r="V498" s="39"/>
    </row>
    <row r="499" spans="13:22" x14ac:dyDescent="0.15">
      <c r="M499" s="27"/>
      <c r="N499" s="9"/>
      <c r="P499" s="9"/>
      <c r="Q499" s="38"/>
      <c r="R499" s="39"/>
      <c r="S499" s="39"/>
      <c r="T499" s="39"/>
      <c r="U499" s="39"/>
      <c r="V499" s="39"/>
    </row>
    <row r="500" spans="13:22" x14ac:dyDescent="0.15">
      <c r="M500" s="27"/>
      <c r="N500" s="9"/>
      <c r="P500" s="9"/>
      <c r="Q500" s="38"/>
      <c r="R500" s="39"/>
      <c r="S500" s="39"/>
      <c r="T500" s="39"/>
      <c r="U500" s="39"/>
      <c r="V500" s="39"/>
    </row>
    <row r="501" spans="13:22" x14ac:dyDescent="0.15">
      <c r="M501" s="27"/>
      <c r="N501" s="9"/>
      <c r="P501" s="9"/>
      <c r="Q501" s="38"/>
      <c r="R501" s="39"/>
      <c r="S501" s="39"/>
      <c r="T501" s="39"/>
      <c r="U501" s="39"/>
      <c r="V501" s="39"/>
    </row>
    <row r="502" spans="13:22" x14ac:dyDescent="0.15">
      <c r="M502" s="27"/>
      <c r="N502" s="9"/>
      <c r="P502" s="9"/>
      <c r="Q502" s="38"/>
      <c r="R502" s="39"/>
      <c r="S502" s="39"/>
      <c r="T502" s="39"/>
      <c r="U502" s="39"/>
      <c r="V502" s="39"/>
    </row>
    <row r="503" spans="13:22" x14ac:dyDescent="0.15">
      <c r="M503" s="27"/>
      <c r="N503" s="9"/>
      <c r="P503" s="9"/>
      <c r="Q503" s="38"/>
      <c r="R503" s="39"/>
      <c r="S503" s="39"/>
      <c r="T503" s="39"/>
      <c r="U503" s="39"/>
      <c r="V503" s="39"/>
    </row>
    <row r="504" spans="13:22" x14ac:dyDescent="0.15">
      <c r="M504" s="27"/>
      <c r="N504" s="9"/>
      <c r="P504" s="9"/>
      <c r="Q504" s="38"/>
      <c r="R504" s="39"/>
      <c r="S504" s="39"/>
      <c r="T504" s="39"/>
      <c r="U504" s="39"/>
      <c r="V504" s="39"/>
    </row>
    <row r="505" spans="13:22" x14ac:dyDescent="0.15">
      <c r="M505" s="27"/>
      <c r="N505" s="9"/>
      <c r="P505" s="9"/>
      <c r="Q505" s="38"/>
      <c r="R505" s="39"/>
      <c r="S505" s="39"/>
      <c r="T505" s="39"/>
      <c r="U505" s="39"/>
      <c r="V505" s="39"/>
    </row>
    <row r="506" spans="13:22" x14ac:dyDescent="0.15">
      <c r="M506" s="27"/>
      <c r="N506" s="9"/>
      <c r="P506" s="9"/>
      <c r="Q506" s="38"/>
      <c r="R506" s="39"/>
      <c r="S506" s="39"/>
      <c r="T506" s="39"/>
      <c r="U506" s="39"/>
      <c r="V506" s="39"/>
    </row>
    <row r="507" spans="13:22" x14ac:dyDescent="0.15">
      <c r="M507" s="27"/>
      <c r="N507" s="9"/>
      <c r="P507" s="9"/>
      <c r="Q507" s="38"/>
      <c r="R507" s="39"/>
      <c r="S507" s="39"/>
      <c r="T507" s="39"/>
      <c r="U507" s="39"/>
      <c r="V507" s="39"/>
    </row>
    <row r="508" spans="13:22" x14ac:dyDescent="0.15">
      <c r="M508" s="27"/>
      <c r="N508" s="9"/>
      <c r="P508" s="9"/>
      <c r="Q508" s="38"/>
      <c r="R508" s="39"/>
      <c r="S508" s="39"/>
      <c r="T508" s="39"/>
      <c r="U508" s="39"/>
      <c r="V508" s="39"/>
    </row>
    <row r="509" spans="13:22" x14ac:dyDescent="0.15">
      <c r="M509" s="27"/>
      <c r="N509" s="9"/>
      <c r="P509" s="9"/>
      <c r="Q509" s="38"/>
      <c r="R509" s="39"/>
      <c r="S509" s="39"/>
      <c r="T509" s="39"/>
      <c r="U509" s="39"/>
      <c r="V509" s="39"/>
    </row>
    <row r="510" spans="13:22" x14ac:dyDescent="0.15">
      <c r="M510" s="27"/>
      <c r="N510" s="9"/>
      <c r="P510" s="9"/>
      <c r="Q510" s="38"/>
      <c r="R510" s="39"/>
      <c r="S510" s="39"/>
      <c r="T510" s="39"/>
      <c r="U510" s="39"/>
      <c r="V510" s="39"/>
    </row>
    <row r="511" spans="13:22" x14ac:dyDescent="0.15">
      <c r="M511" s="27"/>
      <c r="N511" s="9"/>
      <c r="P511" s="9"/>
      <c r="Q511" s="38"/>
      <c r="R511" s="39"/>
      <c r="S511" s="39"/>
      <c r="T511" s="39"/>
      <c r="U511" s="39"/>
      <c r="V511" s="39"/>
    </row>
    <row r="512" spans="13:22" x14ac:dyDescent="0.15">
      <c r="M512" s="27"/>
      <c r="N512" s="9"/>
      <c r="P512" s="9"/>
      <c r="Q512" s="38"/>
      <c r="R512" s="39"/>
      <c r="S512" s="39"/>
      <c r="T512" s="39"/>
      <c r="U512" s="39"/>
      <c r="V512" s="39"/>
    </row>
    <row r="513" spans="13:22" x14ac:dyDescent="0.15">
      <c r="M513" s="27"/>
      <c r="N513" s="9"/>
      <c r="P513" s="9"/>
      <c r="Q513" s="38"/>
      <c r="R513" s="39"/>
      <c r="S513" s="39"/>
      <c r="T513" s="39"/>
      <c r="U513" s="39"/>
      <c r="V513" s="39"/>
    </row>
    <row r="514" spans="13:22" x14ac:dyDescent="0.15">
      <c r="M514" s="27"/>
      <c r="N514" s="9"/>
      <c r="P514" s="9"/>
      <c r="Q514" s="38"/>
      <c r="R514" s="39"/>
      <c r="S514" s="39"/>
      <c r="T514" s="39"/>
      <c r="U514" s="39"/>
      <c r="V514" s="39"/>
    </row>
    <row r="515" spans="13:22" x14ac:dyDescent="0.15">
      <c r="M515" s="27"/>
      <c r="N515" s="9"/>
      <c r="P515" s="9"/>
      <c r="Q515" s="38"/>
      <c r="R515" s="39"/>
      <c r="S515" s="39"/>
      <c r="T515" s="39"/>
      <c r="U515" s="39"/>
      <c r="V515" s="39"/>
    </row>
    <row r="516" spans="13:22" x14ac:dyDescent="0.15">
      <c r="M516" s="27"/>
      <c r="N516" s="9"/>
      <c r="P516" s="9"/>
      <c r="Q516" s="38"/>
      <c r="R516" s="39"/>
      <c r="S516" s="39"/>
      <c r="T516" s="39"/>
      <c r="U516" s="39"/>
      <c r="V516" s="39"/>
    </row>
    <row r="517" spans="13:22" x14ac:dyDescent="0.15">
      <c r="M517" s="27"/>
      <c r="N517" s="9"/>
      <c r="P517" s="9"/>
      <c r="Q517" s="38"/>
      <c r="R517" s="39"/>
      <c r="S517" s="39"/>
      <c r="T517" s="39"/>
      <c r="U517" s="39"/>
      <c r="V517" s="39"/>
    </row>
  </sheetData>
  <mergeCells count="33">
    <mergeCell ref="A1:X1"/>
    <mergeCell ref="L2:M2"/>
    <mergeCell ref="N2:P2"/>
    <mergeCell ref="R2:W2"/>
    <mergeCell ref="E10:P10"/>
    <mergeCell ref="A4:A9"/>
    <mergeCell ref="B2:B3"/>
    <mergeCell ref="B4:B9"/>
    <mergeCell ref="C2:C3"/>
    <mergeCell ref="C4:C9"/>
    <mergeCell ref="D2:D3"/>
    <mergeCell ref="D4:D9"/>
    <mergeCell ref="E2:E3"/>
    <mergeCell ref="F2:F3"/>
    <mergeCell ref="G2:G3"/>
    <mergeCell ref="H2:H3"/>
    <mergeCell ref="I2:I3"/>
    <mergeCell ref="J2:J3"/>
    <mergeCell ref="K2:K3"/>
    <mergeCell ref="Q2:Q3"/>
    <mergeCell ref="X4:X9"/>
    <mergeCell ref="Y2:Y3"/>
    <mergeCell ref="Z2:Z3"/>
    <mergeCell ref="Z4:Z8"/>
    <mergeCell ref="AA2:AA3"/>
    <mergeCell ref="AA4:AA8"/>
    <mergeCell ref="Y4:Y9"/>
    <mergeCell ref="AB2:AB3"/>
    <mergeCell ref="AB4:AB8"/>
    <mergeCell ref="AC2:AC3"/>
    <mergeCell ref="AC4:AC8"/>
    <mergeCell ref="AD2:AD3"/>
    <mergeCell ref="AD4:AD8"/>
  </mergeCells>
  <phoneticPr fontId="7" type="noConversion"/>
  <conditionalFormatting sqref="B2:B3">
    <cfRule type="duplicateValues" dxfId="3" priority="558"/>
  </conditionalFormatting>
  <conditionalFormatting sqref="B4:B8">
    <cfRule type="duplicateValues" dxfId="2" priority="553"/>
  </conditionalFormatting>
  <conditionalFormatting sqref="C4:C8">
    <cfRule type="duplicateValues" dxfId="1" priority="552"/>
  </conditionalFormatting>
  <conditionalFormatting sqref="C1:C3 C10:C1048576">
    <cfRule type="duplicateValues" dxfId="0" priority="536"/>
  </conditionalFormatting>
  <pageMargins left="0.27500000000000002" right="0.118055555555556" top="0.27500000000000002" bottom="0.43263888888888902" header="0.27500000000000002" footer="0.31458333333333299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8"/>
  <sheetViews>
    <sheetView workbookViewId="0">
      <selection activeCell="K18" sqref="K18"/>
    </sheetView>
  </sheetViews>
  <sheetFormatPr defaultColWidth="9" defaultRowHeight="13.5" x14ac:dyDescent="0.15"/>
  <cols>
    <col min="1" max="1" width="3.625" style="87" customWidth="1"/>
    <col min="2" max="2" width="11.5" style="87" customWidth="1"/>
    <col min="3" max="3" width="10.875" style="87" customWidth="1"/>
    <col min="4" max="4" width="18.5" style="87" customWidth="1"/>
    <col min="5" max="5" width="5.125" style="87" customWidth="1"/>
    <col min="6" max="6" width="9" style="87"/>
    <col min="7" max="8" width="6.375" style="110" customWidth="1"/>
    <col min="9" max="11" width="7.375" style="111" customWidth="1"/>
    <col min="12" max="12" width="7" style="110" customWidth="1"/>
    <col min="13" max="14" width="7.125" style="87" customWidth="1"/>
    <col min="15" max="15" width="7" style="112" customWidth="1"/>
    <col min="16" max="16" width="6.375" style="87" customWidth="1"/>
    <col min="17" max="17" width="7" style="87" customWidth="1"/>
    <col min="18" max="16384" width="9" style="87"/>
  </cols>
  <sheetData>
    <row r="1" spans="1:17" ht="24" customHeight="1" x14ac:dyDescent="0.15">
      <c r="A1" s="83" t="s">
        <v>51</v>
      </c>
      <c r="B1" s="83"/>
      <c r="C1" s="83"/>
      <c r="D1" s="83"/>
      <c r="E1" s="83"/>
      <c r="F1" s="83"/>
      <c r="G1" s="84"/>
      <c r="H1" s="84"/>
      <c r="I1" s="85"/>
      <c r="J1" s="85"/>
      <c r="K1" s="85"/>
      <c r="L1" s="84"/>
      <c r="M1" s="83"/>
      <c r="N1" s="83"/>
      <c r="O1" s="86"/>
      <c r="P1" s="83"/>
      <c r="Q1" s="83"/>
    </row>
    <row r="2" spans="1:17" ht="18" customHeight="1" x14ac:dyDescent="0.15">
      <c r="A2" s="88" t="s">
        <v>52</v>
      </c>
      <c r="B2" s="88" t="s">
        <v>3</v>
      </c>
      <c r="C2" s="88" t="s">
        <v>53</v>
      </c>
      <c r="D2" s="89" t="s">
        <v>54</v>
      </c>
      <c r="E2" s="90" t="s">
        <v>8</v>
      </c>
      <c r="F2" s="91" t="s">
        <v>55</v>
      </c>
      <c r="G2" s="92" t="s">
        <v>56</v>
      </c>
      <c r="H2" s="92"/>
      <c r="I2" s="93" t="s">
        <v>57</v>
      </c>
      <c r="J2" s="93"/>
      <c r="K2" s="93"/>
      <c r="L2" s="92" t="s">
        <v>14</v>
      </c>
      <c r="M2" s="91" t="s">
        <v>15</v>
      </c>
      <c r="N2" s="91"/>
      <c r="O2" s="94"/>
      <c r="P2" s="95"/>
      <c r="Q2" s="96" t="s">
        <v>17</v>
      </c>
    </row>
    <row r="3" spans="1:17" ht="18" customHeight="1" x14ac:dyDescent="0.15">
      <c r="A3" s="88"/>
      <c r="B3" s="88"/>
      <c r="C3" s="88"/>
      <c r="D3" s="97"/>
      <c r="E3" s="98"/>
      <c r="F3" s="91"/>
      <c r="G3" s="99" t="s">
        <v>24</v>
      </c>
      <c r="H3" s="99" t="s">
        <v>25</v>
      </c>
      <c r="I3" s="100" t="s">
        <v>26</v>
      </c>
      <c r="J3" s="100" t="s">
        <v>27</v>
      </c>
      <c r="K3" s="100" t="s">
        <v>25</v>
      </c>
      <c r="L3" s="92"/>
      <c r="M3" s="101" t="s">
        <v>28</v>
      </c>
      <c r="N3" s="101" t="s">
        <v>58</v>
      </c>
      <c r="O3" s="102" t="s">
        <v>32</v>
      </c>
      <c r="P3" s="103" t="s">
        <v>49</v>
      </c>
      <c r="Q3" s="104" t="s">
        <v>34</v>
      </c>
    </row>
    <row r="4" spans="1:17" ht="18" customHeight="1" x14ac:dyDescent="0.15">
      <c r="A4" s="105">
        <v>1</v>
      </c>
      <c r="B4" s="106" t="s">
        <v>59</v>
      </c>
      <c r="C4" s="106" t="s">
        <v>43</v>
      </c>
      <c r="D4" s="106"/>
      <c r="E4" s="106" t="s">
        <v>60</v>
      </c>
      <c r="F4" s="106" t="s">
        <v>61</v>
      </c>
      <c r="G4" s="106">
        <v>5.5</v>
      </c>
      <c r="H4" s="106">
        <v>1</v>
      </c>
      <c r="I4" s="107">
        <v>0.38800000000000001</v>
      </c>
      <c r="J4" s="107">
        <v>0.23799999999999999</v>
      </c>
      <c r="K4" s="107">
        <f>I4-J4</f>
        <v>0.15000000000000002</v>
      </c>
      <c r="L4" s="106">
        <f>G4*I4-H4*K4</f>
        <v>1.984</v>
      </c>
      <c r="M4" s="108" t="s">
        <v>62</v>
      </c>
      <c r="N4" s="108" t="s">
        <v>63</v>
      </c>
      <c r="O4" s="109">
        <v>0.1</v>
      </c>
      <c r="P4" s="106">
        <f>SUM(O4:O8)</f>
        <v>2.2759999999999998</v>
      </c>
      <c r="Q4" s="106">
        <f>(L4+P4)*1.12</f>
        <v>4.7712000000000003</v>
      </c>
    </row>
    <row r="5" spans="1:17" ht="18" customHeight="1" x14ac:dyDescent="0.15">
      <c r="A5" s="105"/>
      <c r="B5" s="106"/>
      <c r="C5" s="106"/>
      <c r="D5" s="106"/>
      <c r="E5" s="106"/>
      <c r="F5" s="106"/>
      <c r="G5" s="106"/>
      <c r="H5" s="106"/>
      <c r="I5" s="107"/>
      <c r="J5" s="107"/>
      <c r="K5" s="107"/>
      <c r="L5" s="106"/>
      <c r="M5" s="108" t="s">
        <v>64</v>
      </c>
      <c r="N5" s="108" t="s">
        <v>65</v>
      </c>
      <c r="O5" s="109">
        <v>1</v>
      </c>
      <c r="P5" s="106"/>
      <c r="Q5" s="106"/>
    </row>
    <row r="6" spans="1:17" ht="18" customHeight="1" x14ac:dyDescent="0.15">
      <c r="A6" s="105"/>
      <c r="B6" s="106"/>
      <c r="C6" s="106"/>
      <c r="D6" s="106"/>
      <c r="E6" s="106"/>
      <c r="F6" s="106"/>
      <c r="G6" s="106"/>
      <c r="H6" s="106"/>
      <c r="I6" s="107"/>
      <c r="J6" s="107"/>
      <c r="K6" s="107"/>
      <c r="L6" s="106"/>
      <c r="M6" s="108" t="s">
        <v>66</v>
      </c>
      <c r="N6" s="108" t="s">
        <v>67</v>
      </c>
      <c r="O6" s="109">
        <v>0.2</v>
      </c>
      <c r="P6" s="106"/>
      <c r="Q6" s="106"/>
    </row>
    <row r="7" spans="1:17" ht="18" customHeight="1" x14ac:dyDescent="0.15">
      <c r="A7" s="105"/>
      <c r="B7" s="106"/>
      <c r="C7" s="106"/>
      <c r="D7" s="106"/>
      <c r="E7" s="106"/>
      <c r="F7" s="106"/>
      <c r="G7" s="106"/>
      <c r="H7" s="106"/>
      <c r="I7" s="107"/>
      <c r="J7" s="107"/>
      <c r="K7" s="107"/>
      <c r="L7" s="106"/>
      <c r="M7" s="108" t="s">
        <v>68</v>
      </c>
      <c r="N7" s="108" t="s">
        <v>69</v>
      </c>
      <c r="O7" s="109">
        <v>0.5</v>
      </c>
      <c r="P7" s="106"/>
      <c r="Q7" s="106"/>
    </row>
    <row r="8" spans="1:17" ht="18" customHeight="1" x14ac:dyDescent="0.15">
      <c r="A8" s="105"/>
      <c r="B8" s="106"/>
      <c r="C8" s="106"/>
      <c r="D8" s="106"/>
      <c r="E8" s="106"/>
      <c r="F8" s="106"/>
      <c r="G8" s="106"/>
      <c r="H8" s="106"/>
      <c r="I8" s="107"/>
      <c r="J8" s="107"/>
      <c r="K8" s="107"/>
      <c r="L8" s="106"/>
      <c r="M8" s="108" t="s">
        <v>70</v>
      </c>
      <c r="N8" s="108" t="s">
        <v>71</v>
      </c>
      <c r="O8" s="109">
        <f>J4*2</f>
        <v>0.47599999999999998</v>
      </c>
      <c r="P8" s="106"/>
      <c r="Q8" s="106"/>
    </row>
  </sheetData>
  <mergeCells count="25">
    <mergeCell ref="J4:J8"/>
    <mergeCell ref="K4:K8"/>
    <mergeCell ref="L4:L8"/>
    <mergeCell ref="P4:P8"/>
    <mergeCell ref="Q4:Q8"/>
    <mergeCell ref="M2:P2"/>
    <mergeCell ref="A4:A8"/>
    <mergeCell ref="B4:B8"/>
    <mergeCell ref="C4:C8"/>
    <mergeCell ref="D4:D8"/>
    <mergeCell ref="E4:E8"/>
    <mergeCell ref="F4:F8"/>
    <mergeCell ref="G4:G8"/>
    <mergeCell ref="H4:H8"/>
    <mergeCell ref="I4:I8"/>
    <mergeCell ref="A1:Q1"/>
    <mergeCell ref="A2:A3"/>
    <mergeCell ref="B2:B3"/>
    <mergeCell ref="C2:C3"/>
    <mergeCell ref="D2:D3"/>
    <mergeCell ref="E2:E3"/>
    <mergeCell ref="F2:F3"/>
    <mergeCell ref="G2:H2"/>
    <mergeCell ref="I2:K2"/>
    <mergeCell ref="L2:L3"/>
  </mergeCells>
  <phoneticPr fontId="7" type="noConversion"/>
  <pageMargins left="0.62986111111111098" right="0.59027777777777801" top="0.59027777777777801" bottom="1" header="0.5" footer="0.5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</vt:lpstr>
      <vt:lpstr>汕德卡扶手轴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zzf</cp:lastModifiedBy>
  <cp:lastPrinted>2021-07-20T09:47:00Z</cp:lastPrinted>
  <dcterms:created xsi:type="dcterms:W3CDTF">2020-10-23T02:57:00Z</dcterms:created>
  <dcterms:modified xsi:type="dcterms:W3CDTF">2022-07-20T01:08:07Z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E881C3A9077441AEA1AA6351A94E8D27</vt:lpwstr>
  </property>
</Properties>
</file>